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120" windowWidth="20730" windowHeight="11640" tabRatio="824" firstSheet="2" activeTab="2"/>
  </bookViews>
  <sheets>
    <sheet name="Report" sheetId="52" r:id="rId1"/>
    <sheet name="Calendrier-Règlement" sheetId="48" r:id="rId2"/>
    <sheet name=" U12 G " sheetId="41" r:id="rId3"/>
    <sheet name="U12 F  " sheetId="42" r:id="rId4"/>
    <sheet name="U10 G" sheetId="37" r:id="rId5"/>
    <sheet name="U10 F" sheetId="38" r:id="rId6"/>
    <sheet name="U8 G et F" sheetId="47" r:id="rId7"/>
    <sheet name="Calculs Pts Clubs" sheetId="43" r:id="rId8"/>
    <sheet name="Classement Jour" sheetId="49" r:id="rId9"/>
    <sheet name="Classement Général Clubs" sheetId="44" r:id="rId10"/>
    <sheet name="G &amp; F" sheetId="45" r:id="rId11"/>
    <sheet name="BILAN" sheetId="40" r:id="rId12"/>
    <sheet name="Points attribués" sheetId="9" r:id="rId13"/>
    <sheet name="Feuil1" sheetId="50" r:id="rId14"/>
    <sheet name="Feuil2" sheetId="51" r:id="rId15"/>
  </sheets>
  <definedNames>
    <definedName name="JR_PAGE_ANCHOR_0_1">Report!#REF!</definedName>
    <definedName name="_xlnm.Print_Area" localSheetId="2">' U12 G '!$A$8:$H$9</definedName>
    <definedName name="_xlnm.Print_Area" localSheetId="9">'Classement Général Clubs'!$A$8:$C$16</definedName>
    <definedName name="_xlnm.Print_Area" localSheetId="5">'U10 F'!$A$8:$H$10</definedName>
    <definedName name="_xlnm.Print_Area" localSheetId="4">'U10 G'!$A$8:$H$11</definedName>
    <definedName name="_xlnm.Print_Area" localSheetId="3">'U12 F  '!$A$8:$H$13</definedName>
    <definedName name="_xlnm.Print_Area" localSheetId="6">'U8 G et F'!$A$8:$H$10</definedName>
  </definedNames>
  <calcPr calcId="125725" concurrentCalc="0"/>
</workbook>
</file>

<file path=xl/calcChain.xml><?xml version="1.0" encoding="utf-8"?>
<calcChain xmlns="http://schemas.openxmlformats.org/spreadsheetml/2006/main">
  <c r="D10" i="44"/>
  <c r="D11"/>
  <c r="D12"/>
  <c r="D14"/>
  <c r="D13"/>
  <c r="D15"/>
  <c r="D16"/>
  <c r="D17"/>
  <c r="D18"/>
  <c r="D21"/>
  <c r="D19"/>
  <c r="D20"/>
  <c r="D22"/>
  <c r="D25"/>
  <c r="D23"/>
  <c r="D24"/>
  <c r="D28"/>
  <c r="D26"/>
  <c r="D29"/>
  <c r="D27"/>
  <c r="D30"/>
  <c r="D32"/>
  <c r="D31"/>
  <c r="D34"/>
  <c r="D33"/>
  <c r="D35"/>
  <c r="D36"/>
  <c r="D37"/>
  <c r="D38"/>
  <c r="D39"/>
  <c r="D40"/>
  <c r="D41"/>
  <c r="D42"/>
  <c r="D43"/>
  <c r="D44"/>
  <c r="D45"/>
  <c r="D46"/>
  <c r="D47"/>
  <c r="D48"/>
  <c r="D49"/>
  <c r="AN36" i="43"/>
  <c r="AN31"/>
  <c r="AN29"/>
  <c r="AN26"/>
  <c r="AN23"/>
  <c r="AN19"/>
  <c r="AN7"/>
  <c r="AN5"/>
  <c r="I10" i="41"/>
  <c r="I11"/>
  <c r="I27"/>
  <c r="I31"/>
  <c r="I15"/>
  <c r="I12"/>
  <c r="I17"/>
  <c r="I19"/>
  <c r="I18"/>
  <c r="I14"/>
  <c r="I34"/>
  <c r="I25"/>
  <c r="I22"/>
  <c r="I28"/>
  <c r="I35"/>
  <c r="I32"/>
  <c r="I24"/>
  <c r="I29"/>
  <c r="I16"/>
  <c r="I36"/>
  <c r="I23"/>
  <c r="I20"/>
  <c r="I13"/>
  <c r="I37"/>
  <c r="I30"/>
  <c r="I33"/>
  <c r="I21"/>
  <c r="I26"/>
  <c r="I16" i="42"/>
  <c r="I13"/>
  <c r="I14"/>
  <c r="I19"/>
  <c r="I18"/>
  <c r="I24"/>
  <c r="I12"/>
  <c r="I23"/>
  <c r="I11"/>
  <c r="I17"/>
  <c r="I15"/>
  <c r="I22"/>
  <c r="I20"/>
  <c r="I21"/>
  <c r="I10"/>
  <c r="I11" i="37"/>
  <c r="I22"/>
  <c r="I24"/>
  <c r="I21"/>
  <c r="I20"/>
  <c r="I28"/>
  <c r="I14"/>
  <c r="I33"/>
  <c r="I29"/>
  <c r="I23"/>
  <c r="I16"/>
  <c r="I46"/>
  <c r="I15"/>
  <c r="I13"/>
  <c r="I45"/>
  <c r="I37"/>
  <c r="I35"/>
  <c r="I42"/>
  <c r="I41"/>
  <c r="I19"/>
  <c r="I27"/>
  <c r="I36"/>
  <c r="I44"/>
  <c r="I17"/>
  <c r="I34"/>
  <c r="I26"/>
  <c r="I32"/>
  <c r="I38"/>
  <c r="I43"/>
  <c r="I10"/>
  <c r="I39"/>
  <c r="I30"/>
  <c r="I18"/>
  <c r="I25"/>
  <c r="I40"/>
  <c r="I47"/>
  <c r="I12"/>
  <c r="I31"/>
  <c r="I14" i="38"/>
  <c r="I10"/>
  <c r="I11"/>
  <c r="I15"/>
  <c r="I17"/>
  <c r="I13"/>
  <c r="I16"/>
  <c r="I12"/>
  <c r="I11" i="47"/>
  <c r="I12"/>
  <c r="I13"/>
  <c r="I10"/>
  <c r="G46" i="37"/>
  <c r="AU39"/>
  <c r="AF17" i="43"/>
  <c r="AF13"/>
  <c r="AF10"/>
  <c r="G39" i="37"/>
  <c r="BB39"/>
  <c r="AJ37" i="43"/>
  <c r="AJ33"/>
  <c r="AJ29"/>
  <c r="AJ27"/>
  <c r="AJ14"/>
  <c r="AJ21"/>
  <c r="AJ8"/>
  <c r="AJ6"/>
  <c r="AJ4"/>
  <c r="BI22" i="37"/>
  <c r="BI12"/>
  <c r="BI25"/>
  <c r="BI16"/>
  <c r="BI14"/>
  <c r="BI28"/>
  <c r="BI20"/>
  <c r="BI32"/>
  <c r="BI26"/>
  <c r="BI36"/>
  <c r="BI11"/>
  <c r="BI31"/>
  <c r="BI37"/>
  <c r="BI16" i="38"/>
  <c r="BI15"/>
  <c r="BI13"/>
  <c r="BI11"/>
  <c r="BI14"/>
  <c r="BI10"/>
  <c r="BI17"/>
  <c r="BI12"/>
  <c r="BI21" i="42"/>
  <c r="BI20"/>
  <c r="BI19"/>
  <c r="BI22"/>
  <c r="BI15"/>
  <c r="BI17"/>
  <c r="BI11"/>
  <c r="BI23"/>
  <c r="BI14"/>
  <c r="BI13"/>
  <c r="BI12"/>
  <c r="BI16"/>
  <c r="BI10"/>
  <c r="BI24"/>
  <c r="BI18"/>
  <c r="BI17" i="41"/>
  <c r="BI21"/>
  <c r="BI33"/>
  <c r="BI30"/>
  <c r="BI37"/>
  <c r="BI13"/>
  <c r="BI20"/>
  <c r="BI23"/>
  <c r="BI12"/>
  <c r="BI36"/>
  <c r="BI16"/>
  <c r="BI29"/>
  <c r="BI24"/>
  <c r="BI32"/>
  <c r="BI15"/>
  <c r="BI31"/>
  <c r="BI27"/>
  <c r="BI35"/>
  <c r="BI28"/>
  <c r="BI22"/>
  <c r="BI11"/>
  <c r="BI25"/>
  <c r="BI34"/>
  <c r="BI14"/>
  <c r="BI18"/>
  <c r="BI10"/>
  <c r="BI19"/>
  <c r="BI26"/>
  <c r="AF38" i="43"/>
  <c r="AF32"/>
  <c r="AF29"/>
  <c r="AF23"/>
  <c r="AF8"/>
  <c r="BB11" i="47"/>
  <c r="BB10"/>
  <c r="BB12"/>
  <c r="BB16" i="38"/>
  <c r="BB15"/>
  <c r="BB13"/>
  <c r="BB11"/>
  <c r="BB14"/>
  <c r="BB10"/>
  <c r="BB17"/>
  <c r="BB12"/>
  <c r="BB12" i="37"/>
  <c r="BB47"/>
  <c r="BB13"/>
  <c r="BB40"/>
  <c r="BB15"/>
  <c r="BB25"/>
  <c r="BB16"/>
  <c r="BB18"/>
  <c r="BB30"/>
  <c r="BB23"/>
  <c r="BB29"/>
  <c r="BB10"/>
  <c r="BB33"/>
  <c r="BB43"/>
  <c r="BB14"/>
  <c r="BB38"/>
  <c r="BB28"/>
  <c r="BB20"/>
  <c r="BB21"/>
  <c r="BB24"/>
  <c r="BB32"/>
  <c r="BB22"/>
  <c r="BB26"/>
  <c r="BB34"/>
  <c r="BB17"/>
  <c r="BB44"/>
  <c r="BB36"/>
  <c r="BB27"/>
  <c r="BB19"/>
  <c r="BB41"/>
  <c r="BB11"/>
  <c r="BB31"/>
  <c r="BB42"/>
  <c r="BB35"/>
  <c r="BB37"/>
  <c r="BB45"/>
  <c r="BB21" i="42"/>
  <c r="BB20"/>
  <c r="BB19"/>
  <c r="BB22"/>
  <c r="BB15"/>
  <c r="BB17"/>
  <c r="BB11"/>
  <c r="BB23"/>
  <c r="BB14"/>
  <c r="BB13"/>
  <c r="BB12"/>
  <c r="BB16"/>
  <c r="BB10"/>
  <c r="BB24"/>
  <c r="BB18"/>
  <c r="BB17" i="41"/>
  <c r="BB21"/>
  <c r="BB33"/>
  <c r="BB30"/>
  <c r="BB37"/>
  <c r="BB13"/>
  <c r="BB20"/>
  <c r="BB23"/>
  <c r="BB12"/>
  <c r="BB36"/>
  <c r="BB16"/>
  <c r="BB29"/>
  <c r="BB24"/>
  <c r="BB32"/>
  <c r="BB15"/>
  <c r="BB31"/>
  <c r="BB27"/>
  <c r="BB35"/>
  <c r="BB28"/>
  <c r="BB22"/>
  <c r="BB11"/>
  <c r="BB25"/>
  <c r="BB34"/>
  <c r="BB14"/>
  <c r="BB18"/>
  <c r="BB10"/>
  <c r="BB19"/>
  <c r="BB26"/>
  <c r="AB41" i="43"/>
  <c r="AB37"/>
  <c r="AB33"/>
  <c r="AB30"/>
  <c r="AB26"/>
  <c r="AB22"/>
  <c r="AB20"/>
  <c r="AB17"/>
  <c r="AB14"/>
  <c r="AB10"/>
  <c r="AB6"/>
  <c r="AU22" i="37"/>
  <c r="AU13" i="42"/>
  <c r="X61" i="43"/>
  <c r="AU24" i="41"/>
  <c r="AU33"/>
  <c r="AU16" i="38"/>
  <c r="AU17"/>
  <c r="AU14"/>
  <c r="AU12"/>
  <c r="AU24" i="37"/>
  <c r="AU29"/>
  <c r="AU18"/>
  <c r="AU13"/>
  <c r="AU12"/>
  <c r="AU11"/>
  <c r="AU10"/>
  <c r="AU20" i="42"/>
  <c r="AU22"/>
  <c r="AU11" i="47"/>
  <c r="AU10"/>
  <c r="AU17" i="42"/>
  <c r="AU23"/>
  <c r="AU16"/>
  <c r="AU14"/>
  <c r="AU15"/>
  <c r="AU10"/>
  <c r="AU11"/>
  <c r="AU12"/>
  <c r="AU28" i="41"/>
  <c r="AU26"/>
  <c r="AU25"/>
  <c r="AU22"/>
  <c r="AU23"/>
  <c r="AU20"/>
  <c r="AU15"/>
  <c r="AU13"/>
  <c r="AU12"/>
  <c r="AU16"/>
  <c r="AU10"/>
  <c r="AU11"/>
  <c r="X52" i="43"/>
  <c r="X49"/>
  <c r="X42"/>
  <c r="X39"/>
  <c r="X33"/>
  <c r="X26"/>
  <c r="X22"/>
  <c r="X17"/>
  <c r="X14"/>
  <c r="X12"/>
  <c r="X6"/>
  <c r="T59"/>
  <c r="T54"/>
  <c r="T51"/>
  <c r="T46"/>
  <c r="T42"/>
  <c r="T33"/>
  <c r="T26"/>
  <c r="T21"/>
  <c r="T15"/>
  <c r="T12"/>
  <c r="T7"/>
  <c r="AI11" i="47"/>
  <c r="AI12"/>
  <c r="AI10"/>
  <c r="AI11" i="38"/>
  <c r="AI12"/>
  <c r="AI13"/>
  <c r="AI14"/>
  <c r="AI15"/>
  <c r="AI17"/>
  <c r="AI10"/>
  <c r="AI42" i="37"/>
  <c r="AI11"/>
  <c r="AI17"/>
  <c r="AI13"/>
  <c r="AI19"/>
  <c r="AI14"/>
  <c r="AI12"/>
  <c r="AI15"/>
  <c r="AI16"/>
  <c r="AI20"/>
  <c r="AI21"/>
  <c r="AI34"/>
  <c r="AI18"/>
  <c r="AI29"/>
  <c r="AI27"/>
  <c r="AI25"/>
  <c r="AI23"/>
  <c r="AI33"/>
  <c r="AI36"/>
  <c r="AI38"/>
  <c r="AI37"/>
  <c r="AI24"/>
  <c r="AI31"/>
  <c r="AI10"/>
  <c r="AI11" i="41"/>
  <c r="AI13"/>
  <c r="AI15"/>
  <c r="AI12"/>
  <c r="AI14"/>
  <c r="AI16"/>
  <c r="AI19"/>
  <c r="AI17"/>
  <c r="AI20"/>
  <c r="AI23"/>
  <c r="AI25"/>
  <c r="AI22"/>
  <c r="AI30"/>
  <c r="AI26"/>
  <c r="AI27"/>
  <c r="AI28"/>
  <c r="AI35"/>
  <c r="AI10"/>
  <c r="AI24" i="42"/>
  <c r="AI21"/>
  <c r="AI12"/>
  <c r="AI15"/>
  <c r="AI14"/>
  <c r="AI11"/>
  <c r="AI23"/>
  <c r="AI16"/>
  <c r="AI10"/>
  <c r="G37" i="37"/>
  <c r="G24"/>
  <c r="P45" i="43"/>
  <c r="P40"/>
  <c r="P35"/>
  <c r="P31"/>
  <c r="P26"/>
  <c r="P20"/>
  <c r="P4"/>
  <c r="G27" i="41"/>
  <c r="G47" i="37"/>
  <c r="W34" i="41"/>
  <c r="L54" i="43"/>
  <c r="L49"/>
  <c r="L45"/>
  <c r="L42"/>
  <c r="L40"/>
  <c r="L36"/>
  <c r="L34"/>
  <c r="L31"/>
  <c r="L29"/>
  <c r="L24"/>
  <c r="L20"/>
  <c r="L16"/>
  <c r="W15" i="37"/>
  <c r="G15"/>
  <c r="H7" i="4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W11" i="42"/>
  <c r="W18"/>
  <c r="W13"/>
  <c r="W12"/>
  <c r="W14"/>
  <c r="W17"/>
  <c r="W20"/>
  <c r="W23"/>
  <c r="W22"/>
  <c r="W10"/>
  <c r="W10" i="38"/>
  <c r="W12"/>
  <c r="W11"/>
  <c r="W13"/>
  <c r="W16"/>
  <c r="W12" i="47"/>
  <c r="W11"/>
  <c r="W10"/>
  <c r="W10" i="37"/>
  <c r="W35"/>
  <c r="W17"/>
  <c r="W26"/>
  <c r="W20"/>
  <c r="W28"/>
  <c r="W19"/>
  <c r="W25"/>
  <c r="W41"/>
  <c r="W23"/>
  <c r="W34"/>
  <c r="W32"/>
  <c r="W45"/>
  <c r="W33"/>
  <c r="W16"/>
  <c r="W18"/>
  <c r="W44"/>
  <c r="W43"/>
  <c r="W30"/>
  <c r="W40"/>
  <c r="W38"/>
  <c r="W36"/>
  <c r="W21"/>
  <c r="W29"/>
  <c r="W22"/>
  <c r="W31"/>
  <c r="W12"/>
  <c r="W27"/>
  <c r="W11"/>
  <c r="W11" i="41"/>
  <c r="W13"/>
  <c r="W19"/>
  <c r="W14"/>
  <c r="W10"/>
  <c r="W12"/>
  <c r="W20"/>
  <c r="W25"/>
  <c r="W24"/>
  <c r="W17"/>
  <c r="W23"/>
  <c r="W16"/>
  <c r="W26"/>
  <c r="W33"/>
  <c r="W22"/>
  <c r="W21"/>
  <c r="G27" i="37"/>
  <c r="G28" i="41"/>
  <c r="G21"/>
  <c r="H36" i="43"/>
  <c r="G38" i="37"/>
  <c r="H14" i="43"/>
  <c r="C49" i="45"/>
  <c r="D49"/>
  <c r="E49"/>
  <c r="F49"/>
  <c r="G49"/>
  <c r="B49"/>
  <c r="H24" i="43"/>
  <c r="H48"/>
  <c r="H41"/>
  <c r="H39"/>
  <c r="H32"/>
  <c r="H21"/>
  <c r="H17"/>
  <c r="H11"/>
  <c r="H8"/>
  <c r="H6"/>
  <c r="G33" i="37"/>
  <c r="G40"/>
  <c r="G44"/>
  <c r="G41"/>
  <c r="G22"/>
  <c r="G17" i="38"/>
  <c r="G16"/>
  <c r="G14"/>
  <c r="G29" i="37"/>
  <c r="G23"/>
  <c r="G18"/>
  <c r="G16"/>
  <c r="G25"/>
  <c r="G31" i="41"/>
  <c r="G30"/>
  <c r="G36"/>
  <c r="D46" i="43"/>
  <c r="D41"/>
  <c r="D38"/>
  <c r="D33"/>
  <c r="D30"/>
  <c r="D28"/>
  <c r="D23"/>
  <c r="D19"/>
  <c r="D11"/>
  <c r="D8"/>
  <c r="G10" i="38"/>
  <c r="AE11" i="40"/>
  <c r="AC11"/>
  <c r="X11"/>
  <c r="S11"/>
  <c r="N11"/>
  <c r="I11"/>
  <c r="D11"/>
  <c r="G13" i="38"/>
  <c r="G13" i="41"/>
  <c r="G45" i="37"/>
  <c r="G12" i="38"/>
  <c r="G19" i="37"/>
  <c r="G11" i="47"/>
  <c r="G12"/>
  <c r="G35" i="37"/>
  <c r="G11"/>
  <c r="G21"/>
  <c r="G34"/>
  <c r="G30"/>
  <c r="G17"/>
  <c r="G32"/>
  <c r="G32" i="41"/>
  <c r="G26"/>
  <c r="G29"/>
  <c r="G34"/>
  <c r="G16" i="42"/>
  <c r="G10"/>
  <c r="G14" i="37"/>
  <c r="G13"/>
  <c r="G11" i="38"/>
  <c r="G23" i="42"/>
  <c r="G24"/>
  <c r="G15"/>
  <c r="G18"/>
  <c r="G14"/>
  <c r="G37" i="41"/>
  <c r="G33"/>
  <c r="G23"/>
  <c r="G20"/>
  <c r="G11"/>
  <c r="G22"/>
  <c r="G19"/>
  <c r="G16"/>
  <c r="G17"/>
  <c r="H6" i="45"/>
  <c r="G15" i="38"/>
  <c r="G19" i="42"/>
  <c r="G10" i="47"/>
  <c r="G10" i="37"/>
  <c r="G36"/>
  <c r="G28"/>
  <c r="G20"/>
  <c r="G43"/>
  <c r="G31"/>
  <c r="G26"/>
  <c r="G12"/>
  <c r="G11" i="42"/>
  <c r="G13"/>
  <c r="G22"/>
  <c r="G12"/>
  <c r="G17"/>
  <c r="G21"/>
  <c r="G20"/>
  <c r="G15" i="41"/>
  <c r="G10"/>
  <c r="G18"/>
  <c r="G14"/>
  <c r="G35"/>
  <c r="G25"/>
  <c r="G24"/>
  <c r="G12"/>
  <c r="AE10" i="40"/>
  <c r="AC10"/>
  <c r="B10"/>
  <c r="X10"/>
  <c r="D10"/>
  <c r="I10"/>
  <c r="N10"/>
  <c r="S10"/>
  <c r="AE9"/>
  <c r="N9"/>
  <c r="S9"/>
  <c r="I9"/>
  <c r="D9"/>
  <c r="AC9"/>
  <c r="B9"/>
  <c r="AD5"/>
  <c r="AC5"/>
  <c r="B5"/>
  <c r="AD4"/>
  <c r="AC4"/>
  <c r="B4"/>
  <c r="AD3"/>
  <c r="AC3"/>
  <c r="B3"/>
  <c r="H49" i="45"/>
  <c r="B11" i="40"/>
</calcChain>
</file>

<file path=xl/sharedStrings.xml><?xml version="1.0" encoding="utf-8"?>
<sst xmlns="http://schemas.openxmlformats.org/spreadsheetml/2006/main" count="2572" uniqueCount="470">
  <si>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</si>
  <si>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</si>
  <si>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</si>
  <si>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</si>
  <si>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</si>
  <si>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</si>
  <si>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</si>
  <si>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</si>
  <si>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</si>
  <si>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Année</t>
  </si>
  <si>
    <t>Idx J</t>
  </si>
  <si>
    <t>1ère année</t>
  </si>
  <si>
    <t>Pdl</t>
  </si>
  <si>
    <t>Ile d'Or</t>
  </si>
  <si>
    <t>Baden</t>
  </si>
  <si>
    <t>Freslonnière</t>
  </si>
  <si>
    <t>Guérande</t>
  </si>
  <si>
    <t>Lanniron Quimper</t>
  </si>
  <si>
    <t xml:space="preserve">Points </t>
  </si>
  <si>
    <t>TOTAL</t>
  </si>
  <si>
    <t>Nb</t>
  </si>
  <si>
    <t>1ère an</t>
  </si>
  <si>
    <t>U12 Garçons</t>
  </si>
  <si>
    <t>U12 Filles</t>
  </si>
  <si>
    <t>U10 Garçons 1ère S</t>
  </si>
  <si>
    <t>U10 Filles</t>
  </si>
  <si>
    <t>Savenay</t>
  </si>
  <si>
    <t>U10 Garçons 2ème S</t>
  </si>
  <si>
    <t>Baugé</t>
  </si>
  <si>
    <t>Cap Malo</t>
  </si>
  <si>
    <t>Anjou</t>
  </si>
  <si>
    <t>Cicé Blossac</t>
  </si>
  <si>
    <t>CLUBS</t>
  </si>
  <si>
    <t xml:space="preserve">U10 GARCONS </t>
  </si>
  <si>
    <t>Clubs</t>
  </si>
  <si>
    <t xml:space="preserve">Score 
</t>
  </si>
  <si>
    <t>RENNES ST JACQUES</t>
  </si>
  <si>
    <t>GUERANDE</t>
  </si>
  <si>
    <t>LANNIRON QUIMPER</t>
  </si>
  <si>
    <t>FRESLONNIERE</t>
  </si>
  <si>
    <t>ILE D'OR</t>
  </si>
  <si>
    <t>CHOLET</t>
  </si>
  <si>
    <t>NANTES VIGNEUX</t>
  </si>
  <si>
    <t>CICE BLOSSAC</t>
  </si>
  <si>
    <t>BOISGELIN</t>
  </si>
  <si>
    <t>ST MALO</t>
  </si>
  <si>
    <t>BLANC Auguste</t>
  </si>
  <si>
    <t>CHEVALIER Lucas</t>
  </si>
  <si>
    <t>FOUILLET Arthur</t>
  </si>
  <si>
    <t>MAILLET Eloan</t>
  </si>
  <si>
    <t>BAVARDAY Ruben</t>
  </si>
  <si>
    <t>COURSAULT Baptiste</t>
  </si>
  <si>
    <t>JOHNSTON Louis</t>
  </si>
  <si>
    <t>PRODHOMME Clément</t>
  </si>
  <si>
    <t>THIERRY-TERLAIN Bubba</t>
  </si>
  <si>
    <t>LE GALL Ange</t>
  </si>
  <si>
    <t>LE GALL Charlie</t>
  </si>
  <si>
    <t>TOSATTO Gabin</t>
  </si>
  <si>
    <t>ANJOU</t>
  </si>
  <si>
    <t>CAP MALO</t>
  </si>
  <si>
    <t>DAVY Zoé</t>
  </si>
  <si>
    <t>FOUCHE Charlotte</t>
  </si>
  <si>
    <t>HUMBERT Moira</t>
  </si>
  <si>
    <t>MARTY-MAHE Eloïse</t>
  </si>
  <si>
    <t>PORNIC</t>
  </si>
  <si>
    <t>BADEN</t>
  </si>
  <si>
    <t>DUVAL Louis</t>
  </si>
  <si>
    <t>LUCAS Noa</t>
  </si>
  <si>
    <t>U10 Garçons</t>
  </si>
  <si>
    <t>Breizh</t>
  </si>
  <si>
    <t>NOM - Prénom</t>
  </si>
  <si>
    <t>GUIVARC'H Clémentine</t>
  </si>
  <si>
    <t>Carhaix</t>
  </si>
  <si>
    <t>Cholet</t>
  </si>
  <si>
    <t>Laval</t>
  </si>
  <si>
    <t>Pornic</t>
  </si>
  <si>
    <t>Rennes St Jacques</t>
  </si>
  <si>
    <t>Boisgelin</t>
  </si>
  <si>
    <t>St Malo</t>
  </si>
  <si>
    <t>St Laurent</t>
  </si>
  <si>
    <t>Sables d'Olonne</t>
  </si>
  <si>
    <t>Les Ormes</t>
  </si>
  <si>
    <t>U12 G</t>
  </si>
  <si>
    <t>U12 F</t>
  </si>
  <si>
    <t xml:space="preserve">U10 G </t>
  </si>
  <si>
    <t>U10 F</t>
  </si>
  <si>
    <t>Nantes Vigneux</t>
  </si>
  <si>
    <t>LES ORMES - 18 T</t>
  </si>
  <si>
    <t>G1</t>
  </si>
  <si>
    <t>CHOCHOIS Valentin</t>
  </si>
  <si>
    <t>ASSBAI Safaa</t>
  </si>
  <si>
    <t>St Samson</t>
  </si>
  <si>
    <t>Participants</t>
  </si>
  <si>
    <t>ANGERS</t>
  </si>
  <si>
    <t>Angers</t>
  </si>
  <si>
    <t>POILLERAT Harry</t>
  </si>
  <si>
    <t>Idx 01/01</t>
  </si>
  <si>
    <r>
      <t xml:space="preserve">11/02/24 - </t>
    </r>
    <r>
      <rPr>
        <b/>
        <sz val="11"/>
        <color theme="1"/>
        <rFont val="Calibri"/>
        <family val="2"/>
        <scheme val="minor"/>
      </rPr>
      <t>G1</t>
    </r>
  </si>
  <si>
    <t>BESNOUX Mahé</t>
  </si>
  <si>
    <t>LOUSSOUARN Agathe</t>
  </si>
  <si>
    <t>ST SAMSON</t>
  </si>
  <si>
    <t>CHABOT Anne-Constance</t>
  </si>
  <si>
    <t>BREST ABERS</t>
  </si>
  <si>
    <t>LE GALL Inès</t>
  </si>
  <si>
    <t>LES ORMES</t>
  </si>
  <si>
    <t>LUCAS Lola</t>
  </si>
  <si>
    <t>OULHEN Marc</t>
  </si>
  <si>
    <t>OULHEN Paul</t>
  </si>
  <si>
    <t>LES ORMES - 9 T</t>
  </si>
  <si>
    <t>U8 Mixte</t>
  </si>
  <si>
    <t>U8 MXTE</t>
  </si>
  <si>
    <t>SABELLA Léon</t>
  </si>
  <si>
    <t>RESMOND Axel</t>
  </si>
  <si>
    <t>Brest Abers</t>
  </si>
  <si>
    <t>St Grégoire</t>
  </si>
  <si>
    <t>Val Quéven</t>
  </si>
  <si>
    <t>U8 G</t>
  </si>
  <si>
    <t>U8 F</t>
  </si>
  <si>
    <t>BONENFANT Nathan</t>
  </si>
  <si>
    <t>ST JD MONTS</t>
  </si>
  <si>
    <t>TOREST Andréa</t>
  </si>
  <si>
    <t>TRIBONDEAU-TOQUET Anaë</t>
  </si>
  <si>
    <t>ST SYLVAIN D'ANJOU</t>
  </si>
  <si>
    <t>GAUTIER Alice</t>
  </si>
  <si>
    <t>BRAULT Raphaël</t>
  </si>
  <si>
    <t>ST GILLES X VIE</t>
  </si>
  <si>
    <t>DUIGOU Gauthier</t>
  </si>
  <si>
    <t>LEGER Léonard</t>
  </si>
  <si>
    <t>BAYET Ines</t>
  </si>
  <si>
    <t>MOURLON Clarisse</t>
  </si>
  <si>
    <t>#</t>
  </si>
  <si>
    <t>St Sylvain d'Anjou</t>
  </si>
  <si>
    <t>St Jd Monts</t>
  </si>
  <si>
    <t>St Gilles X Vie</t>
  </si>
  <si>
    <t>RICHARD Lou</t>
  </si>
  <si>
    <t>St Brieuc</t>
  </si>
  <si>
    <t>Baie de Morlaix</t>
  </si>
  <si>
    <t>St Jean de Monts</t>
  </si>
  <si>
    <t>Brest Iroise</t>
  </si>
  <si>
    <t>St Gilles X de Vie</t>
  </si>
  <si>
    <t>18 T en U12</t>
  </si>
  <si>
    <t>9 T</t>
  </si>
  <si>
    <t>Score</t>
  </si>
  <si>
    <t>CHABOT Henri-Alban</t>
  </si>
  <si>
    <t>HAMON Louis</t>
  </si>
  <si>
    <t>18 trous                            G et F</t>
  </si>
  <si>
    <t xml:space="preserve"> 2x18 trous                                   G et F</t>
  </si>
  <si>
    <t xml:space="preserve">ATTRIBUTION DES POINTS en FINALE </t>
  </si>
  <si>
    <t>2x18 trous                                   G et F</t>
  </si>
  <si>
    <t>2x9 trous                                   G et F</t>
  </si>
  <si>
    <t>2013-2014</t>
  </si>
  <si>
    <r>
      <t xml:space="preserve">09/02/25 - </t>
    </r>
    <r>
      <rPr>
        <b/>
        <sz val="11"/>
        <color theme="1"/>
        <rFont val="Calibri"/>
        <family val="2"/>
        <scheme val="minor"/>
      </rPr>
      <t>G1</t>
    </r>
  </si>
  <si>
    <t>2015 et &gt;</t>
  </si>
  <si>
    <t>2017 et &gt;</t>
  </si>
  <si>
    <t>09/02/25</t>
  </si>
  <si>
    <t>LAUSSOT Eléna</t>
  </si>
  <si>
    <t>MANS</t>
  </si>
  <si>
    <t>BALCAEN Léanna</t>
  </si>
  <si>
    <t>CHEVALIER Chloé</t>
  </si>
  <si>
    <t>DOMANGERE</t>
  </si>
  <si>
    <t>CHAUSSALET Hugo</t>
  </si>
  <si>
    <t>CORBINAIS</t>
  </si>
  <si>
    <t>FRANZOIA Jules</t>
  </si>
  <si>
    <t>BALCAEN Gabriel</t>
  </si>
  <si>
    <t>FOIN Ethan</t>
  </si>
  <si>
    <t>ETIENNE Eliot</t>
  </si>
  <si>
    <t>COTTAIS Gauthier</t>
  </si>
  <si>
    <t>PANOZZO Louis</t>
  </si>
  <si>
    <t>DELAUNAY Robin</t>
  </si>
  <si>
    <t>FRANZOIA Victor</t>
  </si>
  <si>
    <t>ESCALONA Kieran</t>
  </si>
  <si>
    <t>ST CAST</t>
  </si>
  <si>
    <t>BOIS DES ROCHERS</t>
  </si>
  <si>
    <t>BAVARDAY Jonah</t>
  </si>
  <si>
    <t>LUCAS Marin</t>
  </si>
  <si>
    <t>LEROUGE Harry</t>
  </si>
  <si>
    <t>POILLERAT Bianca</t>
  </si>
  <si>
    <t>ACEVEDO Sacha</t>
  </si>
  <si>
    <t>ORMES</t>
  </si>
  <si>
    <t>Pdl 0</t>
  </si>
  <si>
    <t>Corbinais</t>
  </si>
  <si>
    <t>Ormes</t>
  </si>
  <si>
    <t>Bois des Rochers</t>
  </si>
  <si>
    <t>St Cast</t>
  </si>
  <si>
    <t>BREIZH 15</t>
  </si>
  <si>
    <t>NS</t>
  </si>
  <si>
    <t>BENARD Martin</t>
  </si>
  <si>
    <t>2x9 trous                                       G et F</t>
  </si>
  <si>
    <t>9 trous                                        G et F</t>
  </si>
  <si>
    <t>Domangère</t>
  </si>
  <si>
    <t>ODET</t>
  </si>
  <si>
    <t>Odet</t>
  </si>
  <si>
    <t>Mans</t>
  </si>
  <si>
    <t>Breizh 15</t>
  </si>
  <si>
    <t>AA</t>
  </si>
  <si>
    <r>
      <t xml:space="preserve">23/02/25 - </t>
    </r>
    <r>
      <rPr>
        <b/>
        <sz val="11"/>
        <color theme="1"/>
        <rFont val="Calibri"/>
        <family val="2"/>
        <scheme val="minor"/>
      </rPr>
      <t>G2</t>
    </r>
  </si>
  <si>
    <t>CHOLET - 18 T</t>
  </si>
  <si>
    <t>KERN Gaspard</t>
  </si>
  <si>
    <t>RENAUD Paul</t>
  </si>
  <si>
    <t>DUVAL Antonin</t>
  </si>
  <si>
    <t>ST SYLVAIN</t>
  </si>
  <si>
    <t>RIGAULT Clémentine</t>
  </si>
  <si>
    <t>BOURGENAY</t>
  </si>
  <si>
    <t>POTIRON Malo</t>
  </si>
  <si>
    <t>PELLETIER Victor</t>
  </si>
  <si>
    <t>PAUGAM Raphaël</t>
  </si>
  <si>
    <t>MILA Adrien</t>
  </si>
  <si>
    <t>MAVIC Raphaël</t>
  </si>
  <si>
    <t>CHOLET - 9 T</t>
  </si>
  <si>
    <t>LEROY Elise</t>
  </si>
  <si>
    <t>TOREST Alexiane</t>
  </si>
  <si>
    <t>CHEVALIER Clémence</t>
  </si>
  <si>
    <t>FERNANDEZ PINTO Alex</t>
  </si>
  <si>
    <t>CORDA Jules</t>
  </si>
  <si>
    <t>DELESTRE Victor Alexandre</t>
  </si>
  <si>
    <t>RATAJCZACK Jules</t>
  </si>
  <si>
    <t>ST SEBASTIEN</t>
  </si>
  <si>
    <t>LESEINE Louis</t>
  </si>
  <si>
    <t>G2</t>
  </si>
  <si>
    <t>23/02/25</t>
  </si>
  <si>
    <t>Breizh 2</t>
  </si>
  <si>
    <t>Bourgenay</t>
  </si>
  <si>
    <t>St Sébastien</t>
  </si>
  <si>
    <r>
      <t xml:space="preserve">08-09/03/25 - </t>
    </r>
    <r>
      <rPr>
        <b/>
        <sz val="11"/>
        <color theme="1"/>
        <rFont val="Calibri"/>
        <family val="2"/>
        <scheme val="minor"/>
      </rPr>
      <t>G3</t>
    </r>
  </si>
  <si>
    <t xml:space="preserve">Score 1
</t>
  </si>
  <si>
    <t xml:space="preserve">Score 2
</t>
  </si>
  <si>
    <t>Total</t>
  </si>
  <si>
    <t>2 X 18 T en U12</t>
  </si>
  <si>
    <t>2 X 9 T</t>
  </si>
  <si>
    <t>G3</t>
  </si>
  <si>
    <t>08-09/03/25</t>
  </si>
  <si>
    <t>08-09/03/2025</t>
  </si>
  <si>
    <t>Pdl 6</t>
  </si>
  <si>
    <t>LE LAY</t>
  </si>
  <si>
    <t>FOR</t>
  </si>
  <si>
    <t>SMITH Jack</t>
  </si>
  <si>
    <t>CRIARD Arthur</t>
  </si>
  <si>
    <t>DALOY Maxime</t>
  </si>
  <si>
    <t>ABJ</t>
  </si>
  <si>
    <r>
      <t xml:space="preserve">30/03/25 - </t>
    </r>
    <r>
      <rPr>
        <b/>
        <sz val="11"/>
        <color theme="1"/>
        <rFont val="Calibri"/>
        <family val="2"/>
        <scheme val="minor"/>
      </rPr>
      <t>G4</t>
    </r>
  </si>
  <si>
    <t xml:space="preserve">ST CAST </t>
  </si>
  <si>
    <t>???</t>
  </si>
  <si>
    <t>G4</t>
  </si>
  <si>
    <t>30/03/25</t>
  </si>
  <si>
    <t>RAOUL Jean</t>
  </si>
  <si>
    <t>DE GAALON Maxime</t>
  </si>
  <si>
    <t>656</t>
  </si>
  <si>
    <t>Breizh 9</t>
  </si>
  <si>
    <t>Nom CPT</t>
  </si>
  <si>
    <t>Nom</t>
  </si>
  <si>
    <t>Prénom</t>
  </si>
  <si>
    <t>Date naissance</t>
  </si>
  <si>
    <t>Club nom court</t>
  </si>
  <si>
    <t>ACEVEDO</t>
  </si>
  <si>
    <t>Sacha</t>
  </si>
  <si>
    <t>ASSBAI</t>
  </si>
  <si>
    <t>Safaa</t>
  </si>
  <si>
    <t>BALCAEN</t>
  </si>
  <si>
    <t>Léanna</t>
  </si>
  <si>
    <t>Gabriel</t>
  </si>
  <si>
    <t>BAVARDAY</t>
  </si>
  <si>
    <t>Ruben</t>
  </si>
  <si>
    <t>Jonah</t>
  </si>
  <si>
    <t>BENARD</t>
  </si>
  <si>
    <t>Martin</t>
  </si>
  <si>
    <t>BESNOUX</t>
  </si>
  <si>
    <t>Mahe</t>
  </si>
  <si>
    <t>BLANC</t>
  </si>
  <si>
    <t>Auguste</t>
  </si>
  <si>
    <t>BONENFANT</t>
  </si>
  <si>
    <t>Nathan</t>
  </si>
  <si>
    <t>LA DOMANGERE</t>
  </si>
  <si>
    <t>BOUNET</t>
  </si>
  <si>
    <t>Raphaël</t>
  </si>
  <si>
    <t>SAINT-BRIEUC</t>
  </si>
  <si>
    <t>BOUTARD CANTIN</t>
  </si>
  <si>
    <t>Augustin</t>
  </si>
  <si>
    <t>CHABOT</t>
  </si>
  <si>
    <t>Anne-Constance</t>
  </si>
  <si>
    <t>Henri-Alban</t>
  </si>
  <si>
    <t>CHAUSSALET</t>
  </si>
  <si>
    <t>Hugo</t>
  </si>
  <si>
    <t>DINAN LA CORBINAIS</t>
  </si>
  <si>
    <t>CHEVALIER</t>
  </si>
  <si>
    <t>Chloe</t>
  </si>
  <si>
    <t>Clémence</t>
  </si>
  <si>
    <t>Lucas</t>
  </si>
  <si>
    <t>CHOCHOIS</t>
  </si>
  <si>
    <t>Valentin</t>
  </si>
  <si>
    <t>CORDA</t>
  </si>
  <si>
    <t>Jules</t>
  </si>
  <si>
    <t>COTTAIS</t>
  </si>
  <si>
    <t>Gauthier</t>
  </si>
  <si>
    <t>COURSAULT</t>
  </si>
  <si>
    <t>Baptiste</t>
  </si>
  <si>
    <t>CRIARD</t>
  </si>
  <si>
    <t>Arthur</t>
  </si>
  <si>
    <t>SAINT CAST</t>
  </si>
  <si>
    <t>DALOY</t>
  </si>
  <si>
    <t>Maxime</t>
  </si>
  <si>
    <t>DAVY</t>
  </si>
  <si>
    <t>Zoé</t>
  </si>
  <si>
    <t>SAINT MALO</t>
  </si>
  <si>
    <t>DE GAALON</t>
  </si>
  <si>
    <t>DELAUNAY</t>
  </si>
  <si>
    <t>Robin</t>
  </si>
  <si>
    <t>DELESTRE</t>
  </si>
  <si>
    <t>Victor Alexandre</t>
  </si>
  <si>
    <t>DRON</t>
  </si>
  <si>
    <t>Pierig</t>
  </si>
  <si>
    <t>DUIGOU</t>
  </si>
  <si>
    <t>DUVAL</t>
  </si>
  <si>
    <t>Louis</t>
  </si>
  <si>
    <t>Antonin</t>
  </si>
  <si>
    <t>ESCALONA</t>
  </si>
  <si>
    <t>Kieran</t>
  </si>
  <si>
    <t>ETIENNE</t>
  </si>
  <si>
    <t>Eliot</t>
  </si>
  <si>
    <t>FERNANDEZ PINTO</t>
  </si>
  <si>
    <t>Alex</t>
  </si>
  <si>
    <t>LE MANS</t>
  </si>
  <si>
    <t>FOIN</t>
  </si>
  <si>
    <t>Ethan</t>
  </si>
  <si>
    <t>FOUCHE</t>
  </si>
  <si>
    <t>Charlotte</t>
  </si>
  <si>
    <t>FOUILLET</t>
  </si>
  <si>
    <t>FRANZOIA</t>
  </si>
  <si>
    <t>Victor</t>
  </si>
  <si>
    <t>GAUTIER</t>
  </si>
  <si>
    <t>Alice</t>
  </si>
  <si>
    <t>GUILLON</t>
  </si>
  <si>
    <t>Félicien</t>
  </si>
  <si>
    <t>GUIVARC'H</t>
  </si>
  <si>
    <t>Clementine</t>
  </si>
  <si>
    <t>HAMON</t>
  </si>
  <si>
    <t>HUMBERT</t>
  </si>
  <si>
    <t>Moira</t>
  </si>
  <si>
    <t>JOHNSTON</t>
  </si>
  <si>
    <t>KERN</t>
  </si>
  <si>
    <t>Gaspard</t>
  </si>
  <si>
    <t>LAUSSOT</t>
  </si>
  <si>
    <t>Elena</t>
  </si>
  <si>
    <t>LE GALL</t>
  </si>
  <si>
    <t>Inès</t>
  </si>
  <si>
    <t>Ange</t>
  </si>
  <si>
    <t>Charlie</t>
  </si>
  <si>
    <t>Amael</t>
  </si>
  <si>
    <t>LEGER</t>
  </si>
  <si>
    <t>Leonard</t>
  </si>
  <si>
    <t>LEROUGE</t>
  </si>
  <si>
    <t>Harry</t>
  </si>
  <si>
    <t>LEROY</t>
  </si>
  <si>
    <t>Elise</t>
  </si>
  <si>
    <t>LESEINE</t>
  </si>
  <si>
    <t>LOUSSOUARN</t>
  </si>
  <si>
    <t>Agathe</t>
  </si>
  <si>
    <t>LUCAS</t>
  </si>
  <si>
    <t>Lola</t>
  </si>
  <si>
    <t>L'ODET</t>
  </si>
  <si>
    <t>Marin</t>
  </si>
  <si>
    <t>Noa</t>
  </si>
  <si>
    <t>MAILLET</t>
  </si>
  <si>
    <t>Eloan</t>
  </si>
  <si>
    <t>MARTY-MAHE</t>
  </si>
  <si>
    <t>Eloïse</t>
  </si>
  <si>
    <t>MAVIC</t>
  </si>
  <si>
    <t>MENARD</t>
  </si>
  <si>
    <t>MILA</t>
  </si>
  <si>
    <t>Adrien</t>
  </si>
  <si>
    <t>MOURLON</t>
  </si>
  <si>
    <t>Clarisse</t>
  </si>
  <si>
    <t>OULHEN</t>
  </si>
  <si>
    <t>Marc</t>
  </si>
  <si>
    <t>Paul</t>
  </si>
  <si>
    <t>PANOZZO</t>
  </si>
  <si>
    <t>PAUGAM</t>
  </si>
  <si>
    <t>Raphael</t>
  </si>
  <si>
    <t>PELLETIER</t>
  </si>
  <si>
    <t>POILLERAT</t>
  </si>
  <si>
    <t>Bianca</t>
  </si>
  <si>
    <t>POTIRON</t>
  </si>
  <si>
    <t>Malo</t>
  </si>
  <si>
    <t>RAOUL</t>
  </si>
  <si>
    <t>Jean</t>
  </si>
  <si>
    <t>RASTADJACK</t>
  </si>
  <si>
    <t>RENAUD</t>
  </si>
  <si>
    <t>RESMOND</t>
  </si>
  <si>
    <t>Axel</t>
  </si>
  <si>
    <t>RICHARD</t>
  </si>
  <si>
    <t>Lou</t>
  </si>
  <si>
    <t>RIGAULT</t>
  </si>
  <si>
    <t>Clémentine</t>
  </si>
  <si>
    <t>SABELLA</t>
  </si>
  <si>
    <t>Léon</t>
  </si>
  <si>
    <t>SMITH</t>
  </si>
  <si>
    <t>Jack</t>
  </si>
  <si>
    <t>THIERRY-TERLAIN</t>
  </si>
  <si>
    <t>Bubba</t>
  </si>
  <si>
    <t>TOREST</t>
  </si>
  <si>
    <t>Andrea</t>
  </si>
  <si>
    <t>Alexiane</t>
  </si>
  <si>
    <t>TOSATTO</t>
  </si>
  <si>
    <t>Gabin</t>
  </si>
  <si>
    <t>TRIBONDEAU-TOQUET</t>
  </si>
  <si>
    <t>Anaë</t>
  </si>
  <si>
    <t>ST JEAN / MONTS</t>
  </si>
  <si>
    <t>TAILLANDIER Oscar</t>
  </si>
  <si>
    <t>DRON Piérig</t>
  </si>
  <si>
    <t>RENNES ARGOAT - 9 T</t>
  </si>
  <si>
    <t>ARGOAT - 9 T</t>
  </si>
  <si>
    <t xml:space="preserve">ARGOAT - 18 T </t>
  </si>
  <si>
    <t>RENNES ARMOR - 18 T</t>
  </si>
  <si>
    <t>697</t>
  </si>
  <si>
    <t>ST CAST - 2 X 18 T</t>
  </si>
  <si>
    <r>
      <t xml:space="preserve">19-20/04/25 - </t>
    </r>
    <r>
      <rPr>
        <b/>
        <sz val="11"/>
        <color theme="1"/>
        <rFont val="Calibri"/>
        <family val="2"/>
        <scheme val="minor"/>
      </rPr>
      <t>G5</t>
    </r>
  </si>
  <si>
    <t>ILE D'OR - 2 X 18 T</t>
  </si>
  <si>
    <t>GUILLON Félicien</t>
  </si>
  <si>
    <t>BAYET Marceau</t>
  </si>
  <si>
    <t>LE LAY Amaël</t>
  </si>
  <si>
    <t>Rennes</t>
  </si>
  <si>
    <t>G5</t>
  </si>
  <si>
    <t>Pdl 14</t>
  </si>
  <si>
    <t>2 X 18 T Critérium</t>
  </si>
  <si>
    <t>2 X 9 T  Critérium</t>
  </si>
  <si>
    <t>BOUTARD CANTIN Augustin</t>
  </si>
  <si>
    <t>ST GILLES X DE VIE</t>
  </si>
  <si>
    <t>2 X 9 T Critérium</t>
  </si>
  <si>
    <t xml:space="preserve">CLUBS </t>
  </si>
  <si>
    <t>20/04/25</t>
  </si>
  <si>
    <t>PDLL 14</t>
  </si>
  <si>
    <r>
      <t xml:space="preserve">26/04/25 - </t>
    </r>
    <r>
      <rPr>
        <b/>
        <sz val="11"/>
        <color theme="1"/>
        <rFont val="Calibri"/>
        <family val="2"/>
        <scheme val="minor"/>
      </rPr>
      <t>G6</t>
    </r>
  </si>
  <si>
    <t>GUERANDE - 18 T</t>
  </si>
  <si>
    <t xml:space="preserve">GUERANDE </t>
  </si>
  <si>
    <t xml:space="preserve"> 18 T </t>
  </si>
  <si>
    <t>GUERANDE - 9 T</t>
  </si>
  <si>
    <t>G6</t>
  </si>
  <si>
    <t>26/04/25</t>
  </si>
  <si>
    <r>
      <t xml:space="preserve">10-11/05/25 - </t>
    </r>
    <r>
      <rPr>
        <b/>
        <sz val="11"/>
        <color theme="1"/>
        <rFont val="Calibri"/>
        <family val="2"/>
        <scheme val="minor"/>
      </rPr>
      <t>G7</t>
    </r>
  </si>
  <si>
    <t>ST SAMSON - 2 X 18 T</t>
  </si>
  <si>
    <t>1 X 18 T Critérium</t>
  </si>
  <si>
    <t>ST SAMSON - 1 X 18 T</t>
  </si>
  <si>
    <t>1 X 18 T en U12</t>
  </si>
  <si>
    <t>G7</t>
  </si>
  <si>
    <t>11/05/25</t>
  </si>
  <si>
    <r>
      <t xml:space="preserve">24-25/05/25 - </t>
    </r>
    <r>
      <rPr>
        <b/>
        <sz val="11"/>
        <color theme="1"/>
        <rFont val="Calibri"/>
        <family val="2"/>
        <scheme val="minor"/>
      </rPr>
      <t>G8</t>
    </r>
  </si>
  <si>
    <t>REGIONAL CICE-BLOSSAC - 2 X 18 T</t>
  </si>
  <si>
    <t>REGIONAL CICE-BLOSSAC</t>
  </si>
  <si>
    <t>G8</t>
  </si>
  <si>
    <t>Cicé-Blossac</t>
  </si>
  <si>
    <t>25/05/25</t>
  </si>
  <si>
    <r>
      <t xml:space="preserve">14-15/06/25 - </t>
    </r>
    <r>
      <rPr>
        <b/>
        <sz val="11"/>
        <color theme="1"/>
        <rFont val="Calibri"/>
        <family val="2"/>
        <scheme val="minor"/>
      </rPr>
      <t>G9</t>
    </r>
  </si>
  <si>
    <t>REGIONAL DOMANGERE - 2 X 18 T</t>
  </si>
  <si>
    <t>DOMANGERE - 2 X 18 T</t>
  </si>
  <si>
    <t>G9</t>
  </si>
  <si>
    <t>15/06/25</t>
  </si>
  <si>
    <t>MENARD Gaspard</t>
  </si>
  <si>
    <t>Breizh 17</t>
  </si>
  <si>
    <t>MAVIC Eliott</t>
  </si>
  <si>
    <r>
      <t xml:space="preserve">06/07/25 - </t>
    </r>
    <r>
      <rPr>
        <b/>
        <sz val="11"/>
        <color theme="1"/>
        <rFont val="Calibri"/>
        <family val="2"/>
        <scheme val="minor"/>
      </rPr>
      <t>G10</t>
    </r>
  </si>
  <si>
    <t>ANGERS MAUVRETS - 18 T</t>
  </si>
  <si>
    <t>ANGERS MAUVRETS - 9 T</t>
  </si>
  <si>
    <t>ANGERS MAUVRETS</t>
  </si>
  <si>
    <t xml:space="preserve"> 18 T en U12</t>
  </si>
  <si>
    <t xml:space="preserve"> 9 T</t>
  </si>
  <si>
    <t>POUZET-COUE Léon</t>
  </si>
  <si>
    <t>Pdl 21</t>
  </si>
  <si>
    <t>Breizh 4</t>
  </si>
  <si>
    <t>G10</t>
  </si>
  <si>
    <t>Angers M</t>
  </si>
  <si>
    <t>06/07/25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</si>
</sst>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000000"/>
      <name val="SansSerif"/>
      <family val="2"/>
    </font>
    <font>
      <sz val="8.5"/>
      <color rgb="FF000000"/>
      <name val="SansSerif"/>
      <family val="2"/>
    </font>
    <font>
      <sz val="9"/>
      <color rgb="FFFF0000"/>
      <name val="SansSerif"/>
      <family val="2"/>
    </font>
    <font>
      <b/>
      <i/>
      <sz val="9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3" applyNumberFormat="0" applyAlignment="0" applyProtection="0"/>
    <xf numFmtId="0" fontId="24" fillId="6" borderId="14" applyNumberFormat="0" applyAlignment="0" applyProtection="0"/>
    <xf numFmtId="0" fontId="25" fillId="6" borderId="13" applyNumberFormat="0" applyAlignment="0" applyProtection="0"/>
    <xf numFmtId="0" fontId="26" fillId="0" borderId="15" applyNumberFormat="0" applyFill="0" applyAlignment="0" applyProtection="0"/>
    <xf numFmtId="0" fontId="14" fillId="7" borderId="16" applyNumberFormat="0" applyAlignment="0" applyProtection="0"/>
    <xf numFmtId="0" fontId="27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8" fillId="0" borderId="0" applyNumberFormat="0" applyFill="0" applyBorder="0" applyAlignment="0" applyProtection="0"/>
    <xf numFmtId="0" fontId="10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34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7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5" fillId="33" borderId="19" xfId="0" applyFont="1" applyFill="1" applyBorder="1" applyAlignment="1">
      <alignment horizontal="center"/>
    </xf>
    <xf numFmtId="14" fontId="9" fillId="33" borderId="3" xfId="0" applyNumberFormat="1" applyFont="1" applyFill="1" applyBorder="1" applyAlignment="1">
      <alignment horizontal="center"/>
    </xf>
    <xf numFmtId="0" fontId="15" fillId="35" borderId="6" xfId="0" applyFont="1" applyFill="1" applyBorder="1" applyAlignment="1">
      <alignment horizontal="center"/>
    </xf>
    <xf numFmtId="14" fontId="9" fillId="35" borderId="7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36" borderId="0" xfId="0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0" fontId="0" fillId="3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33" borderId="2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5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35" borderId="0" xfId="0" applyFill="1"/>
    <xf numFmtId="0" fontId="0" fillId="39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34" borderId="4" xfId="0" applyFill="1" applyBorder="1"/>
    <xf numFmtId="0" fontId="0" fillId="34" borderId="20" xfId="0" applyFill="1" applyBorder="1"/>
    <xf numFmtId="0" fontId="0" fillId="35" borderId="21" xfId="0" applyFill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49" fontId="35" fillId="38" borderId="1" xfId="0" applyNumberFormat="1" applyFont="1" applyFill="1" applyBorder="1"/>
    <xf numFmtId="49" fontId="35" fillId="39" borderId="1" xfId="0" applyNumberFormat="1" applyFont="1" applyFill="1" applyBorder="1"/>
    <xf numFmtId="0" fontId="0" fillId="39" borderId="7" xfId="0" applyFill="1" applyBorder="1"/>
    <xf numFmtId="166" fontId="0" fillId="0" borderId="2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35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4" borderId="7" xfId="0" applyFill="1" applyBorder="1"/>
    <xf numFmtId="0" fontId="0" fillId="39" borderId="0" xfId="0" applyFill="1" applyBorder="1"/>
    <xf numFmtId="49" fontId="35" fillId="39" borderId="1" xfId="0" applyNumberFormat="1" applyFont="1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/>
    </xf>
    <xf numFmtId="0" fontId="0" fillId="43" borderId="0" xfId="0" applyFill="1"/>
    <xf numFmtId="0" fontId="0" fillId="0" borderId="0" xfId="0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36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3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/>
    <xf numFmtId="0" fontId="0" fillId="34" borderId="0" xfId="0" applyFill="1"/>
    <xf numFmtId="0" fontId="0" fillId="44" borderId="0" xfId="0" applyFill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49" fontId="35" fillId="0" borderId="1" xfId="0" applyNumberFormat="1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15" fillId="0" borderId="31" xfId="0" applyFont="1" applyFill="1" applyBorder="1" applyAlignment="1">
      <alignment horizontal="center"/>
    </xf>
    <xf numFmtId="14" fontId="9" fillId="0" borderId="9" xfId="0" applyNumberFormat="1" applyFont="1" applyFill="1" applyBorder="1" applyAlignment="1">
      <alignment horizontal="center"/>
    </xf>
    <xf numFmtId="0" fontId="15" fillId="35" borderId="32" xfId="0" applyFont="1" applyFill="1" applyBorder="1" applyAlignment="1">
      <alignment horizontal="center"/>
    </xf>
    <xf numFmtId="14" fontId="9" fillId="35" borderId="32" xfId="0" applyNumberFormat="1" applyFont="1" applyFill="1" applyBorder="1" applyAlignment="1">
      <alignment horizontal="center"/>
    </xf>
    <xf numFmtId="0" fontId="7" fillId="35" borderId="32" xfId="0" applyFont="1" applyFill="1" applyBorder="1" applyAlignment="1"/>
    <xf numFmtId="0" fontId="0" fillId="35" borderId="32" xfId="0" applyFill="1" applyBorder="1" applyAlignment="1">
      <alignment horizontal="center"/>
    </xf>
    <xf numFmtId="0" fontId="15" fillId="33" borderId="8" xfId="0" applyFont="1" applyFill="1" applyBorder="1" applyAlignment="1">
      <alignment horizontal="center"/>
    </xf>
    <xf numFmtId="14" fontId="9" fillId="33" borderId="9" xfId="0" applyNumberFormat="1" applyFont="1" applyFill="1" applyBorder="1" applyAlignment="1">
      <alignment horizontal="center"/>
    </xf>
    <xf numFmtId="49" fontId="35" fillId="39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66" fontId="0" fillId="0" borderId="3" xfId="0" applyNumberFormat="1" applyFont="1" applyFill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horizontal="center" vertical="center"/>
    </xf>
    <xf numFmtId="0" fontId="9" fillId="36" borderId="2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36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6" borderId="1" xfId="0" applyFont="1" applyFill="1" applyBorder="1" applyAlignment="1">
      <alignment horizontal="center" vertical="center"/>
    </xf>
    <xf numFmtId="0" fontId="6" fillId="41" borderId="1" xfId="0" applyFont="1" applyFill="1" applyBorder="1" applyAlignment="1">
      <alignment horizontal="center" vertical="center"/>
    </xf>
    <xf numFmtId="0" fontId="6" fillId="42" borderId="1" xfId="0" applyFont="1" applyFill="1" applyBorder="1" applyAlignment="1">
      <alignment horizontal="center" vertical="center"/>
    </xf>
    <xf numFmtId="0" fontId="6" fillId="42" borderId="3" xfId="0" applyFont="1" applyFill="1" applyBorder="1" applyAlignment="1">
      <alignment horizontal="center" vertical="center"/>
    </xf>
    <xf numFmtId="0" fontId="6" fillId="41" borderId="3" xfId="0" applyFont="1" applyFill="1" applyBorder="1" applyAlignment="1">
      <alignment horizontal="center" vertical="center"/>
    </xf>
    <xf numFmtId="49" fontId="35" fillId="0" borderId="39" xfId="0" applyNumberFormat="1" applyFont="1" applyFill="1" applyBorder="1"/>
    <xf numFmtId="49" fontId="35" fillId="0" borderId="40" xfId="0" applyNumberFormat="1" applyFont="1" applyFill="1" applyBorder="1"/>
    <xf numFmtId="0" fontId="11" fillId="0" borderId="2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45" borderId="3" xfId="0" applyFont="1" applyFill="1" applyBorder="1" applyAlignment="1">
      <alignment horizontal="center" vertical="center"/>
    </xf>
    <xf numFmtId="0" fontId="9" fillId="3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35" fillId="0" borderId="42" xfId="0" applyNumberFormat="1" applyFont="1" applyFill="1" applyBorder="1"/>
    <xf numFmtId="49" fontId="35" fillId="0" borderId="43" xfId="0" applyNumberFormat="1" applyFont="1" applyFill="1" applyBorder="1"/>
    <xf numFmtId="0" fontId="9" fillId="0" borderId="44" xfId="0" applyFont="1" applyFill="1" applyBorder="1" applyAlignment="1">
      <alignment horizontal="center" vertical="center"/>
    </xf>
    <xf numFmtId="49" fontId="35" fillId="38" borderId="0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/>
    </xf>
    <xf numFmtId="0" fontId="10" fillId="36" borderId="0" xfId="0" applyFont="1" applyFill="1" applyBorder="1" applyAlignment="1">
      <alignment horizontal="center" vertical="center"/>
    </xf>
    <xf numFmtId="0" fontId="0" fillId="0" borderId="0" xfId="0" applyBorder="1" applyAlignment="1"/>
    <xf numFmtId="49" fontId="0" fillId="0" borderId="38" xfId="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21" xfId="0" applyBorder="1"/>
    <xf numFmtId="0" fontId="39" fillId="46" borderId="0" xfId="0" applyNumberFormat="1" applyFont="1" applyFill="1" applyBorder="1" applyAlignment="1" applyProtection="1">
      <alignment horizontal="center" vertical="center" wrapText="1"/>
    </xf>
    <xf numFmtId="0" fontId="40" fillId="46" borderId="0" xfId="0" applyNumberFormat="1" applyFont="1" applyFill="1" applyBorder="1" applyAlignment="1" applyProtection="1">
      <alignment horizontal="center" vertical="center" wrapText="1"/>
    </xf>
    <xf numFmtId="0" fontId="41" fillId="46" borderId="0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0" fillId="0" borderId="7" xfId="0" applyBorder="1"/>
    <xf numFmtId="0" fontId="6" fillId="0" borderId="2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0" fontId="6" fillId="45" borderId="1" xfId="0" applyFont="1" applyFill="1" applyBorder="1" applyAlignment="1">
      <alignment horizontal="center" vertical="center"/>
    </xf>
    <xf numFmtId="0" fontId="6" fillId="45" borderId="21" xfId="0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/>
    </xf>
    <xf numFmtId="0" fontId="6" fillId="42" borderId="21" xfId="0" applyFont="1" applyFill="1" applyBorder="1" applyAlignment="1">
      <alignment horizontal="center" vertical="center"/>
    </xf>
    <xf numFmtId="0" fontId="11" fillId="42" borderId="1" xfId="0" applyFont="1" applyFill="1" applyBorder="1" applyAlignment="1">
      <alignment horizontal="center"/>
    </xf>
    <xf numFmtId="0" fontId="11" fillId="45" borderId="3" xfId="0" applyFont="1" applyFill="1" applyBorder="1" applyAlignment="1">
      <alignment horizontal="center"/>
    </xf>
    <xf numFmtId="0" fontId="9" fillId="45" borderId="21" xfId="0" applyFont="1" applyFill="1" applyBorder="1" applyAlignment="1">
      <alignment horizontal="center" vertical="center"/>
    </xf>
    <xf numFmtId="0" fontId="11" fillId="45" borderId="2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45" borderId="2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0" fillId="0" borderId="1" xfId="0" applyBorder="1"/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47" borderId="21" xfId="0" applyFont="1" applyFill="1" applyBorder="1" applyAlignment="1">
      <alignment horizontal="center" vertical="center"/>
    </xf>
    <xf numFmtId="0" fontId="6" fillId="47" borderId="1" xfId="0" applyFont="1" applyFill="1" applyBorder="1" applyAlignment="1">
      <alignment horizontal="center" vertical="center"/>
    </xf>
    <xf numFmtId="0" fontId="11" fillId="45" borderId="1" xfId="0" applyFont="1" applyFill="1" applyBorder="1" applyAlignment="1">
      <alignment horizontal="center" vertical="center"/>
    </xf>
    <xf numFmtId="166" fontId="0" fillId="0" borderId="38" xfId="0" applyNumberFormat="1" applyFill="1" applyBorder="1" applyAlignment="1">
      <alignment horizontal="center" vertical="center"/>
    </xf>
    <xf numFmtId="0" fontId="6" fillId="36" borderId="21" xfId="0" applyFont="1" applyFill="1" applyBorder="1" applyAlignment="1">
      <alignment horizontal="center"/>
    </xf>
    <xf numFmtId="0" fontId="6" fillId="36" borderId="21" xfId="0" applyFont="1" applyFill="1" applyBorder="1" applyAlignment="1">
      <alignment horizontal="center" vertical="center"/>
    </xf>
    <xf numFmtId="0" fontId="6" fillId="43" borderId="2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45" borderId="21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0" fillId="34" borderId="1" xfId="0" applyFill="1" applyBorder="1" applyAlignment="1">
      <alignment horizontal="center"/>
    </xf>
    <xf numFmtId="0" fontId="6" fillId="36" borderId="1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/>
    </xf>
    <xf numFmtId="0" fontId="6" fillId="41" borderId="21" xfId="0" applyFont="1" applyFill="1" applyBorder="1" applyAlignment="1">
      <alignment horizontal="center" vertical="center"/>
    </xf>
    <xf numFmtId="0" fontId="0" fillId="0" borderId="2" xfId="0" applyBorder="1"/>
    <xf numFmtId="0" fontId="0" fillId="0" borderId="21" xfId="0" applyBorder="1" applyAlignment="1">
      <alignment horizontal="center" vertical="center"/>
    </xf>
    <xf numFmtId="0" fontId="0" fillId="34" borderId="4" xfId="0" applyFill="1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19" xfId="0" applyBorder="1" applyAlignment="1">
      <alignment horizontal="center" vertical="center"/>
    </xf>
    <xf numFmtId="0" fontId="0" fillId="0" borderId="6" xfId="0" applyBorder="1"/>
    <xf numFmtId="0" fontId="0" fillId="0" borderId="32" xfId="0" applyBorder="1"/>
    <xf numFmtId="0" fontId="6" fillId="36" borderId="19" xfId="0" applyFont="1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30" xfId="0" applyBorder="1" applyAlignment="1"/>
    <xf numFmtId="0" fontId="0" fillId="0" borderId="2" xfId="0" applyBorder="1" applyAlignment="1"/>
    <xf numFmtId="165" fontId="11" fillId="45" borderId="21" xfId="0" applyNumberFormat="1" applyFont="1" applyFill="1" applyBorder="1" applyAlignment="1">
      <alignment horizontal="center" vertical="center" wrapText="1"/>
    </xf>
    <xf numFmtId="0" fontId="0" fillId="45" borderId="30" xfId="0" applyFill="1" applyBorder="1" applyAlignment="1">
      <alignment vertical="center" wrapText="1"/>
    </xf>
    <xf numFmtId="0" fontId="0" fillId="45" borderId="2" xfId="0" applyFill="1" applyBorder="1" applyAlignment="1">
      <alignment vertical="center" wrapText="1"/>
    </xf>
    <xf numFmtId="49" fontId="0" fillId="0" borderId="30" xfId="0" applyNumberFormat="1" applyBorder="1" applyAlignment="1">
      <alignment horizontal="center" vertical="center"/>
    </xf>
    <xf numFmtId="0" fontId="0" fillId="0" borderId="30" xfId="0" applyBorder="1"/>
    <xf numFmtId="0" fontId="0" fillId="0" borderId="2" xfId="0" applyBorder="1"/>
    <xf numFmtId="165" fontId="11" fillId="0" borderId="21" xfId="0" applyNumberFormat="1" applyFont="1" applyFill="1" applyBorder="1" applyAlignment="1">
      <alignment horizontal="center" vertical="center" wrapText="1"/>
    </xf>
    <xf numFmtId="165" fontId="11" fillId="0" borderId="30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10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30" fillId="40" borderId="5" xfId="0" applyFont="1" applyFill="1" applyBorder="1" applyAlignment="1">
      <alignment horizontal="center" vertical="center"/>
    </xf>
    <xf numFmtId="0" fontId="30" fillId="40" borderId="0" xfId="0" applyFont="1" applyFill="1" applyBorder="1" applyAlignment="1">
      <alignment horizontal="center" vertical="center"/>
    </xf>
    <xf numFmtId="0" fontId="30" fillId="40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37" fillId="0" borderId="19" xfId="0" applyNumberFormat="1" applyFont="1" applyBorder="1" applyAlignment="1">
      <alignment horizontal="center" vertical="center" wrapText="1"/>
    </xf>
    <xf numFmtId="166" fontId="37" fillId="0" borderId="3" xfId="0" applyNumberFormat="1" applyFont="1" applyBorder="1" applyAlignment="1">
      <alignment horizontal="center" vertical="center" wrapText="1"/>
    </xf>
    <xf numFmtId="166" fontId="10" fillId="0" borderId="1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0" fillId="40" borderId="0" xfId="0" applyFont="1" applyFill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41" borderId="2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42" borderId="21" xfId="0" applyFont="1" applyFill="1" applyBorder="1" applyAlignment="1">
      <alignment horizontal="center" vertical="center"/>
    </xf>
    <xf numFmtId="0" fontId="0" fillId="42" borderId="30" xfId="0" applyFill="1" applyBorder="1" applyAlignment="1">
      <alignment horizontal="center" vertical="center"/>
    </xf>
    <xf numFmtId="0" fontId="0" fillId="42" borderId="2" xfId="0" applyFill="1" applyBorder="1" applyAlignment="1">
      <alignment horizontal="center" vertical="center"/>
    </xf>
    <xf numFmtId="0" fontId="11" fillId="42" borderId="21" xfId="0" applyFont="1" applyFill="1" applyBorder="1" applyAlignment="1">
      <alignment horizontal="center" vertical="center" wrapText="1"/>
    </xf>
    <xf numFmtId="0" fontId="11" fillId="42" borderId="30" xfId="0" applyFont="1" applyFill="1" applyBorder="1" applyAlignment="1">
      <alignment horizontal="center" vertical="center" wrapText="1"/>
    </xf>
    <xf numFmtId="0" fontId="11" fillId="41" borderId="30" xfId="0" applyFont="1" applyFill="1" applyBorder="1" applyAlignment="1">
      <alignment horizontal="center" vertical="center"/>
    </xf>
    <xf numFmtId="0" fontId="11" fillId="41" borderId="2" xfId="0" applyFont="1" applyFill="1" applyBorder="1" applyAlignment="1">
      <alignment horizontal="center" vertical="center"/>
    </xf>
    <xf numFmtId="0" fontId="11" fillId="42" borderId="2" xfId="0" applyFont="1" applyFill="1" applyBorder="1" applyAlignment="1">
      <alignment horizontal="center" vertical="center" wrapText="1"/>
    </xf>
    <xf numFmtId="0" fontId="11" fillId="41" borderId="4" xfId="0" applyFont="1" applyFill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1" fontId="10" fillId="0" borderId="19" xfId="0" applyNumberFormat="1" applyFont="1" applyBorder="1" applyAlignment="1">
      <alignment horizontal="center" vertical="center"/>
    </xf>
    <xf numFmtId="11" fontId="10" fillId="0" borderId="3" xfId="0" applyNumberFormat="1" applyFont="1" applyBorder="1" applyAlignment="1">
      <alignment horizontal="center" vertical="center"/>
    </xf>
    <xf numFmtId="0" fontId="11" fillId="41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11" fillId="42" borderId="9" xfId="0" applyFont="1" applyFill="1" applyBorder="1" applyAlignment="1">
      <alignment horizontal="center" vertical="center" wrapText="1"/>
    </xf>
    <xf numFmtId="0" fontId="11" fillId="42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11" fillId="45" borderId="21" xfId="0" applyFont="1" applyFill="1" applyBorder="1" applyAlignment="1">
      <alignment horizontal="center" vertical="center"/>
    </xf>
    <xf numFmtId="0" fontId="11" fillId="45" borderId="30" xfId="0" applyFont="1" applyFill="1" applyBorder="1" applyAlignment="1">
      <alignment horizontal="center" vertical="center"/>
    </xf>
    <xf numFmtId="0" fontId="11" fillId="45" borderId="2" xfId="0" applyFont="1" applyFill="1" applyBorder="1" applyAlignment="1">
      <alignment horizontal="center" vertical="center"/>
    </xf>
    <xf numFmtId="165" fontId="11" fillId="36" borderId="21" xfId="0" applyNumberFormat="1" applyFont="1" applyFill="1" applyBorder="1" applyAlignment="1">
      <alignment horizontal="center" vertical="center" wrapText="1"/>
    </xf>
    <xf numFmtId="0" fontId="0" fillId="36" borderId="30" xfId="0" applyFill="1" applyBorder="1" applyAlignment="1">
      <alignment vertical="center" wrapText="1"/>
    </xf>
    <xf numFmtId="0" fontId="0" fillId="36" borderId="2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165" fontId="11" fillId="42" borderId="21" xfId="0" applyNumberFormat="1" applyFont="1" applyFill="1" applyBorder="1" applyAlignment="1">
      <alignment horizontal="center" vertical="center" wrapText="1"/>
    </xf>
    <xf numFmtId="0" fontId="0" fillId="42" borderId="30" xfId="0" applyFill="1" applyBorder="1" applyAlignment="1">
      <alignment vertical="center" wrapText="1"/>
    </xf>
    <xf numFmtId="0" fontId="0" fillId="42" borderId="2" xfId="0" applyFill="1" applyBorder="1" applyAlignment="1">
      <alignment vertical="center" wrapText="1"/>
    </xf>
    <xf numFmtId="0" fontId="0" fillId="41" borderId="30" xfId="0" applyFill="1" applyBorder="1" applyAlignment="1">
      <alignment horizontal="center" vertical="center"/>
    </xf>
    <xf numFmtId="0" fontId="0" fillId="41" borderId="2" xfId="0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CD5B4"/>
      <color rgb="FFFFC000"/>
      <color rgb="FFFAC090"/>
      <color rgb="FF8DB4E3"/>
      <color rgb="FFFF99FF"/>
      <color rgb="FF000000"/>
      <color rgb="FFF2DDDC"/>
      <color rgb="FF2A9DD6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5562600</xdr:colOff>
      <xdr:row>162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5562600" cy="30737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0</xdr:row>
      <xdr:rowOff>114300</xdr:rowOff>
    </xdr:from>
    <xdr:to>
      <xdr:col>4</xdr:col>
      <xdr:colOff>337820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11467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0</xdr:row>
      <xdr:rowOff>85725</xdr:rowOff>
    </xdr:from>
    <xdr:to>
      <xdr:col>8</xdr:col>
      <xdr:colOff>895350</xdr:colOff>
      <xdr:row>3</xdr:row>
      <xdr:rowOff>174625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9650" y="85725"/>
          <a:ext cx="666750" cy="66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7" name="Image 6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0</xdr:row>
      <xdr:rowOff>0</xdr:rowOff>
    </xdr:from>
    <xdr:to>
      <xdr:col>8</xdr:col>
      <xdr:colOff>857250</xdr:colOff>
      <xdr:row>3</xdr:row>
      <xdr:rowOff>88900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3950" y="0"/>
          <a:ext cx="666750" cy="669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628861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143774</xdr:colOff>
      <xdr:row>0</xdr:row>
      <xdr:rowOff>105314</xdr:rowOff>
    </xdr:from>
    <xdr:to>
      <xdr:col>5</xdr:col>
      <xdr:colOff>17383</xdr:colOff>
      <xdr:row>3</xdr:row>
      <xdr:rowOff>133889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765071" y="105314"/>
          <a:ext cx="691322" cy="60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251603</xdr:colOff>
      <xdr:row>0</xdr:row>
      <xdr:rowOff>35944</xdr:rowOff>
    </xdr:from>
    <xdr:to>
      <xdr:col>8</xdr:col>
      <xdr:colOff>918353</xdr:colOff>
      <xdr:row>3</xdr:row>
      <xdr:rowOff>130775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2806" y="35944"/>
          <a:ext cx="666750" cy="669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0</xdr:row>
      <xdr:rowOff>95250</xdr:rowOff>
    </xdr:from>
    <xdr:to>
      <xdr:col>4</xdr:col>
      <xdr:colOff>414019</xdr:colOff>
      <xdr:row>3</xdr:row>
      <xdr:rowOff>123825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90900" y="95250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38100</xdr:rowOff>
    </xdr:from>
    <xdr:to>
      <xdr:col>8</xdr:col>
      <xdr:colOff>666750</xdr:colOff>
      <xdr:row>3</xdr:row>
      <xdr:rowOff>127000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1050" y="38100"/>
          <a:ext cx="666750" cy="669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7622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0</xdr:row>
      <xdr:rowOff>123825</xdr:rowOff>
    </xdr:from>
    <xdr:to>
      <xdr:col>4</xdr:col>
      <xdr:colOff>347344</xdr:colOff>
      <xdr:row>3</xdr:row>
      <xdr:rowOff>152400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24225" y="123825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0</xdr:row>
      <xdr:rowOff>47625</xdr:rowOff>
    </xdr:from>
    <xdr:to>
      <xdr:col>8</xdr:col>
      <xdr:colOff>828675</xdr:colOff>
      <xdr:row>3</xdr:row>
      <xdr:rowOff>136525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0125" y="47625"/>
          <a:ext cx="666750" cy="669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20967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3" name="Image 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209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5" name="Image 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3771900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876300</xdr:colOff>
      <xdr:row>0</xdr:row>
      <xdr:rowOff>0</xdr:rowOff>
    </xdr:from>
    <xdr:to>
      <xdr:col>3</xdr:col>
      <xdr:colOff>880745</xdr:colOff>
      <xdr:row>3</xdr:row>
      <xdr:rowOff>28575</xdr:rowOff>
    </xdr:to>
    <xdr:pic>
      <xdr:nvPicPr>
        <xdr:cNvPr id="6" name="Image 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752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876300</xdr:colOff>
      <xdr:row>0</xdr:row>
      <xdr:rowOff>0</xdr:rowOff>
    </xdr:from>
    <xdr:to>
      <xdr:col>7</xdr:col>
      <xdr:colOff>880745</xdr:colOff>
      <xdr:row>3</xdr:row>
      <xdr:rowOff>28575</xdr:rowOff>
    </xdr:to>
    <xdr:pic>
      <xdr:nvPicPr>
        <xdr:cNvPr id="7" name="Image 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9086850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58578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876300</xdr:colOff>
      <xdr:row>0</xdr:row>
      <xdr:rowOff>0</xdr:rowOff>
    </xdr:from>
    <xdr:to>
      <xdr:col>11</xdr:col>
      <xdr:colOff>880745</xdr:colOff>
      <xdr:row>3</xdr:row>
      <xdr:rowOff>28575</xdr:rowOff>
    </xdr:to>
    <xdr:pic>
      <xdr:nvPicPr>
        <xdr:cNvPr id="9" name="Image 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38385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0" name="Image 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1" name="Image 1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2" name="Image 1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3" name="Image 1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876300</xdr:colOff>
      <xdr:row>0</xdr:row>
      <xdr:rowOff>0</xdr:rowOff>
    </xdr:from>
    <xdr:to>
      <xdr:col>15</xdr:col>
      <xdr:colOff>880745</xdr:colOff>
      <xdr:row>3</xdr:row>
      <xdr:rowOff>28575</xdr:rowOff>
    </xdr:to>
    <xdr:pic>
      <xdr:nvPicPr>
        <xdr:cNvPr id="14" name="Image 1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58578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5" name="Image 1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6" name="Image 1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7" name="Image 1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8" name="Image 1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876300</xdr:colOff>
      <xdr:row>0</xdr:row>
      <xdr:rowOff>0</xdr:rowOff>
    </xdr:from>
    <xdr:to>
      <xdr:col>19</xdr:col>
      <xdr:colOff>880745</xdr:colOff>
      <xdr:row>3</xdr:row>
      <xdr:rowOff>28575</xdr:rowOff>
    </xdr:to>
    <xdr:pic>
      <xdr:nvPicPr>
        <xdr:cNvPr id="19" name="Image 1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78771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0" name="Image 1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1" name="Image 2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2" name="Image 2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3" name="Image 2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876300</xdr:colOff>
      <xdr:row>0</xdr:row>
      <xdr:rowOff>0</xdr:rowOff>
    </xdr:from>
    <xdr:to>
      <xdr:col>23</xdr:col>
      <xdr:colOff>880745</xdr:colOff>
      <xdr:row>3</xdr:row>
      <xdr:rowOff>28575</xdr:rowOff>
    </xdr:to>
    <xdr:pic>
      <xdr:nvPicPr>
        <xdr:cNvPr id="24" name="Image 2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98964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5" name="Image 2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6" name="Image 2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7" name="Image 2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4445</xdr:colOff>
      <xdr:row>3</xdr:row>
      <xdr:rowOff>28575</xdr:rowOff>
    </xdr:to>
    <xdr:pic>
      <xdr:nvPicPr>
        <xdr:cNvPr id="28" name="Image 2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02965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876300</xdr:colOff>
      <xdr:row>0</xdr:row>
      <xdr:rowOff>0</xdr:rowOff>
    </xdr:from>
    <xdr:to>
      <xdr:col>27</xdr:col>
      <xdr:colOff>880745</xdr:colOff>
      <xdr:row>3</xdr:row>
      <xdr:rowOff>28575</xdr:rowOff>
    </xdr:to>
    <xdr:pic>
      <xdr:nvPicPr>
        <xdr:cNvPr id="29" name="Image 2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19157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0" name="Image 2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1" name="Image 3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2" name="Image 3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4445</xdr:colOff>
      <xdr:row>3</xdr:row>
      <xdr:rowOff>28575</xdr:rowOff>
    </xdr:to>
    <xdr:pic>
      <xdr:nvPicPr>
        <xdr:cNvPr id="33" name="Image 3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43351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876300</xdr:colOff>
      <xdr:row>0</xdr:row>
      <xdr:rowOff>0</xdr:rowOff>
    </xdr:from>
    <xdr:to>
      <xdr:col>31</xdr:col>
      <xdr:colOff>880745</xdr:colOff>
      <xdr:row>3</xdr:row>
      <xdr:rowOff>28575</xdr:rowOff>
    </xdr:to>
    <xdr:pic>
      <xdr:nvPicPr>
        <xdr:cNvPr id="34" name="Image 3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59543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5" name="Image 3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6" name="Image 3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7" name="Image 3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33</xdr:col>
      <xdr:colOff>4445</xdr:colOff>
      <xdr:row>3</xdr:row>
      <xdr:rowOff>28575</xdr:rowOff>
    </xdr:to>
    <xdr:pic>
      <xdr:nvPicPr>
        <xdr:cNvPr id="38" name="Image 3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876300</xdr:colOff>
      <xdr:row>0</xdr:row>
      <xdr:rowOff>0</xdr:rowOff>
    </xdr:from>
    <xdr:to>
      <xdr:col>35</xdr:col>
      <xdr:colOff>880745</xdr:colOff>
      <xdr:row>3</xdr:row>
      <xdr:rowOff>28575</xdr:rowOff>
    </xdr:to>
    <xdr:pic>
      <xdr:nvPicPr>
        <xdr:cNvPr id="39" name="Image 3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7973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0" name="Image 3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1" name="Image 4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2" name="Image 4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37</xdr:col>
      <xdr:colOff>4445</xdr:colOff>
      <xdr:row>3</xdr:row>
      <xdr:rowOff>28575</xdr:rowOff>
    </xdr:to>
    <xdr:pic>
      <xdr:nvPicPr>
        <xdr:cNvPr id="43" name="Image 4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63544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876300</xdr:colOff>
      <xdr:row>0</xdr:row>
      <xdr:rowOff>0</xdr:rowOff>
    </xdr:from>
    <xdr:to>
      <xdr:col>39</xdr:col>
      <xdr:colOff>880745</xdr:colOff>
      <xdr:row>3</xdr:row>
      <xdr:rowOff>28575</xdr:rowOff>
    </xdr:to>
    <xdr:pic>
      <xdr:nvPicPr>
        <xdr:cNvPr id="44" name="Image 4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7973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1</xdr:col>
      <xdr:colOff>1381125</xdr:colOff>
      <xdr:row>2</xdr:row>
      <xdr:rowOff>114300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647700" y="0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642620</xdr:colOff>
      <xdr:row>5</xdr:row>
      <xdr:rowOff>19050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409575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</xdr:row>
      <xdr:rowOff>180975</xdr:rowOff>
    </xdr:from>
    <xdr:to>
      <xdr:col>1</xdr:col>
      <xdr:colOff>1566545</xdr:colOff>
      <xdr:row>5</xdr:row>
      <xdr:rowOff>19050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107632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0</xdr:rowOff>
    </xdr:from>
    <xdr:to>
      <xdr:col>3</xdr:col>
      <xdr:colOff>1095375</xdr:colOff>
      <xdr:row>4</xdr:row>
      <xdr:rowOff>9525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09800" y="0"/>
          <a:ext cx="847725" cy="781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4</xdr:col>
      <xdr:colOff>333375</xdr:colOff>
      <xdr:row>3</xdr:row>
      <xdr:rowOff>98425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0"/>
          <a:ext cx="666750" cy="669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47625</xdr:colOff>
      <xdr:row>1</xdr:row>
      <xdr:rowOff>0</xdr:rowOff>
    </xdr:from>
    <xdr:to>
      <xdr:col>35</xdr:col>
      <xdr:colOff>9525</xdr:colOff>
      <xdr:row>5</xdr:row>
      <xdr:rowOff>28575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238125"/>
          <a:ext cx="11239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E88"/>
  <sheetViews>
    <sheetView workbookViewId="0"/>
  </sheetViews>
  <sheetFormatPr baseColWidth="10" defaultColWidth="9.140625" defaultRowHeight="15"/>
  <cols>
    <col min="1" max="1" width="8.7109375" bestFit="1" customWidth="1"/>
    <col min="2" max="2" width="28.28515625" customWidth="1"/>
    <col min="3" max="3" width="23.28515625" customWidth="1"/>
    <col min="4" max="4" width="11.7109375" customWidth="1"/>
    <col min="5" max="5" width="26.7109375" customWidth="1"/>
  </cols>
  <sheetData>
    <row r="1" spans="1:5" ht="20.100000000000001" customHeight="1">
      <c r="A1" s="170" t="s">
        <v>248</v>
      </c>
      <c r="B1" s="170" t="s">
        <v>249</v>
      </c>
      <c r="C1" s="170" t="s">
        <v>250</v>
      </c>
      <c r="D1" s="171" t="s">
        <v>251</v>
      </c>
      <c r="E1" s="170" t="s">
        <v>252</v>
      </c>
    </row>
    <row r="2" spans="1:5" ht="20.100000000000001" customHeight="1">
      <c r="A2" s="170">
        <v>1</v>
      </c>
      <c r="B2" s="170" t="s">
        <v>257</v>
      </c>
      <c r="C2" s="170" t="s">
        <v>259</v>
      </c>
      <c r="D2" s="170">
        <v>13</v>
      </c>
      <c r="E2" s="170" t="s">
        <v>37</v>
      </c>
    </row>
    <row r="3" spans="1:5" ht="20.100000000000001" customHeight="1">
      <c r="A3" s="170">
        <v>2</v>
      </c>
      <c r="B3" s="170" t="s">
        <v>265</v>
      </c>
      <c r="C3" s="170" t="s">
        <v>266</v>
      </c>
      <c r="D3" s="170">
        <v>13</v>
      </c>
      <c r="E3" s="170" t="s">
        <v>44</v>
      </c>
    </row>
    <row r="4" spans="1:5" ht="20.100000000000001" customHeight="1">
      <c r="A4" s="170">
        <v>3</v>
      </c>
      <c r="B4" s="170" t="s">
        <v>267</v>
      </c>
      <c r="C4" s="170" t="s">
        <v>268</v>
      </c>
      <c r="D4" s="170">
        <v>13</v>
      </c>
      <c r="E4" s="170" t="s">
        <v>42</v>
      </c>
    </row>
    <row r="5" spans="1:5" ht="20.100000000000001" customHeight="1">
      <c r="A5" s="170">
        <v>4</v>
      </c>
      <c r="B5" s="170" t="s">
        <v>269</v>
      </c>
      <c r="C5" s="170" t="s">
        <v>270</v>
      </c>
      <c r="D5" s="170">
        <v>13</v>
      </c>
      <c r="E5" s="170" t="s">
        <v>271</v>
      </c>
    </row>
    <row r="6" spans="1:5" ht="20.100000000000001" customHeight="1">
      <c r="A6" s="170">
        <v>5</v>
      </c>
      <c r="B6" s="170" t="s">
        <v>277</v>
      </c>
      <c r="C6" s="170" t="s">
        <v>278</v>
      </c>
      <c r="D6" s="170">
        <v>13</v>
      </c>
      <c r="E6" s="170" t="s">
        <v>271</v>
      </c>
    </row>
    <row r="7" spans="1:5" ht="20.100000000000001" customHeight="1">
      <c r="A7" s="170">
        <v>6</v>
      </c>
      <c r="B7" s="170" t="s">
        <v>283</v>
      </c>
      <c r="C7" s="170" t="s">
        <v>286</v>
      </c>
      <c r="D7" s="170">
        <v>13</v>
      </c>
      <c r="E7" s="170" t="s">
        <v>40</v>
      </c>
    </row>
    <row r="8" spans="1:5" ht="20.100000000000001" customHeight="1">
      <c r="A8" s="170">
        <v>7</v>
      </c>
      <c r="B8" s="170" t="s">
        <v>295</v>
      </c>
      <c r="C8" s="170" t="s">
        <v>296</v>
      </c>
      <c r="D8" s="170">
        <v>13</v>
      </c>
      <c r="E8" s="170" t="s">
        <v>297</v>
      </c>
    </row>
    <row r="9" spans="1:5" ht="20.100000000000001" customHeight="1">
      <c r="A9" s="170">
        <v>8</v>
      </c>
      <c r="B9" s="170" t="s">
        <v>300</v>
      </c>
      <c r="C9" s="170" t="s">
        <v>301</v>
      </c>
      <c r="D9" s="170">
        <v>13</v>
      </c>
      <c r="E9" s="170" t="s">
        <v>302</v>
      </c>
    </row>
    <row r="10" spans="1:5" ht="20.100000000000001" customHeight="1">
      <c r="A10" s="170">
        <v>9</v>
      </c>
      <c r="B10" s="170" t="s">
        <v>308</v>
      </c>
      <c r="C10" s="170" t="s">
        <v>309</v>
      </c>
      <c r="D10" s="170">
        <v>13</v>
      </c>
      <c r="E10" s="170" t="s">
        <v>40</v>
      </c>
    </row>
    <row r="11" spans="1:5" ht="20.100000000000001" customHeight="1">
      <c r="A11" s="170">
        <v>10</v>
      </c>
      <c r="B11" s="170" t="s">
        <v>311</v>
      </c>
      <c r="C11" s="170" t="s">
        <v>312</v>
      </c>
      <c r="D11" s="170">
        <v>13</v>
      </c>
      <c r="E11" s="170" t="s">
        <v>37</v>
      </c>
    </row>
    <row r="12" spans="1:5" ht="20.100000000000001" customHeight="1">
      <c r="A12" s="170">
        <v>11</v>
      </c>
      <c r="B12" s="170" t="s">
        <v>311</v>
      </c>
      <c r="C12" s="170" t="s">
        <v>313</v>
      </c>
      <c r="D12" s="170">
        <v>13</v>
      </c>
      <c r="E12" s="170" t="s">
        <v>122</v>
      </c>
    </row>
    <row r="13" spans="1:5" ht="20.100000000000001" customHeight="1">
      <c r="A13" s="170">
        <v>12</v>
      </c>
      <c r="B13" s="170" t="s">
        <v>321</v>
      </c>
      <c r="C13" s="170" t="s">
        <v>322</v>
      </c>
      <c r="D13" s="170">
        <v>13</v>
      </c>
      <c r="E13" s="170" t="s">
        <v>58</v>
      </c>
    </row>
    <row r="14" spans="1:5" ht="20.100000000000001" customHeight="1">
      <c r="A14" s="170">
        <v>13</v>
      </c>
      <c r="B14" s="170" t="s">
        <v>323</v>
      </c>
      <c r="C14" s="170" t="s">
        <v>324</v>
      </c>
      <c r="D14" s="170">
        <v>13</v>
      </c>
      <c r="E14" s="170" t="s">
        <v>64</v>
      </c>
    </row>
    <row r="15" spans="1:5" ht="20.100000000000001" customHeight="1">
      <c r="A15" s="170">
        <v>14</v>
      </c>
      <c r="B15" s="170" t="s">
        <v>325</v>
      </c>
      <c r="C15" s="170" t="s">
        <v>296</v>
      </c>
      <c r="D15" s="170">
        <v>13</v>
      </c>
      <c r="E15" s="170" t="s">
        <v>39</v>
      </c>
    </row>
    <row r="16" spans="1:5" ht="20.100000000000001" customHeight="1">
      <c r="A16" s="170">
        <v>15</v>
      </c>
      <c r="B16" s="170" t="s">
        <v>326</v>
      </c>
      <c r="C16" s="170" t="s">
        <v>290</v>
      </c>
      <c r="D16" s="170">
        <v>13</v>
      </c>
      <c r="E16" s="170" t="s">
        <v>42</v>
      </c>
    </row>
    <row r="17" spans="1:5" ht="20.100000000000001" customHeight="1">
      <c r="A17" s="170">
        <v>16</v>
      </c>
      <c r="B17" s="170" t="s">
        <v>335</v>
      </c>
      <c r="C17" s="170" t="s">
        <v>336</v>
      </c>
      <c r="D17" s="170">
        <v>13</v>
      </c>
      <c r="E17" s="170" t="s">
        <v>40</v>
      </c>
    </row>
    <row r="18" spans="1:5" ht="20.100000000000001" customHeight="1">
      <c r="A18" s="170">
        <v>17</v>
      </c>
      <c r="B18" s="170" t="s">
        <v>342</v>
      </c>
      <c r="C18" s="170" t="s">
        <v>343</v>
      </c>
      <c r="D18" s="170">
        <v>13</v>
      </c>
      <c r="E18" s="170" t="s">
        <v>65</v>
      </c>
    </row>
    <row r="19" spans="1:5" ht="20.100000000000001" customHeight="1">
      <c r="A19" s="170">
        <v>18</v>
      </c>
      <c r="B19" s="170" t="s">
        <v>361</v>
      </c>
      <c r="C19" s="170" t="s">
        <v>362</v>
      </c>
      <c r="D19" s="170">
        <v>13</v>
      </c>
      <c r="E19" s="170" t="s">
        <v>271</v>
      </c>
    </row>
    <row r="20" spans="1:5" ht="20.100000000000001" customHeight="1">
      <c r="A20" s="170">
        <v>19</v>
      </c>
      <c r="B20" s="170" t="s">
        <v>363</v>
      </c>
      <c r="C20" s="170" t="s">
        <v>364</v>
      </c>
      <c r="D20" s="170">
        <v>13</v>
      </c>
      <c r="E20" s="170" t="s">
        <v>39</v>
      </c>
    </row>
    <row r="21" spans="1:5" ht="20.100000000000001" customHeight="1">
      <c r="A21" s="170">
        <v>20</v>
      </c>
      <c r="B21" s="170" t="s">
        <v>378</v>
      </c>
      <c r="C21" s="170" t="s">
        <v>350</v>
      </c>
      <c r="D21" s="170">
        <v>13</v>
      </c>
      <c r="E21" s="170" t="s">
        <v>302</v>
      </c>
    </row>
    <row r="22" spans="1:5" ht="20.100000000000001" customHeight="1">
      <c r="A22" s="170">
        <v>21</v>
      </c>
      <c r="B22" s="170" t="s">
        <v>388</v>
      </c>
      <c r="C22" s="170" t="s">
        <v>389</v>
      </c>
      <c r="D22" s="170">
        <v>13</v>
      </c>
      <c r="E22" s="170" t="s">
        <v>122</v>
      </c>
    </row>
    <row r="23" spans="1:5" ht="20.100000000000001" customHeight="1">
      <c r="A23" s="170">
        <v>22</v>
      </c>
      <c r="B23" s="170" t="s">
        <v>398</v>
      </c>
      <c r="C23" s="170" t="s">
        <v>399</v>
      </c>
      <c r="D23" s="170">
        <v>13</v>
      </c>
      <c r="E23" s="170" t="s">
        <v>65</v>
      </c>
    </row>
    <row r="24" spans="1:5" ht="20.100000000000001" customHeight="1">
      <c r="A24" s="170">
        <v>23</v>
      </c>
      <c r="B24" s="170" t="s">
        <v>403</v>
      </c>
      <c r="C24" s="170" t="s">
        <v>404</v>
      </c>
      <c r="D24" s="170">
        <v>13</v>
      </c>
      <c r="E24" s="170" t="s">
        <v>405</v>
      </c>
    </row>
    <row r="25" spans="1:5" ht="20.100000000000001" customHeight="1">
      <c r="A25" s="170">
        <v>24</v>
      </c>
      <c r="B25" s="170" t="s">
        <v>255</v>
      </c>
      <c r="C25" s="170" t="s">
        <v>256</v>
      </c>
      <c r="D25" s="170">
        <v>14</v>
      </c>
      <c r="E25" s="170" t="s">
        <v>43</v>
      </c>
    </row>
    <row r="26" spans="1:5" ht="20.100000000000001" customHeight="1">
      <c r="A26" s="170">
        <v>25</v>
      </c>
      <c r="B26" s="170" t="s">
        <v>260</v>
      </c>
      <c r="C26" s="170" t="s">
        <v>261</v>
      </c>
      <c r="D26" s="170">
        <v>14</v>
      </c>
      <c r="E26" s="170" t="s">
        <v>43</v>
      </c>
    </row>
    <row r="27" spans="1:5" ht="20.100000000000001" customHeight="1">
      <c r="A27" s="170">
        <v>26</v>
      </c>
      <c r="B27" s="170" t="s">
        <v>280</v>
      </c>
      <c r="C27" s="170" t="s">
        <v>281</v>
      </c>
      <c r="D27" s="170">
        <v>14</v>
      </c>
      <c r="E27" s="170" t="s">
        <v>282</v>
      </c>
    </row>
    <row r="28" spans="1:5" ht="20.100000000000001" customHeight="1">
      <c r="A28" s="170">
        <v>27</v>
      </c>
      <c r="B28" s="170" t="s">
        <v>283</v>
      </c>
      <c r="C28" s="170" t="s">
        <v>284</v>
      </c>
      <c r="D28" s="170">
        <v>14</v>
      </c>
      <c r="E28" s="170" t="s">
        <v>43</v>
      </c>
    </row>
    <row r="29" spans="1:5" ht="20.100000000000001" customHeight="1">
      <c r="A29" s="170">
        <v>28</v>
      </c>
      <c r="B29" s="170" t="s">
        <v>287</v>
      </c>
      <c r="C29" s="170" t="s">
        <v>288</v>
      </c>
      <c r="D29" s="170">
        <v>14</v>
      </c>
      <c r="E29" s="170" t="s">
        <v>43</v>
      </c>
    </row>
    <row r="30" spans="1:5" ht="20.100000000000001" customHeight="1">
      <c r="A30" s="170">
        <v>29</v>
      </c>
      <c r="B30" s="170" t="s">
        <v>293</v>
      </c>
      <c r="C30" s="170" t="s">
        <v>294</v>
      </c>
      <c r="D30" s="170">
        <v>14</v>
      </c>
      <c r="E30" s="170" t="s">
        <v>59</v>
      </c>
    </row>
    <row r="31" spans="1:5" ht="20.100000000000001" customHeight="1">
      <c r="A31" s="170">
        <v>30</v>
      </c>
      <c r="B31" s="172" t="s">
        <v>303</v>
      </c>
      <c r="C31" s="170" t="s">
        <v>299</v>
      </c>
      <c r="D31" s="170">
        <v>14</v>
      </c>
      <c r="E31" s="170" t="s">
        <v>40</v>
      </c>
    </row>
    <row r="32" spans="1:5" ht="20.100000000000001" customHeight="1">
      <c r="A32" s="170">
        <v>31</v>
      </c>
      <c r="B32" s="170" t="s">
        <v>328</v>
      </c>
      <c r="C32" s="170" t="s">
        <v>329</v>
      </c>
      <c r="D32" s="170">
        <v>14</v>
      </c>
      <c r="E32" s="170" t="s">
        <v>65</v>
      </c>
    </row>
    <row r="33" spans="1:5" ht="20.100000000000001" customHeight="1">
      <c r="A33" s="170">
        <v>32</v>
      </c>
      <c r="B33" s="170" t="s">
        <v>332</v>
      </c>
      <c r="C33" s="170" t="s">
        <v>333</v>
      </c>
      <c r="D33" s="170">
        <v>14</v>
      </c>
      <c r="E33" s="170" t="s">
        <v>38</v>
      </c>
    </row>
    <row r="34" spans="1:5" ht="20.100000000000001" customHeight="1">
      <c r="A34" s="170">
        <v>33</v>
      </c>
      <c r="B34" s="170" t="s">
        <v>337</v>
      </c>
      <c r="C34" s="170" t="s">
        <v>312</v>
      </c>
      <c r="D34" s="170">
        <v>14</v>
      </c>
      <c r="E34" s="170" t="s">
        <v>38</v>
      </c>
    </row>
    <row r="35" spans="1:5" ht="20.100000000000001" customHeight="1">
      <c r="A35" s="170">
        <v>34</v>
      </c>
      <c r="B35" s="170" t="s">
        <v>338</v>
      </c>
      <c r="C35" s="170" t="s">
        <v>339</v>
      </c>
      <c r="D35" s="170">
        <v>14</v>
      </c>
      <c r="E35" s="170" t="s">
        <v>93</v>
      </c>
    </row>
    <row r="36" spans="1:5" ht="20.100000000000001" customHeight="1">
      <c r="A36" s="170">
        <v>35</v>
      </c>
      <c r="B36" s="170" t="s">
        <v>354</v>
      </c>
      <c r="C36" s="170" t="s">
        <v>355</v>
      </c>
      <c r="D36" s="170">
        <v>14</v>
      </c>
      <c r="E36" s="170" t="s">
        <v>100</v>
      </c>
    </row>
    <row r="37" spans="1:5" ht="20.100000000000001" customHeight="1">
      <c r="A37" s="170">
        <v>36</v>
      </c>
      <c r="B37" s="170" t="s">
        <v>371</v>
      </c>
      <c r="C37" s="170" t="s">
        <v>372</v>
      </c>
      <c r="D37" s="170">
        <v>14</v>
      </c>
      <c r="E37" s="170" t="s">
        <v>102</v>
      </c>
    </row>
    <row r="38" spans="1:5" ht="20.100000000000001" customHeight="1">
      <c r="A38" s="170">
        <v>37</v>
      </c>
      <c r="B38" s="170" t="s">
        <v>371</v>
      </c>
      <c r="C38" s="170" t="s">
        <v>373</v>
      </c>
      <c r="D38" s="170">
        <v>14</v>
      </c>
      <c r="E38" s="170" t="s">
        <v>102</v>
      </c>
    </row>
    <row r="39" spans="1:5" ht="20.100000000000001" customHeight="1">
      <c r="A39" s="170">
        <v>38</v>
      </c>
      <c r="B39" s="170" t="s">
        <v>385</v>
      </c>
      <c r="C39" s="170" t="s">
        <v>373</v>
      </c>
      <c r="D39" s="170">
        <v>14</v>
      </c>
      <c r="E39" s="170" t="s">
        <v>40</v>
      </c>
    </row>
    <row r="40" spans="1:5" ht="20.100000000000001" customHeight="1">
      <c r="A40" s="170">
        <v>39</v>
      </c>
      <c r="B40" s="170" t="s">
        <v>386</v>
      </c>
      <c r="C40" s="170" t="s">
        <v>387</v>
      </c>
      <c r="D40" s="170">
        <v>14</v>
      </c>
      <c r="E40" s="170" t="s">
        <v>59</v>
      </c>
    </row>
    <row r="41" spans="1:5" ht="20.100000000000001" customHeight="1">
      <c r="A41" s="170">
        <v>40</v>
      </c>
      <c r="B41" s="170" t="s">
        <v>394</v>
      </c>
      <c r="C41" s="170" t="s">
        <v>395</v>
      </c>
      <c r="D41" s="170">
        <v>14</v>
      </c>
      <c r="E41" s="170" t="s">
        <v>302</v>
      </c>
    </row>
    <row r="42" spans="1:5" ht="20.100000000000001" customHeight="1">
      <c r="A42" s="170">
        <v>41</v>
      </c>
      <c r="B42" s="170" t="s">
        <v>396</v>
      </c>
      <c r="C42" s="170" t="s">
        <v>397</v>
      </c>
      <c r="D42" s="170">
        <v>14</v>
      </c>
      <c r="E42" s="170" t="s">
        <v>58</v>
      </c>
    </row>
    <row r="43" spans="1:5" ht="20.100000000000001" customHeight="1">
      <c r="A43" s="170">
        <v>42</v>
      </c>
      <c r="B43" s="170" t="s">
        <v>253</v>
      </c>
      <c r="C43" s="170" t="s">
        <v>254</v>
      </c>
      <c r="D43" s="170">
        <v>15</v>
      </c>
      <c r="E43" s="170" t="s">
        <v>104</v>
      </c>
    </row>
    <row r="44" spans="1:5" ht="20.100000000000001" customHeight="1">
      <c r="A44" s="170">
        <v>43</v>
      </c>
      <c r="B44" s="170" t="s">
        <v>257</v>
      </c>
      <c r="C44" s="170" t="s">
        <v>258</v>
      </c>
      <c r="D44" s="170">
        <v>15</v>
      </c>
      <c r="E44" s="170" t="s">
        <v>37</v>
      </c>
    </row>
    <row r="45" spans="1:5" ht="20.100000000000001" customHeight="1">
      <c r="A45" s="170">
        <v>44</v>
      </c>
      <c r="B45" s="170" t="s">
        <v>263</v>
      </c>
      <c r="C45" s="170" t="s">
        <v>264</v>
      </c>
      <c r="D45" s="170">
        <v>15</v>
      </c>
      <c r="E45" s="170" t="s">
        <v>172</v>
      </c>
    </row>
    <row r="46" spans="1:5" ht="20.100000000000001" customHeight="1">
      <c r="A46" s="170">
        <v>45</v>
      </c>
      <c r="B46" s="170" t="s">
        <v>272</v>
      </c>
      <c r="C46" s="170" t="s">
        <v>273</v>
      </c>
      <c r="D46" s="170">
        <v>15</v>
      </c>
      <c r="E46" s="170" t="s">
        <v>274</v>
      </c>
    </row>
    <row r="47" spans="1:5" ht="20.100000000000001" customHeight="1">
      <c r="A47" s="170">
        <v>46</v>
      </c>
      <c r="B47" s="170" t="s">
        <v>277</v>
      </c>
      <c r="C47" s="170" t="s">
        <v>279</v>
      </c>
      <c r="D47" s="170">
        <v>15</v>
      </c>
      <c r="E47" s="170" t="s">
        <v>271</v>
      </c>
    </row>
    <row r="48" spans="1:5" ht="20.100000000000001" customHeight="1">
      <c r="A48" s="170">
        <v>47</v>
      </c>
      <c r="B48" s="170" t="s">
        <v>289</v>
      </c>
      <c r="C48" s="170" t="s">
        <v>290</v>
      </c>
      <c r="D48" s="170">
        <v>15</v>
      </c>
      <c r="E48" s="170" t="s">
        <v>64</v>
      </c>
    </row>
    <row r="49" spans="1:5" ht="20.100000000000001" customHeight="1">
      <c r="A49" s="170">
        <v>48</v>
      </c>
      <c r="B49" s="170" t="s">
        <v>291</v>
      </c>
      <c r="C49" s="170" t="s">
        <v>292</v>
      </c>
      <c r="D49" s="170">
        <v>15</v>
      </c>
      <c r="E49" s="170" t="s">
        <v>59</v>
      </c>
    </row>
    <row r="50" spans="1:5" ht="20.100000000000001" customHeight="1">
      <c r="A50" s="170">
        <v>49</v>
      </c>
      <c r="B50" s="170" t="s">
        <v>298</v>
      </c>
      <c r="C50" s="170" t="s">
        <v>299</v>
      </c>
      <c r="D50" s="170">
        <v>15</v>
      </c>
      <c r="E50" s="170" t="s">
        <v>65</v>
      </c>
    </row>
    <row r="51" spans="1:5" ht="20.100000000000001" customHeight="1">
      <c r="A51" s="170">
        <v>50</v>
      </c>
      <c r="B51" s="170" t="s">
        <v>306</v>
      </c>
      <c r="C51" s="170" t="s">
        <v>307</v>
      </c>
      <c r="D51" s="170">
        <v>15</v>
      </c>
      <c r="E51" s="170" t="s">
        <v>41</v>
      </c>
    </row>
    <row r="52" spans="1:5" ht="20.100000000000001" customHeight="1">
      <c r="A52" s="170">
        <v>51</v>
      </c>
      <c r="B52" s="170" t="s">
        <v>310</v>
      </c>
      <c r="C52" s="170" t="s">
        <v>292</v>
      </c>
      <c r="D52" s="170">
        <v>15</v>
      </c>
      <c r="E52" s="170" t="s">
        <v>38</v>
      </c>
    </row>
    <row r="53" spans="1:5" ht="20.100000000000001" customHeight="1">
      <c r="A53" s="170">
        <v>52</v>
      </c>
      <c r="B53" s="170" t="s">
        <v>316</v>
      </c>
      <c r="C53" s="170" t="s">
        <v>317</v>
      </c>
      <c r="D53" s="170">
        <v>15</v>
      </c>
      <c r="E53" s="170" t="s">
        <v>42</v>
      </c>
    </row>
    <row r="54" spans="1:5" ht="20.100000000000001" customHeight="1">
      <c r="A54" s="170">
        <v>53</v>
      </c>
      <c r="B54" s="170" t="s">
        <v>318</v>
      </c>
      <c r="C54" s="170" t="s">
        <v>319</v>
      </c>
      <c r="D54" s="170">
        <v>15</v>
      </c>
      <c r="E54" s="170" t="s">
        <v>320</v>
      </c>
    </row>
    <row r="55" spans="1:5" ht="20.100000000000001" customHeight="1">
      <c r="A55" s="170">
        <v>54</v>
      </c>
      <c r="B55" s="170" t="s">
        <v>340</v>
      </c>
      <c r="C55" s="170" t="s">
        <v>341</v>
      </c>
      <c r="D55" s="170">
        <v>15</v>
      </c>
      <c r="E55" s="170" t="s">
        <v>320</v>
      </c>
    </row>
    <row r="56" spans="1:5" ht="20.100000000000001" customHeight="1">
      <c r="A56" s="170">
        <v>55</v>
      </c>
      <c r="B56" s="170" t="s">
        <v>342</v>
      </c>
      <c r="C56" s="170" t="s">
        <v>344</v>
      </c>
      <c r="D56" s="170">
        <v>15</v>
      </c>
      <c r="E56" s="170" t="s">
        <v>93</v>
      </c>
    </row>
    <row r="57" spans="1:5" ht="20.100000000000001" customHeight="1">
      <c r="A57" s="170">
        <v>56</v>
      </c>
      <c r="B57" s="170" t="s">
        <v>342</v>
      </c>
      <c r="C57" s="170" t="s">
        <v>345</v>
      </c>
      <c r="D57" s="170">
        <v>15</v>
      </c>
      <c r="E57" s="170" t="s">
        <v>93</v>
      </c>
    </row>
    <row r="58" spans="1:5" ht="20.100000000000001" customHeight="1">
      <c r="A58" s="170">
        <v>57</v>
      </c>
      <c r="B58" s="170" t="s">
        <v>233</v>
      </c>
      <c r="C58" s="170" t="s">
        <v>346</v>
      </c>
      <c r="D58" s="170">
        <v>15</v>
      </c>
      <c r="E58" s="170" t="s">
        <v>42</v>
      </c>
    </row>
    <row r="59" spans="1:5" ht="20.100000000000001" customHeight="1">
      <c r="A59" s="170">
        <v>58</v>
      </c>
      <c r="B59" s="170" t="s">
        <v>347</v>
      </c>
      <c r="C59" s="170" t="s">
        <v>348</v>
      </c>
      <c r="D59" s="170">
        <v>15</v>
      </c>
      <c r="E59" s="170" t="s">
        <v>41</v>
      </c>
    </row>
    <row r="60" spans="1:5" ht="20.100000000000001" customHeight="1">
      <c r="A60" s="170">
        <v>59</v>
      </c>
      <c r="B60" s="170" t="s">
        <v>349</v>
      </c>
      <c r="C60" s="170" t="s">
        <v>350</v>
      </c>
      <c r="D60" s="170">
        <v>15</v>
      </c>
      <c r="E60" s="170" t="s">
        <v>43</v>
      </c>
    </row>
    <row r="61" spans="1:5" ht="20.100000000000001" customHeight="1">
      <c r="A61" s="170">
        <v>60</v>
      </c>
      <c r="B61" s="170" t="s">
        <v>353</v>
      </c>
      <c r="C61" s="170" t="s">
        <v>312</v>
      </c>
      <c r="D61" s="170">
        <v>15</v>
      </c>
      <c r="E61" s="170" t="s">
        <v>93</v>
      </c>
    </row>
    <row r="62" spans="1:5" ht="20.100000000000001" customHeight="1">
      <c r="A62" s="170">
        <v>61</v>
      </c>
      <c r="B62" s="170" t="s">
        <v>356</v>
      </c>
      <c r="C62" s="170" t="s">
        <v>360</v>
      </c>
      <c r="D62" s="170">
        <v>15</v>
      </c>
      <c r="E62" s="170" t="s">
        <v>358</v>
      </c>
    </row>
    <row r="63" spans="1:5" ht="20.100000000000001" customHeight="1">
      <c r="A63" s="170">
        <v>62</v>
      </c>
      <c r="B63" s="170" t="s">
        <v>365</v>
      </c>
      <c r="C63" s="170" t="s">
        <v>273</v>
      </c>
      <c r="D63" s="170">
        <v>15</v>
      </c>
      <c r="E63" s="170" t="s">
        <v>59</v>
      </c>
    </row>
    <row r="64" spans="1:5" ht="20.100000000000001" customHeight="1">
      <c r="A64" s="170">
        <v>63</v>
      </c>
      <c r="B64" s="170" t="s">
        <v>374</v>
      </c>
      <c r="C64" s="170" t="s">
        <v>312</v>
      </c>
      <c r="D64" s="170">
        <v>15</v>
      </c>
      <c r="E64" s="170" t="s">
        <v>59</v>
      </c>
    </row>
    <row r="65" spans="1:5" ht="20.100000000000001" customHeight="1">
      <c r="A65" s="170">
        <v>64</v>
      </c>
      <c r="B65" s="170" t="s">
        <v>375</v>
      </c>
      <c r="C65" s="170" t="s">
        <v>376</v>
      </c>
      <c r="D65" s="170">
        <v>15</v>
      </c>
      <c r="E65" s="170" t="s">
        <v>38</v>
      </c>
    </row>
    <row r="66" spans="1:5" ht="20.100000000000001" customHeight="1">
      <c r="A66" s="170">
        <v>65</v>
      </c>
      <c r="B66" s="170" t="s">
        <v>378</v>
      </c>
      <c r="C66" s="170" t="s">
        <v>379</v>
      </c>
      <c r="D66" s="170">
        <v>15</v>
      </c>
      <c r="E66" s="170" t="s">
        <v>302</v>
      </c>
    </row>
    <row r="67" spans="1:5" ht="20.100000000000001" customHeight="1">
      <c r="A67" s="170">
        <v>66</v>
      </c>
      <c r="B67" s="170" t="s">
        <v>380</v>
      </c>
      <c r="C67" s="170" t="s">
        <v>381</v>
      </c>
      <c r="D67" s="170">
        <v>15</v>
      </c>
      <c r="E67" s="170" t="s">
        <v>40</v>
      </c>
    </row>
    <row r="68" spans="1:5" ht="20.100000000000001" customHeight="1">
      <c r="A68" s="170">
        <v>67</v>
      </c>
      <c r="B68" s="170" t="s">
        <v>390</v>
      </c>
      <c r="C68" s="170" t="s">
        <v>391</v>
      </c>
      <c r="D68" s="170">
        <v>15</v>
      </c>
      <c r="E68" s="170" t="s">
        <v>202</v>
      </c>
    </row>
    <row r="69" spans="1:5" ht="20.100000000000001" customHeight="1">
      <c r="A69" s="170">
        <v>68</v>
      </c>
      <c r="B69" s="170" t="s">
        <v>401</v>
      </c>
      <c r="C69" s="170" t="s">
        <v>402</v>
      </c>
      <c r="D69" s="170">
        <v>15</v>
      </c>
      <c r="E69" s="170" t="s">
        <v>37</v>
      </c>
    </row>
    <row r="70" spans="1:5" ht="20.100000000000001" customHeight="1">
      <c r="A70" s="170">
        <v>69</v>
      </c>
      <c r="B70" s="172" t="s">
        <v>384</v>
      </c>
      <c r="C70" s="170" t="s">
        <v>241</v>
      </c>
      <c r="D70" s="170">
        <v>15</v>
      </c>
      <c r="E70" s="170"/>
    </row>
    <row r="71" spans="1:5" ht="20.100000000000001" customHeight="1">
      <c r="A71" s="170">
        <v>70</v>
      </c>
      <c r="B71" s="170" t="s">
        <v>275</v>
      </c>
      <c r="C71" s="170" t="s">
        <v>276</v>
      </c>
      <c r="D71" s="170">
        <v>16</v>
      </c>
      <c r="E71" s="170" t="s">
        <v>125</v>
      </c>
    </row>
    <row r="72" spans="1:5" ht="20.100000000000001" customHeight="1">
      <c r="A72" s="170">
        <v>71</v>
      </c>
      <c r="B72" s="170" t="s">
        <v>283</v>
      </c>
      <c r="C72" s="170" t="s">
        <v>285</v>
      </c>
      <c r="D72" s="170">
        <v>16</v>
      </c>
      <c r="E72" s="170" t="s">
        <v>40</v>
      </c>
    </row>
    <row r="73" spans="1:5" ht="20.100000000000001" customHeight="1">
      <c r="A73" s="170">
        <v>72</v>
      </c>
      <c r="B73" s="170" t="s">
        <v>304</v>
      </c>
      <c r="C73" s="170" t="s">
        <v>305</v>
      </c>
      <c r="D73" s="170">
        <v>16</v>
      </c>
      <c r="E73" s="170" t="s">
        <v>37</v>
      </c>
    </row>
    <row r="74" spans="1:5" ht="20.100000000000001" customHeight="1">
      <c r="A74" s="170">
        <v>73</v>
      </c>
      <c r="B74" s="170" t="s">
        <v>314</v>
      </c>
      <c r="C74" s="170" t="s">
        <v>315</v>
      </c>
      <c r="D74" s="170">
        <v>16</v>
      </c>
      <c r="E74" s="170" t="s">
        <v>297</v>
      </c>
    </row>
    <row r="75" spans="1:5" ht="20.100000000000001" customHeight="1">
      <c r="A75" s="170">
        <v>74</v>
      </c>
      <c r="B75" s="170" t="s">
        <v>326</v>
      </c>
      <c r="C75" s="170" t="s">
        <v>327</v>
      </c>
      <c r="D75" s="170">
        <v>16</v>
      </c>
      <c r="E75" s="170" t="s">
        <v>42</v>
      </c>
    </row>
    <row r="76" spans="1:5" ht="20.100000000000001" customHeight="1">
      <c r="A76" s="170">
        <v>75</v>
      </c>
      <c r="B76" s="170" t="s">
        <v>330</v>
      </c>
      <c r="C76" s="170" t="s">
        <v>331</v>
      </c>
      <c r="D76" s="170">
        <v>16</v>
      </c>
      <c r="E76" s="170" t="s">
        <v>172</v>
      </c>
    </row>
    <row r="77" spans="1:5" ht="20.100000000000001" customHeight="1">
      <c r="A77" s="170">
        <v>76</v>
      </c>
      <c r="B77" s="170" t="s">
        <v>334</v>
      </c>
      <c r="C77" s="170" t="s">
        <v>312</v>
      </c>
      <c r="D77" s="170">
        <v>16</v>
      </c>
      <c r="E77" s="170" t="s">
        <v>36</v>
      </c>
    </row>
    <row r="78" spans="1:5" ht="20.100000000000001" customHeight="1">
      <c r="A78" s="170">
        <v>77</v>
      </c>
      <c r="B78" s="170" t="s">
        <v>351</v>
      </c>
      <c r="C78" s="170" t="s">
        <v>352</v>
      </c>
      <c r="D78" s="170">
        <v>16</v>
      </c>
      <c r="E78" s="170" t="s">
        <v>40</v>
      </c>
    </row>
    <row r="79" spans="1:5" ht="20.100000000000001" customHeight="1">
      <c r="A79" s="170">
        <v>78</v>
      </c>
      <c r="B79" s="170" t="s">
        <v>366</v>
      </c>
      <c r="C79" s="170" t="s">
        <v>339</v>
      </c>
      <c r="D79" s="170">
        <v>16</v>
      </c>
      <c r="E79" s="170" t="s">
        <v>172</v>
      </c>
    </row>
    <row r="80" spans="1:5" ht="20.100000000000001" customHeight="1">
      <c r="A80" s="170">
        <v>79</v>
      </c>
      <c r="B80" s="170" t="s">
        <v>367</v>
      </c>
      <c r="C80" s="170" t="s">
        <v>368</v>
      </c>
      <c r="D80" s="170">
        <v>16</v>
      </c>
      <c r="E80" s="170" t="s">
        <v>40</v>
      </c>
    </row>
    <row r="81" spans="1:5" ht="20.100000000000001" customHeight="1">
      <c r="A81" s="170">
        <v>80</v>
      </c>
      <c r="B81" s="170" t="s">
        <v>369</v>
      </c>
      <c r="C81" s="170" t="s">
        <v>370</v>
      </c>
      <c r="D81" s="170">
        <v>16</v>
      </c>
      <c r="E81" s="170" t="s">
        <v>122</v>
      </c>
    </row>
    <row r="82" spans="1:5" ht="20.100000000000001" customHeight="1">
      <c r="A82" s="170">
        <v>81</v>
      </c>
      <c r="B82" s="170" t="s">
        <v>377</v>
      </c>
      <c r="C82" s="170" t="s">
        <v>327</v>
      </c>
      <c r="D82" s="170">
        <v>16</v>
      </c>
      <c r="E82" s="170" t="s">
        <v>202</v>
      </c>
    </row>
    <row r="83" spans="1:5" ht="20.100000000000001" customHeight="1">
      <c r="A83" s="170">
        <v>82</v>
      </c>
      <c r="B83" s="172" t="s">
        <v>382</v>
      </c>
      <c r="C83" s="170" t="s">
        <v>383</v>
      </c>
      <c r="D83" s="170">
        <v>16</v>
      </c>
      <c r="E83" s="170" t="s">
        <v>65</v>
      </c>
    </row>
    <row r="84" spans="1:5" ht="20.100000000000001" customHeight="1">
      <c r="A84" s="170">
        <v>83</v>
      </c>
      <c r="B84" s="170" t="s">
        <v>392</v>
      </c>
      <c r="C84" s="170" t="s">
        <v>393</v>
      </c>
      <c r="D84" s="170">
        <v>16</v>
      </c>
      <c r="E84" s="170" t="s">
        <v>43</v>
      </c>
    </row>
    <row r="85" spans="1:5" ht="20.100000000000001" customHeight="1">
      <c r="A85" s="170">
        <v>84</v>
      </c>
      <c r="B85" s="170" t="s">
        <v>398</v>
      </c>
      <c r="C85" s="170" t="s">
        <v>400</v>
      </c>
      <c r="D85" s="170">
        <v>16</v>
      </c>
      <c r="E85" s="170" t="s">
        <v>65</v>
      </c>
    </row>
    <row r="86" spans="1:5" ht="20.100000000000001" customHeight="1">
      <c r="A86" s="170">
        <v>85</v>
      </c>
      <c r="B86" s="170" t="s">
        <v>260</v>
      </c>
      <c r="C86" s="170" t="s">
        <v>262</v>
      </c>
      <c r="D86" s="170">
        <v>17</v>
      </c>
      <c r="E86" s="170" t="s">
        <v>43</v>
      </c>
    </row>
    <row r="87" spans="1:5" ht="20.100000000000001" customHeight="1">
      <c r="A87" s="170">
        <v>86</v>
      </c>
      <c r="B87" s="170" t="s">
        <v>356</v>
      </c>
      <c r="C87" s="170" t="s">
        <v>357</v>
      </c>
      <c r="D87" s="170">
        <v>17</v>
      </c>
      <c r="E87" s="170" t="s">
        <v>358</v>
      </c>
    </row>
    <row r="88" spans="1:5" ht="20.100000000000001" customHeight="1">
      <c r="A88" s="170">
        <v>87</v>
      </c>
      <c r="B88" s="170" t="s">
        <v>356</v>
      </c>
      <c r="C88" s="170" t="s">
        <v>359</v>
      </c>
      <c r="D88" s="170">
        <v>19</v>
      </c>
      <c r="E88" s="170" t="s">
        <v>358</v>
      </c>
    </row>
  </sheetData>
  <sortState ref="B3:E88">
    <sortCondition ref="D3:D88"/>
  </sortState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1"/>
  <sheetViews>
    <sheetView topLeftCell="A85" workbookViewId="0">
      <selection activeCell="A20" sqref="A20"/>
    </sheetView>
  </sheetViews>
  <sheetFormatPr baseColWidth="10" defaultRowHeight="15"/>
  <cols>
    <col min="1" max="1" width="18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Q37"/>
  <sheetViews>
    <sheetView tabSelected="1" zoomScale="110" zoomScaleNormal="110" workbookViewId="0">
      <pane xSplit="10815" topLeftCell="BM1"/>
      <selection activeCell="B5" sqref="B5"/>
      <selection pane="topRight" activeCell="BP5" sqref="BP5"/>
    </sheetView>
  </sheetViews>
  <sheetFormatPr baseColWidth="10" defaultRowHeight="15"/>
  <cols>
    <col min="1" max="1" width="3" style="46" bestFit="1" customWidth="1"/>
    <col min="2" max="2" width="22.7109375" style="46" bestFit="1" customWidth="1"/>
    <col min="3" max="3" width="19.42578125" style="46" bestFit="1" customWidth="1"/>
    <col min="4" max="4" width="6.85546875" style="46" bestFit="1" customWidth="1"/>
    <col min="5" max="5" width="5.42578125" style="20" bestFit="1" customWidth="1"/>
    <col min="6" max="7" width="5.28515625" style="34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82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140625" style="82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82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140625" style="82" customWidth="1"/>
    <col min="42" max="42" width="6.285156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2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5" style="1" bestFit="1" customWidth="1"/>
    <col min="55" max="55" width="6.85546875" style="82" bestFit="1" customWidth="1"/>
    <col min="56" max="56" width="6.28515625" style="1" customWidth="1"/>
    <col min="57" max="57" width="4" style="1" customWidth="1"/>
    <col min="58" max="58" width="0.85546875" style="4" customWidth="1"/>
    <col min="59" max="60" width="6.42578125" style="1" bestFit="1" customWidth="1"/>
    <col min="61" max="61" width="5" style="1" bestFit="1" customWidth="1"/>
    <col min="62" max="62" width="6.85546875" style="82" bestFit="1" customWidth="1"/>
    <col min="63" max="63" width="6.28515625" style="1" customWidth="1"/>
    <col min="64" max="64" width="4" style="1" customWidth="1"/>
    <col min="65" max="65" width="0.85546875" style="4" customWidth="1"/>
    <col min="66" max="66" width="7.85546875" style="1" customWidth="1"/>
    <col min="67" max="67" width="6.140625" style="82" customWidth="1"/>
    <col min="68" max="68" width="6.28515625" style="1" customWidth="1"/>
    <col min="69" max="69" width="4" style="1" customWidth="1"/>
    <col min="70" max="16384" width="11.42578125" style="1"/>
  </cols>
  <sheetData>
    <row r="1" spans="1:69" ht="15.75" customHeight="1" thickTop="1">
      <c r="A1" s="248"/>
      <c r="B1" s="249"/>
      <c r="C1" s="249"/>
      <c r="D1" s="249"/>
      <c r="E1" s="249"/>
      <c r="F1" s="249"/>
      <c r="G1" s="249"/>
      <c r="H1" s="249"/>
      <c r="I1" s="250"/>
      <c r="K1" s="56"/>
      <c r="L1" s="56"/>
      <c r="M1" s="56"/>
      <c r="N1" s="56"/>
      <c r="P1" s="56"/>
      <c r="Q1" s="56"/>
      <c r="R1" s="56"/>
      <c r="S1" s="56"/>
      <c r="U1" s="56"/>
      <c r="V1" s="56"/>
      <c r="W1" s="56"/>
      <c r="X1" s="56"/>
      <c r="Y1" s="56"/>
      <c r="Z1" s="56"/>
      <c r="AB1" s="56"/>
      <c r="AC1" s="56"/>
      <c r="AD1" s="56"/>
      <c r="AE1" s="56"/>
      <c r="AG1" s="56"/>
      <c r="AH1" s="56"/>
      <c r="AI1" s="56"/>
      <c r="AJ1" s="56"/>
      <c r="AK1" s="56"/>
      <c r="AL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K1" s="56"/>
      <c r="BL1" s="56"/>
      <c r="BN1" s="56"/>
      <c r="BO1" s="56"/>
      <c r="BP1" s="56"/>
      <c r="BQ1" s="56"/>
    </row>
    <row r="2" spans="1:69" ht="15" customHeight="1">
      <c r="A2" s="251"/>
      <c r="B2" s="252"/>
      <c r="C2" s="252"/>
      <c r="D2" s="252"/>
      <c r="E2" s="252"/>
      <c r="F2" s="252"/>
      <c r="G2" s="252"/>
      <c r="H2" s="252"/>
      <c r="I2" s="253"/>
      <c r="K2" s="56"/>
      <c r="L2" s="56"/>
      <c r="M2" s="56"/>
      <c r="N2" s="56"/>
      <c r="P2" s="56"/>
      <c r="Q2" s="56"/>
      <c r="R2" s="56"/>
      <c r="S2" s="56"/>
      <c r="U2" s="56"/>
      <c r="V2" s="56"/>
      <c r="W2" s="56"/>
      <c r="X2" s="56"/>
      <c r="Y2" s="56"/>
      <c r="Z2" s="56"/>
      <c r="AB2" s="56"/>
      <c r="AC2" s="56"/>
      <c r="AD2" s="56"/>
      <c r="AE2" s="56"/>
      <c r="AG2" s="56"/>
      <c r="AH2" s="56"/>
      <c r="AI2" s="56"/>
      <c r="AJ2" s="56"/>
      <c r="AK2" s="56"/>
      <c r="AL2" s="56"/>
      <c r="AN2" s="56"/>
      <c r="AO2" s="56"/>
      <c r="AP2" s="56"/>
      <c r="AQ2" s="56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K2" s="56"/>
      <c r="BL2" s="56"/>
      <c r="BN2" s="56"/>
      <c r="BO2" s="56"/>
      <c r="BP2" s="56"/>
      <c r="BQ2" s="56"/>
    </row>
    <row r="3" spans="1:69" ht="15" customHeight="1">
      <c r="A3" s="251"/>
      <c r="B3" s="252"/>
      <c r="C3" s="252"/>
      <c r="D3" s="252"/>
      <c r="E3" s="252"/>
      <c r="F3" s="252"/>
      <c r="G3" s="252"/>
      <c r="H3" s="252"/>
      <c r="I3" s="253"/>
    </row>
    <row r="4" spans="1:69" ht="15.75" thickBot="1">
      <c r="A4" s="254"/>
      <c r="B4" s="255"/>
      <c r="C4" s="255"/>
      <c r="D4" s="255"/>
      <c r="E4" s="255"/>
      <c r="F4" s="255"/>
      <c r="G4" s="255"/>
      <c r="H4" s="255"/>
      <c r="I4" s="256"/>
    </row>
    <row r="5" spans="1:69" ht="16.5" thickTop="1">
      <c r="B5" s="81" t="s">
        <v>150</v>
      </c>
      <c r="H5" s="5"/>
      <c r="I5" s="31" t="s">
        <v>3</v>
      </c>
      <c r="J5" s="116"/>
      <c r="O5" s="112"/>
      <c r="T5" s="112"/>
      <c r="AA5" s="112"/>
      <c r="AF5" s="112"/>
      <c r="AM5" s="112"/>
      <c r="AR5" s="112"/>
      <c r="AY5" s="112"/>
      <c r="BF5" s="112"/>
      <c r="BM5" s="112"/>
    </row>
    <row r="6" spans="1:69" ht="15" customHeight="1">
      <c r="C6" s="44">
        <v>14</v>
      </c>
      <c r="D6" s="19" t="s">
        <v>11</v>
      </c>
      <c r="H6" s="5"/>
      <c r="I6" s="13" t="s">
        <v>6</v>
      </c>
      <c r="J6" s="117"/>
      <c r="M6" s="115"/>
      <c r="N6" s="115"/>
      <c r="O6" s="113"/>
      <c r="P6" s="115"/>
      <c r="T6" s="113"/>
      <c r="U6" s="115"/>
      <c r="AA6" s="113"/>
      <c r="AB6" s="115"/>
      <c r="AF6" s="113"/>
      <c r="AG6" s="115"/>
      <c r="AM6" s="10"/>
      <c r="AN6" s="233" t="s">
        <v>430</v>
      </c>
      <c r="AO6" s="234"/>
      <c r="AP6" s="234"/>
      <c r="AQ6" s="235"/>
      <c r="AR6" s="10"/>
      <c r="AS6" s="115"/>
      <c r="AY6" s="10"/>
      <c r="AZ6" s="115"/>
      <c r="BF6" s="10"/>
      <c r="BG6" s="115"/>
      <c r="BM6" s="113"/>
      <c r="BN6" s="115"/>
    </row>
    <row r="7" spans="1:69" ht="13.5" customHeight="1">
      <c r="C7" s="62" t="s">
        <v>421</v>
      </c>
      <c r="D7" s="164">
        <v>14</v>
      </c>
      <c r="F7" s="22"/>
      <c r="G7" s="22"/>
      <c r="H7" s="6"/>
      <c r="I7" s="257" t="s">
        <v>5</v>
      </c>
      <c r="J7" s="10"/>
      <c r="K7" s="233" t="s">
        <v>151</v>
      </c>
      <c r="L7" s="240"/>
      <c r="M7" s="240"/>
      <c r="N7" s="241"/>
      <c r="O7" s="10"/>
      <c r="P7" s="233" t="s">
        <v>195</v>
      </c>
      <c r="Q7" s="240"/>
      <c r="R7" s="240"/>
      <c r="S7" s="241"/>
      <c r="T7" s="10"/>
      <c r="U7" s="233" t="s">
        <v>223</v>
      </c>
      <c r="V7" s="239"/>
      <c r="W7" s="239"/>
      <c r="X7" s="240"/>
      <c r="Y7" s="240"/>
      <c r="Z7" s="241"/>
      <c r="AA7" s="10"/>
      <c r="AB7" s="233" t="s">
        <v>239</v>
      </c>
      <c r="AC7" s="240"/>
      <c r="AD7" s="240"/>
      <c r="AE7" s="241"/>
      <c r="AF7" s="10"/>
      <c r="AG7" s="233" t="s">
        <v>414</v>
      </c>
      <c r="AH7" s="239"/>
      <c r="AI7" s="239"/>
      <c r="AJ7" s="240"/>
      <c r="AK7" s="240"/>
      <c r="AL7" s="241"/>
      <c r="AM7" s="11"/>
      <c r="AN7" s="242" t="s">
        <v>431</v>
      </c>
      <c r="AO7" s="244"/>
      <c r="AP7" s="244"/>
      <c r="AQ7" s="245"/>
      <c r="AR7" s="11"/>
      <c r="AS7" s="233" t="s">
        <v>437</v>
      </c>
      <c r="AT7" s="239"/>
      <c r="AU7" s="239"/>
      <c r="AV7" s="240"/>
      <c r="AW7" s="240"/>
      <c r="AX7" s="241"/>
      <c r="AY7" s="11"/>
      <c r="AZ7" s="233" t="s">
        <v>444</v>
      </c>
      <c r="BA7" s="239"/>
      <c r="BB7" s="239"/>
      <c r="BC7" s="240"/>
      <c r="BD7" s="240"/>
      <c r="BE7" s="241"/>
      <c r="BF7" s="11"/>
      <c r="BG7" s="233" t="s">
        <v>450</v>
      </c>
      <c r="BH7" s="239"/>
      <c r="BI7" s="239"/>
      <c r="BJ7" s="240"/>
      <c r="BK7" s="240"/>
      <c r="BL7" s="241"/>
      <c r="BM7" s="10"/>
      <c r="BN7" s="233" t="s">
        <v>458</v>
      </c>
      <c r="BO7" s="240"/>
      <c r="BP7" s="240"/>
      <c r="BQ7" s="241"/>
    </row>
    <row r="8" spans="1:69" ht="15.75" customHeight="1">
      <c r="B8" s="260" t="s">
        <v>70</v>
      </c>
      <c r="C8" s="260" t="s">
        <v>34</v>
      </c>
      <c r="D8" s="260" t="s">
        <v>9</v>
      </c>
      <c r="E8" s="262" t="s">
        <v>96</v>
      </c>
      <c r="F8" s="264" t="s">
        <v>10</v>
      </c>
      <c r="G8" s="264" t="s">
        <v>130</v>
      </c>
      <c r="H8" s="7"/>
      <c r="I8" s="258"/>
      <c r="J8" s="11"/>
      <c r="K8" s="242" t="s">
        <v>87</v>
      </c>
      <c r="L8" s="244"/>
      <c r="M8" s="244"/>
      <c r="N8" s="245"/>
      <c r="O8" s="11"/>
      <c r="P8" s="242" t="s">
        <v>196</v>
      </c>
      <c r="Q8" s="244"/>
      <c r="R8" s="244"/>
      <c r="S8" s="245"/>
      <c r="T8" s="11"/>
      <c r="U8" s="242" t="s">
        <v>413</v>
      </c>
      <c r="V8" s="243"/>
      <c r="W8" s="243"/>
      <c r="X8" s="244"/>
      <c r="Y8" s="244"/>
      <c r="Z8" s="245"/>
      <c r="AA8" s="11"/>
      <c r="AB8" s="242" t="s">
        <v>411</v>
      </c>
      <c r="AC8" s="244"/>
      <c r="AD8" s="244"/>
      <c r="AE8" s="245"/>
      <c r="AF8" s="11"/>
      <c r="AG8" s="242" t="s">
        <v>415</v>
      </c>
      <c r="AH8" s="243"/>
      <c r="AI8" s="243"/>
      <c r="AJ8" s="244"/>
      <c r="AK8" s="244"/>
      <c r="AL8" s="245"/>
      <c r="AM8" s="11"/>
      <c r="AN8" s="236" t="s">
        <v>434</v>
      </c>
      <c r="AO8" s="237"/>
      <c r="AP8" s="237"/>
      <c r="AQ8" s="238"/>
      <c r="AR8" s="11"/>
      <c r="AS8" s="242" t="s">
        <v>438</v>
      </c>
      <c r="AT8" s="243"/>
      <c r="AU8" s="243"/>
      <c r="AV8" s="244"/>
      <c r="AW8" s="244"/>
      <c r="AX8" s="245"/>
      <c r="AY8" s="11"/>
      <c r="AZ8" s="242" t="s">
        <v>445</v>
      </c>
      <c r="BA8" s="243"/>
      <c r="BB8" s="243"/>
      <c r="BC8" s="244"/>
      <c r="BD8" s="244"/>
      <c r="BE8" s="245"/>
      <c r="BF8" s="11"/>
      <c r="BG8" s="242" t="s">
        <v>451</v>
      </c>
      <c r="BH8" s="243"/>
      <c r="BI8" s="243"/>
      <c r="BJ8" s="244"/>
      <c r="BK8" s="244"/>
      <c r="BL8" s="245"/>
      <c r="BM8" s="11"/>
      <c r="BN8" s="242" t="s">
        <v>459</v>
      </c>
      <c r="BO8" s="244"/>
      <c r="BP8" s="244"/>
      <c r="BQ8" s="245"/>
    </row>
    <row r="9" spans="1:69" ht="15" customHeight="1">
      <c r="B9" s="261"/>
      <c r="C9" s="261"/>
      <c r="D9" s="261"/>
      <c r="E9" s="263"/>
      <c r="F9" s="265"/>
      <c r="G9" s="265"/>
      <c r="H9" s="7"/>
      <c r="I9" s="259"/>
      <c r="J9" s="11"/>
      <c r="K9" s="127" t="s">
        <v>35</v>
      </c>
      <c r="L9" s="127" t="s">
        <v>4</v>
      </c>
      <c r="M9" s="246" t="s">
        <v>18</v>
      </c>
      <c r="N9" s="247"/>
      <c r="O9" s="11"/>
      <c r="P9" s="127" t="s">
        <v>35</v>
      </c>
      <c r="Q9" s="127" t="s">
        <v>4</v>
      </c>
      <c r="R9" s="246" t="s">
        <v>18</v>
      </c>
      <c r="S9" s="247"/>
      <c r="T9" s="11"/>
      <c r="U9" s="127" t="s">
        <v>224</v>
      </c>
      <c r="V9" s="127" t="s">
        <v>225</v>
      </c>
      <c r="W9" s="127" t="s">
        <v>226</v>
      </c>
      <c r="X9" s="127" t="s">
        <v>4</v>
      </c>
      <c r="Y9" s="246" t="s">
        <v>18</v>
      </c>
      <c r="Z9" s="247"/>
      <c r="AA9" s="11"/>
      <c r="AB9" s="127" t="s">
        <v>35</v>
      </c>
      <c r="AC9" s="127" t="s">
        <v>4</v>
      </c>
      <c r="AD9" s="246" t="s">
        <v>18</v>
      </c>
      <c r="AE9" s="247"/>
      <c r="AF9" s="11"/>
      <c r="AG9" s="127" t="s">
        <v>224</v>
      </c>
      <c r="AH9" s="127" t="s">
        <v>225</v>
      </c>
      <c r="AI9" s="127" t="s">
        <v>226</v>
      </c>
      <c r="AJ9" s="127" t="s">
        <v>4</v>
      </c>
      <c r="AK9" s="246" t="s">
        <v>18</v>
      </c>
      <c r="AL9" s="247"/>
      <c r="AM9" s="11"/>
      <c r="AN9" s="127" t="s">
        <v>35</v>
      </c>
      <c r="AO9" s="127" t="s">
        <v>4</v>
      </c>
      <c r="AP9" s="246" t="s">
        <v>18</v>
      </c>
      <c r="AQ9" s="247"/>
      <c r="AR9" s="11"/>
      <c r="AS9" s="127" t="s">
        <v>224</v>
      </c>
      <c r="AT9" s="127" t="s">
        <v>225</v>
      </c>
      <c r="AU9" s="127" t="s">
        <v>226</v>
      </c>
      <c r="AV9" s="127" t="s">
        <v>4</v>
      </c>
      <c r="AW9" s="246" t="s">
        <v>18</v>
      </c>
      <c r="AX9" s="247"/>
      <c r="AY9" s="11"/>
      <c r="AZ9" s="127" t="s">
        <v>224</v>
      </c>
      <c r="BA9" s="127" t="s">
        <v>225</v>
      </c>
      <c r="BB9" s="127" t="s">
        <v>226</v>
      </c>
      <c r="BC9" s="127" t="s">
        <v>4</v>
      </c>
      <c r="BD9" s="246" t="s">
        <v>18</v>
      </c>
      <c r="BE9" s="247"/>
      <c r="BF9" s="11"/>
      <c r="BG9" s="127" t="s">
        <v>224</v>
      </c>
      <c r="BH9" s="127" t="s">
        <v>225</v>
      </c>
      <c r="BI9" s="127" t="s">
        <v>226</v>
      </c>
      <c r="BJ9" s="127" t="s">
        <v>4</v>
      </c>
      <c r="BK9" s="246" t="s">
        <v>18</v>
      </c>
      <c r="BL9" s="247"/>
      <c r="BM9" s="11"/>
      <c r="BN9" s="127" t="s">
        <v>35</v>
      </c>
      <c r="BO9" s="127" t="s">
        <v>4</v>
      </c>
      <c r="BP9" s="246" t="s">
        <v>18</v>
      </c>
      <c r="BQ9" s="247"/>
    </row>
    <row r="10" spans="1:69" ht="15.75">
      <c r="A10" s="61">
        <v>1</v>
      </c>
      <c r="B10" s="100" t="s">
        <v>98</v>
      </c>
      <c r="C10" s="64" t="s">
        <v>44</v>
      </c>
      <c r="D10" s="93">
        <v>2013</v>
      </c>
      <c r="E10" s="24">
        <v>9.6999999999999993</v>
      </c>
      <c r="F10" s="37">
        <v>5.8</v>
      </c>
      <c r="G10" s="37">
        <f t="shared" ref="G10:G37" si="0">SUM(F10-E10)</f>
        <v>-3.8999999999999995</v>
      </c>
      <c r="H10" s="5"/>
      <c r="I10" s="57">
        <f t="shared" ref="I10:I37" si="1">SUM(M10+R10+Y10+AD10+AK10+AP10+AW10+BD10+BK10+BP10)</f>
        <v>1407</v>
      </c>
      <c r="J10" s="11"/>
      <c r="K10" s="95">
        <v>82</v>
      </c>
      <c r="L10" s="141">
        <v>3</v>
      </c>
      <c r="M10" s="33">
        <v>168</v>
      </c>
      <c r="N10" s="9" t="s">
        <v>1</v>
      </c>
      <c r="O10" s="11"/>
      <c r="P10" s="111"/>
      <c r="Q10" s="141"/>
      <c r="R10" s="99"/>
      <c r="S10" s="9"/>
      <c r="T10" s="11"/>
      <c r="U10" s="111">
        <v>70</v>
      </c>
      <c r="V10" s="155">
        <v>77</v>
      </c>
      <c r="W10" s="155">
        <f>SUM(U10:V10)</f>
        <v>147</v>
      </c>
      <c r="X10" s="141">
        <v>1</v>
      </c>
      <c r="Y10" s="99">
        <v>255</v>
      </c>
      <c r="Z10" s="9" t="s">
        <v>1</v>
      </c>
      <c r="AA10" s="11"/>
      <c r="AB10" s="175">
        <v>78</v>
      </c>
      <c r="AC10" s="141">
        <v>1</v>
      </c>
      <c r="AD10" s="99">
        <v>200</v>
      </c>
      <c r="AE10" s="9" t="s">
        <v>1</v>
      </c>
      <c r="AF10" s="11"/>
      <c r="AG10" s="111">
        <v>83</v>
      </c>
      <c r="AH10" s="155">
        <v>78</v>
      </c>
      <c r="AI10" s="155">
        <f t="shared" ref="AI10:AI17" si="2">SUM(AG10:AH10)</f>
        <v>161</v>
      </c>
      <c r="AJ10" s="141">
        <v>3</v>
      </c>
      <c r="AK10" s="99">
        <v>200</v>
      </c>
      <c r="AL10" s="9" t="s">
        <v>1</v>
      </c>
      <c r="AM10" s="11"/>
      <c r="AN10" s="175"/>
      <c r="AO10" s="141"/>
      <c r="AP10" s="33"/>
      <c r="AQ10" s="9"/>
      <c r="AR10" s="11"/>
      <c r="AS10" s="111">
        <v>74</v>
      </c>
      <c r="AT10" s="205"/>
      <c r="AU10" s="155">
        <f>SUM(AS10:AT10)</f>
        <v>74</v>
      </c>
      <c r="AV10" s="141">
        <v>2</v>
      </c>
      <c r="AW10" s="33">
        <v>184</v>
      </c>
      <c r="AX10" s="9" t="s">
        <v>1</v>
      </c>
      <c r="AY10" s="11"/>
      <c r="AZ10" s="111">
        <v>71</v>
      </c>
      <c r="BA10" s="155">
        <v>84</v>
      </c>
      <c r="BB10" s="155">
        <f t="shared" ref="BB10:BB37" si="3">SUM(AZ10:BA10)</f>
        <v>155</v>
      </c>
      <c r="BC10" s="141">
        <v>3</v>
      </c>
      <c r="BD10" s="99">
        <v>200</v>
      </c>
      <c r="BE10" s="9" t="s">
        <v>1</v>
      </c>
      <c r="BF10" s="11"/>
      <c r="BG10" s="111"/>
      <c r="BH10" s="155"/>
      <c r="BI10" s="155">
        <f t="shared" ref="BI10:BI37" si="4">SUM(BG10:BH10)</f>
        <v>0</v>
      </c>
      <c r="BJ10" s="141"/>
      <c r="BK10" s="33"/>
      <c r="BL10" s="9"/>
      <c r="BM10" s="11"/>
      <c r="BN10" s="209">
        <v>76</v>
      </c>
      <c r="BO10" s="141">
        <v>1</v>
      </c>
      <c r="BP10" s="33">
        <v>200</v>
      </c>
      <c r="BQ10" s="9" t="s">
        <v>1</v>
      </c>
    </row>
    <row r="11" spans="1:69" ht="15.75">
      <c r="A11" s="61">
        <v>2</v>
      </c>
      <c r="B11" s="154" t="s">
        <v>89</v>
      </c>
      <c r="C11" s="64" t="s">
        <v>43</v>
      </c>
      <c r="D11" s="94">
        <v>2014</v>
      </c>
      <c r="E11" s="24">
        <v>14.3</v>
      </c>
      <c r="F11" s="37">
        <v>10.6</v>
      </c>
      <c r="G11" s="37">
        <f t="shared" si="0"/>
        <v>-3.7000000000000011</v>
      </c>
      <c r="H11" s="5"/>
      <c r="I11" s="57">
        <f t="shared" si="1"/>
        <v>1344.7</v>
      </c>
      <c r="J11" s="11"/>
      <c r="K11" s="95">
        <v>89</v>
      </c>
      <c r="L11" s="141">
        <v>10</v>
      </c>
      <c r="M11" s="33">
        <v>80</v>
      </c>
      <c r="N11" s="9" t="s">
        <v>1</v>
      </c>
      <c r="O11" s="11"/>
      <c r="P11" s="111">
        <v>79</v>
      </c>
      <c r="Q11" s="141">
        <v>1</v>
      </c>
      <c r="R11" s="33">
        <v>200</v>
      </c>
      <c r="S11" s="9" t="s">
        <v>1</v>
      </c>
      <c r="T11" s="11"/>
      <c r="U11" s="111">
        <v>83</v>
      </c>
      <c r="V11" s="155">
        <v>81</v>
      </c>
      <c r="W11" s="155">
        <f>SUM(U11:V11)</f>
        <v>164</v>
      </c>
      <c r="X11" s="141">
        <v>4</v>
      </c>
      <c r="Y11" s="33">
        <v>176</v>
      </c>
      <c r="Z11" s="9" t="s">
        <v>1</v>
      </c>
      <c r="AA11" s="11"/>
      <c r="AB11" s="175">
        <v>87</v>
      </c>
      <c r="AC11" s="141">
        <v>5</v>
      </c>
      <c r="AD11" s="99">
        <v>134</v>
      </c>
      <c r="AE11" s="9" t="s">
        <v>1</v>
      </c>
      <c r="AF11" s="11"/>
      <c r="AG11" s="111">
        <v>85</v>
      </c>
      <c r="AH11" s="155">
        <v>82</v>
      </c>
      <c r="AI11" s="155">
        <f t="shared" si="2"/>
        <v>167</v>
      </c>
      <c r="AJ11" s="141">
        <v>7</v>
      </c>
      <c r="AK11" s="99">
        <v>134</v>
      </c>
      <c r="AL11" s="9" t="s">
        <v>1</v>
      </c>
      <c r="AM11" s="11"/>
      <c r="AN11" s="175">
        <v>71</v>
      </c>
      <c r="AO11" s="141">
        <v>3</v>
      </c>
      <c r="AP11" s="33">
        <v>168</v>
      </c>
      <c r="AQ11" s="9" t="s">
        <v>1</v>
      </c>
      <c r="AR11" s="11"/>
      <c r="AS11" s="111">
        <v>85</v>
      </c>
      <c r="AT11" s="205"/>
      <c r="AU11" s="155">
        <f>SUM(AS11:AT11)</f>
        <v>85</v>
      </c>
      <c r="AV11" s="141">
        <v>4</v>
      </c>
      <c r="AW11" s="33">
        <v>134.69999999999999</v>
      </c>
      <c r="AX11" s="9" t="s">
        <v>1</v>
      </c>
      <c r="AY11" s="11"/>
      <c r="AZ11" s="111">
        <v>84</v>
      </c>
      <c r="BA11" s="155">
        <v>78</v>
      </c>
      <c r="BB11" s="155">
        <f t="shared" si="3"/>
        <v>162</v>
      </c>
      <c r="BC11" s="141">
        <v>5</v>
      </c>
      <c r="BD11" s="33">
        <v>168</v>
      </c>
      <c r="BE11" s="9" t="s">
        <v>1</v>
      </c>
      <c r="BF11" s="11"/>
      <c r="BG11" s="111"/>
      <c r="BH11" s="155"/>
      <c r="BI11" s="155">
        <f t="shared" si="4"/>
        <v>0</v>
      </c>
      <c r="BJ11" s="141"/>
      <c r="BK11" s="33"/>
      <c r="BL11" s="9"/>
      <c r="BM11" s="11"/>
      <c r="BN11" s="209">
        <v>90</v>
      </c>
      <c r="BO11" s="141">
        <v>4</v>
      </c>
      <c r="BP11" s="33">
        <v>150</v>
      </c>
      <c r="BQ11" s="9" t="s">
        <v>1</v>
      </c>
    </row>
    <row r="12" spans="1:69" ht="15.75">
      <c r="A12" s="61">
        <v>3</v>
      </c>
      <c r="B12" s="100" t="s">
        <v>49</v>
      </c>
      <c r="C12" s="63" t="s">
        <v>159</v>
      </c>
      <c r="D12" s="93">
        <v>2013</v>
      </c>
      <c r="E12" s="24">
        <v>10.6</v>
      </c>
      <c r="F12" s="37">
        <v>9.3000000000000007</v>
      </c>
      <c r="G12" s="37">
        <f t="shared" si="0"/>
        <v>-1.2999999999999989</v>
      </c>
      <c r="H12" s="5"/>
      <c r="I12" s="57">
        <f t="shared" si="1"/>
        <v>1241</v>
      </c>
      <c r="J12" s="11"/>
      <c r="K12" s="95"/>
      <c r="L12" s="141"/>
      <c r="M12" s="99"/>
      <c r="N12" s="9"/>
      <c r="O12" s="11"/>
      <c r="P12" s="111">
        <v>83</v>
      </c>
      <c r="Q12" s="141">
        <v>3</v>
      </c>
      <c r="R12" s="33">
        <v>159</v>
      </c>
      <c r="S12" s="9" t="s">
        <v>1</v>
      </c>
      <c r="T12" s="11"/>
      <c r="U12" s="111">
        <v>86</v>
      </c>
      <c r="V12" s="155">
        <v>78</v>
      </c>
      <c r="W12" s="155">
        <f>SUM(U12:V12)</f>
        <v>164</v>
      </c>
      <c r="X12" s="141">
        <v>4</v>
      </c>
      <c r="Y12" s="33">
        <v>176</v>
      </c>
      <c r="Z12" s="9" t="s">
        <v>1</v>
      </c>
      <c r="AA12" s="11"/>
      <c r="AB12" s="175">
        <v>90</v>
      </c>
      <c r="AC12" s="141">
        <v>8</v>
      </c>
      <c r="AD12" s="99">
        <v>100</v>
      </c>
      <c r="AE12" s="9" t="s">
        <v>1</v>
      </c>
      <c r="AF12" s="11"/>
      <c r="AG12" s="111">
        <v>84</v>
      </c>
      <c r="AH12" s="155">
        <v>81</v>
      </c>
      <c r="AI12" s="155">
        <f t="shared" si="2"/>
        <v>165</v>
      </c>
      <c r="AJ12" s="141">
        <v>6</v>
      </c>
      <c r="AK12" s="99">
        <v>150</v>
      </c>
      <c r="AL12" s="9" t="s">
        <v>1</v>
      </c>
      <c r="AM12" s="11"/>
      <c r="AN12" s="175">
        <v>76</v>
      </c>
      <c r="AO12" s="141">
        <v>4</v>
      </c>
      <c r="AP12" s="33">
        <v>142</v>
      </c>
      <c r="AQ12" s="9" t="s">
        <v>1</v>
      </c>
      <c r="AR12" s="11"/>
      <c r="AS12" s="111">
        <v>86</v>
      </c>
      <c r="AT12" s="205"/>
      <c r="AU12" s="155">
        <f>SUM(AS12:AT12)</f>
        <v>86</v>
      </c>
      <c r="AV12" s="141">
        <v>7</v>
      </c>
      <c r="AW12" s="99">
        <v>100</v>
      </c>
      <c r="AX12" s="9" t="s">
        <v>1</v>
      </c>
      <c r="AY12" s="11"/>
      <c r="AZ12" s="111"/>
      <c r="BA12" s="155"/>
      <c r="BB12" s="155">
        <f t="shared" si="3"/>
        <v>0</v>
      </c>
      <c r="BC12" s="141"/>
      <c r="BD12" s="99"/>
      <c r="BE12" s="9"/>
      <c r="BF12" s="11"/>
      <c r="BG12" s="180">
        <v>75</v>
      </c>
      <c r="BH12" s="155">
        <v>77</v>
      </c>
      <c r="BI12" s="155">
        <f t="shared" si="4"/>
        <v>152</v>
      </c>
      <c r="BJ12" s="141">
        <v>2</v>
      </c>
      <c r="BK12" s="99">
        <v>230</v>
      </c>
      <c r="BL12" s="9" t="s">
        <v>1</v>
      </c>
      <c r="BM12" s="11"/>
      <c r="BN12" s="209">
        <v>79</v>
      </c>
      <c r="BO12" s="141">
        <v>2</v>
      </c>
      <c r="BP12" s="33">
        <v>184</v>
      </c>
      <c r="BQ12" s="9" t="s">
        <v>1</v>
      </c>
    </row>
    <row r="13" spans="1:69" ht="15.75">
      <c r="A13" s="61">
        <v>4</v>
      </c>
      <c r="B13" s="100" t="s">
        <v>95</v>
      </c>
      <c r="C13" s="64" t="s">
        <v>45</v>
      </c>
      <c r="D13" s="93">
        <v>2013</v>
      </c>
      <c r="E13" s="24">
        <v>4.7</v>
      </c>
      <c r="F13" s="37">
        <v>2.8</v>
      </c>
      <c r="G13" s="37">
        <f t="shared" si="0"/>
        <v>-1.9000000000000004</v>
      </c>
      <c r="H13" s="5"/>
      <c r="I13" s="57">
        <f t="shared" si="1"/>
        <v>1165</v>
      </c>
      <c r="J13" s="11"/>
      <c r="K13" s="95">
        <v>68</v>
      </c>
      <c r="L13" s="141">
        <v>1</v>
      </c>
      <c r="M13" s="33">
        <v>200</v>
      </c>
      <c r="N13" s="9" t="s">
        <v>1</v>
      </c>
      <c r="O13" s="11"/>
      <c r="P13" s="111"/>
      <c r="Q13" s="141"/>
      <c r="R13" s="60"/>
      <c r="S13" s="9"/>
      <c r="T13" s="11"/>
      <c r="U13" s="111">
        <v>73</v>
      </c>
      <c r="V13" s="155">
        <v>74</v>
      </c>
      <c r="W13" s="155">
        <f>SUM(U13:V13)</f>
        <v>147</v>
      </c>
      <c r="X13" s="141">
        <v>1</v>
      </c>
      <c r="Y13" s="99">
        <v>255</v>
      </c>
      <c r="Z13" s="9" t="s">
        <v>1</v>
      </c>
      <c r="AA13" s="11"/>
      <c r="AB13" s="99"/>
      <c r="AC13" s="141"/>
      <c r="AD13" s="60"/>
      <c r="AE13" s="9"/>
      <c r="AF13" s="11"/>
      <c r="AG13" s="111">
        <v>76</v>
      </c>
      <c r="AH13" s="155">
        <v>72</v>
      </c>
      <c r="AI13" s="155">
        <f t="shared" si="2"/>
        <v>148</v>
      </c>
      <c r="AJ13" s="141">
        <v>2</v>
      </c>
      <c r="AK13" s="99">
        <v>230</v>
      </c>
      <c r="AL13" s="9" t="s">
        <v>1</v>
      </c>
      <c r="AM13" s="11"/>
      <c r="AN13" s="222"/>
      <c r="AO13" s="141"/>
      <c r="AP13" s="60"/>
      <c r="AQ13" s="9"/>
      <c r="AR13" s="11"/>
      <c r="AS13" s="111">
        <v>72</v>
      </c>
      <c r="AT13" s="205"/>
      <c r="AU13" s="155">
        <f>SUM(AS13:AT13)</f>
        <v>72</v>
      </c>
      <c r="AV13" s="141">
        <v>1</v>
      </c>
      <c r="AW13" s="33">
        <v>200</v>
      </c>
      <c r="AX13" s="9" t="s">
        <v>1</v>
      </c>
      <c r="AY13" s="11"/>
      <c r="AZ13" s="111">
        <v>69</v>
      </c>
      <c r="BA13" s="155">
        <v>76</v>
      </c>
      <c r="BB13" s="155">
        <f t="shared" si="3"/>
        <v>145</v>
      </c>
      <c r="BC13" s="141">
        <v>1</v>
      </c>
      <c r="BD13" s="99">
        <v>280</v>
      </c>
      <c r="BE13" s="9" t="s">
        <v>1</v>
      </c>
      <c r="BF13" s="11"/>
      <c r="BG13" s="111"/>
      <c r="BH13" s="155"/>
      <c r="BI13" s="155">
        <f t="shared" si="4"/>
        <v>0</v>
      </c>
      <c r="BJ13" s="141"/>
      <c r="BK13" s="33"/>
      <c r="BL13" s="9"/>
      <c r="BM13" s="11"/>
      <c r="BN13" s="99"/>
      <c r="BO13" s="141"/>
      <c r="BP13" s="60"/>
      <c r="BQ13" s="9"/>
    </row>
    <row r="14" spans="1:69" ht="15.75">
      <c r="A14" s="61">
        <v>5</v>
      </c>
      <c r="B14" s="100" t="s">
        <v>118</v>
      </c>
      <c r="C14" s="63" t="s">
        <v>159</v>
      </c>
      <c r="D14" s="93">
        <v>2013</v>
      </c>
      <c r="E14" s="37">
        <v>5.6</v>
      </c>
      <c r="F14" s="37">
        <v>3.8</v>
      </c>
      <c r="G14" s="37">
        <f t="shared" si="0"/>
        <v>-1.7999999999999998</v>
      </c>
      <c r="H14" s="5"/>
      <c r="I14" s="57">
        <f t="shared" si="1"/>
        <v>1144</v>
      </c>
      <c r="J14" s="11"/>
      <c r="K14" s="95">
        <v>73</v>
      </c>
      <c r="L14" s="141">
        <v>2</v>
      </c>
      <c r="M14" s="33">
        <v>184</v>
      </c>
      <c r="N14" s="9" t="s">
        <v>1</v>
      </c>
      <c r="O14" s="11"/>
      <c r="P14" s="111"/>
      <c r="Q14" s="141"/>
      <c r="R14" s="33"/>
      <c r="S14" s="9"/>
      <c r="T14" s="11"/>
      <c r="U14" s="111">
        <v>75</v>
      </c>
      <c r="V14" s="155">
        <v>73</v>
      </c>
      <c r="W14" s="155">
        <f>SUM(U14:V14)</f>
        <v>148</v>
      </c>
      <c r="X14" s="141">
        <v>3</v>
      </c>
      <c r="Y14" s="99">
        <v>200</v>
      </c>
      <c r="Z14" s="9" t="s">
        <v>1</v>
      </c>
      <c r="AA14" s="11"/>
      <c r="AB14" s="99"/>
      <c r="AC14" s="141"/>
      <c r="AD14" s="99"/>
      <c r="AE14" s="9"/>
      <c r="AF14" s="11"/>
      <c r="AG14" s="111">
        <v>73</v>
      </c>
      <c r="AH14" s="155">
        <v>74</v>
      </c>
      <c r="AI14" s="155">
        <f t="shared" si="2"/>
        <v>147</v>
      </c>
      <c r="AJ14" s="141">
        <v>1</v>
      </c>
      <c r="AK14" s="99">
        <v>280</v>
      </c>
      <c r="AL14" s="9" t="s">
        <v>1</v>
      </c>
      <c r="AM14" s="11"/>
      <c r="AN14" s="175">
        <v>67</v>
      </c>
      <c r="AO14" s="141">
        <v>1</v>
      </c>
      <c r="AP14" s="33">
        <v>200</v>
      </c>
      <c r="AQ14" s="9" t="s">
        <v>1</v>
      </c>
      <c r="AR14" s="11"/>
      <c r="AS14" s="111"/>
      <c r="AT14" s="205"/>
      <c r="AU14" s="155"/>
      <c r="AV14" s="141"/>
      <c r="AW14" s="99"/>
      <c r="AX14" s="9"/>
      <c r="AY14" s="11"/>
      <c r="AZ14" s="111"/>
      <c r="BA14" s="155"/>
      <c r="BB14" s="155">
        <f t="shared" si="3"/>
        <v>0</v>
      </c>
      <c r="BC14" s="141"/>
      <c r="BD14" s="99"/>
      <c r="BE14" s="9"/>
      <c r="BF14" s="11"/>
      <c r="BG14" s="180">
        <v>73</v>
      </c>
      <c r="BH14" s="155">
        <v>72</v>
      </c>
      <c r="BI14" s="155">
        <f t="shared" si="4"/>
        <v>145</v>
      </c>
      <c r="BJ14" s="141">
        <v>1</v>
      </c>
      <c r="BK14" s="99">
        <v>280</v>
      </c>
      <c r="BL14" s="9" t="s">
        <v>1</v>
      </c>
      <c r="BM14" s="11"/>
      <c r="BN14" s="99"/>
      <c r="BO14" s="141"/>
      <c r="BP14" s="99"/>
      <c r="BQ14" s="9"/>
    </row>
    <row r="15" spans="1:69" ht="15.75">
      <c r="A15" s="61">
        <v>6</v>
      </c>
      <c r="B15" s="100" t="s">
        <v>66</v>
      </c>
      <c r="C15" s="63" t="s">
        <v>37</v>
      </c>
      <c r="D15" s="93">
        <v>2013</v>
      </c>
      <c r="E15" s="24">
        <v>13.5</v>
      </c>
      <c r="F15" s="37">
        <v>13</v>
      </c>
      <c r="G15" s="37">
        <f t="shared" si="0"/>
        <v>-0.5</v>
      </c>
      <c r="H15" s="5"/>
      <c r="I15" s="57">
        <f t="shared" si="1"/>
        <v>1087</v>
      </c>
      <c r="J15" s="11"/>
      <c r="K15" s="111">
        <v>85</v>
      </c>
      <c r="L15" s="141">
        <v>5</v>
      </c>
      <c r="M15" s="33">
        <v>127</v>
      </c>
      <c r="N15" s="9" t="s">
        <v>1</v>
      </c>
      <c r="O15" s="11"/>
      <c r="P15" s="111">
        <v>83</v>
      </c>
      <c r="Q15" s="141">
        <v>3</v>
      </c>
      <c r="R15" s="33">
        <v>159</v>
      </c>
      <c r="S15" s="9" t="s">
        <v>1</v>
      </c>
      <c r="T15" s="11"/>
      <c r="U15" s="111"/>
      <c r="V15" s="155"/>
      <c r="W15" s="155"/>
      <c r="X15" s="141"/>
      <c r="Y15" s="33"/>
      <c r="Z15" s="9"/>
      <c r="AA15" s="11"/>
      <c r="AB15" s="175">
        <v>84</v>
      </c>
      <c r="AC15" s="141">
        <v>3</v>
      </c>
      <c r="AD15" s="99">
        <v>168</v>
      </c>
      <c r="AE15" s="9" t="s">
        <v>1</v>
      </c>
      <c r="AF15" s="11"/>
      <c r="AG15" s="111">
        <v>89</v>
      </c>
      <c r="AH15" s="155">
        <v>85</v>
      </c>
      <c r="AI15" s="155">
        <f t="shared" si="2"/>
        <v>174</v>
      </c>
      <c r="AJ15" s="141">
        <v>10</v>
      </c>
      <c r="AK15" s="99">
        <v>100</v>
      </c>
      <c r="AL15" s="9" t="s">
        <v>1</v>
      </c>
      <c r="AM15" s="11"/>
      <c r="AN15" s="175">
        <v>77</v>
      </c>
      <c r="AO15" s="141">
        <v>6</v>
      </c>
      <c r="AP15" s="33">
        <v>115</v>
      </c>
      <c r="AQ15" s="9" t="s">
        <v>1</v>
      </c>
      <c r="AR15" s="11"/>
      <c r="AS15" s="111">
        <v>86</v>
      </c>
      <c r="AT15" s="205"/>
      <c r="AU15" s="155">
        <f>SUM(AS15:AT15)</f>
        <v>86</v>
      </c>
      <c r="AV15" s="141">
        <v>7</v>
      </c>
      <c r="AW15" s="33">
        <v>100</v>
      </c>
      <c r="AX15" s="9" t="s">
        <v>1</v>
      </c>
      <c r="AY15" s="11"/>
      <c r="AZ15" s="111"/>
      <c r="BA15" s="155"/>
      <c r="BB15" s="155">
        <f t="shared" si="3"/>
        <v>0</v>
      </c>
      <c r="BC15" s="141"/>
      <c r="BD15" s="99"/>
      <c r="BE15" s="9"/>
      <c r="BF15" s="11"/>
      <c r="BG15" s="180">
        <v>83</v>
      </c>
      <c r="BH15" s="155">
        <v>89</v>
      </c>
      <c r="BI15" s="155">
        <f t="shared" si="4"/>
        <v>172</v>
      </c>
      <c r="BJ15" s="141">
        <v>4</v>
      </c>
      <c r="BK15" s="99">
        <v>184</v>
      </c>
      <c r="BL15" s="9" t="s">
        <v>1</v>
      </c>
      <c r="BM15" s="11"/>
      <c r="BN15" s="209">
        <v>92</v>
      </c>
      <c r="BO15" s="141">
        <v>5</v>
      </c>
      <c r="BP15" s="33">
        <v>134</v>
      </c>
      <c r="BQ15" s="9" t="s">
        <v>1</v>
      </c>
    </row>
    <row r="16" spans="1:69" ht="15.75">
      <c r="A16" s="61">
        <v>7</v>
      </c>
      <c r="B16" s="100" t="s">
        <v>52</v>
      </c>
      <c r="C16" s="64" t="s">
        <v>38</v>
      </c>
      <c r="D16" s="94">
        <v>2014</v>
      </c>
      <c r="E16" s="24">
        <v>13.6</v>
      </c>
      <c r="F16" s="37">
        <v>10.5</v>
      </c>
      <c r="G16" s="37">
        <f t="shared" si="0"/>
        <v>-3.0999999999999996</v>
      </c>
      <c r="H16" s="5"/>
      <c r="I16" s="57">
        <f t="shared" si="1"/>
        <v>1048.7</v>
      </c>
      <c r="J16" s="11"/>
      <c r="K16" s="95">
        <v>87</v>
      </c>
      <c r="L16" s="141">
        <v>7</v>
      </c>
      <c r="M16" s="33">
        <v>105</v>
      </c>
      <c r="N16" s="9" t="s">
        <v>1</v>
      </c>
      <c r="O16" s="11"/>
      <c r="P16" s="111"/>
      <c r="Q16" s="141"/>
      <c r="R16" s="33"/>
      <c r="S16" s="9"/>
      <c r="T16" s="11"/>
      <c r="U16" s="111">
        <v>78</v>
      </c>
      <c r="V16" s="155">
        <v>87</v>
      </c>
      <c r="W16" s="155">
        <f>SUM(U16:V16)</f>
        <v>165</v>
      </c>
      <c r="X16" s="141">
        <v>6</v>
      </c>
      <c r="Y16" s="33">
        <v>150</v>
      </c>
      <c r="Z16" s="9" t="s">
        <v>1</v>
      </c>
      <c r="AA16" s="11"/>
      <c r="AB16" s="175">
        <v>88</v>
      </c>
      <c r="AC16" s="141">
        <v>6</v>
      </c>
      <c r="AD16" s="99">
        <v>115</v>
      </c>
      <c r="AE16" s="9" t="s">
        <v>1</v>
      </c>
      <c r="AF16" s="11"/>
      <c r="AG16" s="111">
        <v>81</v>
      </c>
      <c r="AH16" s="155">
        <v>81</v>
      </c>
      <c r="AI16" s="155">
        <f t="shared" si="2"/>
        <v>162</v>
      </c>
      <c r="AJ16" s="141">
        <v>4</v>
      </c>
      <c r="AK16" s="99">
        <v>176</v>
      </c>
      <c r="AL16" s="9" t="s">
        <v>1</v>
      </c>
      <c r="AM16" s="11"/>
      <c r="AN16" s="175">
        <v>69</v>
      </c>
      <c r="AO16" s="141">
        <v>2</v>
      </c>
      <c r="AP16" s="33">
        <v>184</v>
      </c>
      <c r="AQ16" s="9" t="s">
        <v>1</v>
      </c>
      <c r="AR16" s="11"/>
      <c r="AS16" s="111">
        <v>85</v>
      </c>
      <c r="AT16" s="205"/>
      <c r="AU16" s="155">
        <f>SUM(AS16:AT16)</f>
        <v>85</v>
      </c>
      <c r="AV16" s="141">
        <v>4</v>
      </c>
      <c r="AW16" s="33">
        <v>134.69999999999999</v>
      </c>
      <c r="AX16" s="9" t="s">
        <v>1</v>
      </c>
      <c r="AY16" s="11"/>
      <c r="AZ16" s="111">
        <v>75</v>
      </c>
      <c r="BA16" s="155">
        <v>83</v>
      </c>
      <c r="BB16" s="155">
        <f t="shared" si="3"/>
        <v>158</v>
      </c>
      <c r="BC16" s="141">
        <v>4</v>
      </c>
      <c r="BD16" s="33">
        <v>184</v>
      </c>
      <c r="BE16" s="9" t="s">
        <v>1</v>
      </c>
      <c r="BF16" s="11"/>
      <c r="BG16" s="111"/>
      <c r="BH16" s="155"/>
      <c r="BI16" s="155">
        <f t="shared" si="4"/>
        <v>0</v>
      </c>
      <c r="BJ16" s="141"/>
      <c r="BK16" s="33"/>
      <c r="BL16" s="9"/>
      <c r="BM16" s="11"/>
      <c r="BN16" s="175"/>
      <c r="BO16" s="141"/>
      <c r="BP16" s="99"/>
      <c r="BQ16" s="9"/>
    </row>
    <row r="17" spans="1:69" ht="15.75">
      <c r="A17" s="61">
        <v>8</v>
      </c>
      <c r="B17" s="100" t="s">
        <v>54</v>
      </c>
      <c r="C17" s="63" t="s">
        <v>58</v>
      </c>
      <c r="D17" s="94">
        <v>2014</v>
      </c>
      <c r="E17" s="24">
        <v>14.8</v>
      </c>
      <c r="F17" s="37">
        <v>12.8</v>
      </c>
      <c r="G17" s="37">
        <f t="shared" si="0"/>
        <v>-2</v>
      </c>
      <c r="H17" s="5"/>
      <c r="I17" s="57">
        <f t="shared" si="1"/>
        <v>913</v>
      </c>
      <c r="J17" s="11"/>
      <c r="K17" s="95"/>
      <c r="L17" s="141"/>
      <c r="M17" s="60"/>
      <c r="N17" s="9"/>
      <c r="O17" s="11"/>
      <c r="P17" s="111">
        <v>94</v>
      </c>
      <c r="Q17" s="141">
        <v>7</v>
      </c>
      <c r="R17" s="33">
        <v>110</v>
      </c>
      <c r="S17" s="9" t="s">
        <v>1</v>
      </c>
      <c r="T17" s="11"/>
      <c r="U17" s="111">
        <v>87</v>
      </c>
      <c r="V17" s="155">
        <v>88</v>
      </c>
      <c r="W17" s="155">
        <f>SUM(U17:V17)</f>
        <v>175</v>
      </c>
      <c r="X17" s="141">
        <v>10</v>
      </c>
      <c r="Y17" s="33">
        <v>100</v>
      </c>
      <c r="Z17" s="9" t="s">
        <v>1</v>
      </c>
      <c r="AA17" s="11"/>
      <c r="AB17" s="175">
        <v>88</v>
      </c>
      <c r="AC17" s="141">
        <v>6</v>
      </c>
      <c r="AD17" s="99">
        <v>115</v>
      </c>
      <c r="AE17" s="9" t="s">
        <v>1</v>
      </c>
      <c r="AF17" s="11"/>
      <c r="AG17" s="111">
        <v>87</v>
      </c>
      <c r="AH17" s="155">
        <v>81</v>
      </c>
      <c r="AI17" s="155">
        <f t="shared" si="2"/>
        <v>168</v>
      </c>
      <c r="AJ17" s="141">
        <v>8</v>
      </c>
      <c r="AK17" s="99">
        <v>120</v>
      </c>
      <c r="AL17" s="9" t="s">
        <v>1</v>
      </c>
      <c r="AM17" s="11"/>
      <c r="AN17" s="175">
        <v>80</v>
      </c>
      <c r="AO17" s="141">
        <v>8</v>
      </c>
      <c r="AP17" s="33">
        <v>100</v>
      </c>
      <c r="AQ17" s="9" t="s">
        <v>1</v>
      </c>
      <c r="AR17" s="11"/>
      <c r="AS17" s="111"/>
      <c r="AT17" s="205"/>
      <c r="AU17" s="155"/>
      <c r="AV17" s="141"/>
      <c r="AW17" s="99"/>
      <c r="AX17" s="9" t="s">
        <v>1</v>
      </c>
      <c r="AY17" s="11"/>
      <c r="AZ17" s="111"/>
      <c r="BA17" s="155"/>
      <c r="BB17" s="155">
        <f t="shared" si="3"/>
        <v>0</v>
      </c>
      <c r="BC17" s="141"/>
      <c r="BD17" s="99"/>
      <c r="BE17" s="9"/>
      <c r="BF17" s="11"/>
      <c r="BG17" s="180">
        <v>81</v>
      </c>
      <c r="BH17" s="155">
        <v>81</v>
      </c>
      <c r="BI17" s="155">
        <f t="shared" si="4"/>
        <v>162</v>
      </c>
      <c r="BJ17" s="141">
        <v>3</v>
      </c>
      <c r="BK17" s="99">
        <v>200</v>
      </c>
      <c r="BL17" s="9" t="s">
        <v>1</v>
      </c>
      <c r="BM17" s="11"/>
      <c r="BN17" s="209">
        <v>82</v>
      </c>
      <c r="BO17" s="141">
        <v>3</v>
      </c>
      <c r="BP17" s="33">
        <v>168</v>
      </c>
      <c r="BQ17" s="9" t="s">
        <v>1</v>
      </c>
    </row>
    <row r="18" spans="1:69" ht="15.75">
      <c r="A18" s="61">
        <v>9</v>
      </c>
      <c r="B18" s="100" t="s">
        <v>46</v>
      </c>
      <c r="C18" s="63" t="s">
        <v>42</v>
      </c>
      <c r="D18" s="93">
        <v>2013</v>
      </c>
      <c r="E18" s="24">
        <v>14.3</v>
      </c>
      <c r="F18" s="37">
        <v>12.2</v>
      </c>
      <c r="G18" s="37">
        <f t="shared" si="0"/>
        <v>-2.1000000000000014</v>
      </c>
      <c r="H18" s="5"/>
      <c r="I18" s="57">
        <f t="shared" si="1"/>
        <v>719</v>
      </c>
      <c r="J18" s="11"/>
      <c r="K18" s="95">
        <v>85</v>
      </c>
      <c r="L18" s="141">
        <v>5</v>
      </c>
      <c r="M18" s="33">
        <v>127</v>
      </c>
      <c r="N18" s="9" t="s">
        <v>1</v>
      </c>
      <c r="O18" s="11"/>
      <c r="P18" s="111">
        <v>81</v>
      </c>
      <c r="Q18" s="141">
        <v>2</v>
      </c>
      <c r="R18" s="33">
        <v>184</v>
      </c>
      <c r="S18" s="9" t="s">
        <v>1</v>
      </c>
      <c r="T18" s="11"/>
      <c r="U18" s="111"/>
      <c r="V18" s="155"/>
      <c r="W18" s="155"/>
      <c r="X18" s="141"/>
      <c r="Y18" s="99"/>
      <c r="Z18" s="9"/>
      <c r="AA18" s="11"/>
      <c r="AB18" s="175">
        <v>86</v>
      </c>
      <c r="AC18" s="141">
        <v>4</v>
      </c>
      <c r="AD18" s="99">
        <v>150</v>
      </c>
      <c r="AE18" s="9" t="s">
        <v>1</v>
      </c>
      <c r="AF18" s="11"/>
      <c r="AG18" s="111"/>
      <c r="AH18" s="155"/>
      <c r="AI18" s="155"/>
      <c r="AJ18" s="141"/>
      <c r="AK18" s="99"/>
      <c r="AL18" s="9"/>
      <c r="AM18" s="11"/>
      <c r="AN18" s="175">
        <v>81</v>
      </c>
      <c r="AO18" s="141">
        <v>9</v>
      </c>
      <c r="AP18" s="33">
        <v>90</v>
      </c>
      <c r="AQ18" s="9" t="s">
        <v>1</v>
      </c>
      <c r="AR18" s="11"/>
      <c r="AS18" s="111"/>
      <c r="AT18" s="205"/>
      <c r="AU18" s="155"/>
      <c r="AV18" s="141"/>
      <c r="AW18" s="99"/>
      <c r="AX18" s="9"/>
      <c r="AY18" s="11"/>
      <c r="AZ18" s="111"/>
      <c r="BA18" s="155"/>
      <c r="BB18" s="155">
        <f t="shared" si="3"/>
        <v>0</v>
      </c>
      <c r="BC18" s="141"/>
      <c r="BD18" s="99"/>
      <c r="BE18" s="9"/>
      <c r="BF18" s="11"/>
      <c r="BG18" s="180">
        <v>90</v>
      </c>
      <c r="BH18" s="155">
        <v>83</v>
      </c>
      <c r="BI18" s="155">
        <f t="shared" si="4"/>
        <v>173</v>
      </c>
      <c r="BJ18" s="141">
        <v>5</v>
      </c>
      <c r="BK18" s="99">
        <v>168</v>
      </c>
      <c r="BL18" s="9" t="s">
        <v>1</v>
      </c>
      <c r="BM18" s="11"/>
      <c r="BN18" s="175"/>
      <c r="BO18" s="141"/>
      <c r="BP18" s="99"/>
      <c r="BQ18" s="9"/>
    </row>
    <row r="19" spans="1:69" ht="15.75">
      <c r="A19" s="61">
        <v>10</v>
      </c>
      <c r="B19" s="100" t="s">
        <v>50</v>
      </c>
      <c r="C19" s="64" t="s">
        <v>43</v>
      </c>
      <c r="D19" s="94">
        <v>2014</v>
      </c>
      <c r="E19" s="24">
        <v>16.8</v>
      </c>
      <c r="F19" s="37">
        <v>16.600000000000001</v>
      </c>
      <c r="G19" s="37">
        <f t="shared" si="0"/>
        <v>-0.19999999999999929</v>
      </c>
      <c r="H19" s="5"/>
      <c r="I19" s="57">
        <f t="shared" si="1"/>
        <v>677</v>
      </c>
      <c r="J19" s="11"/>
      <c r="K19" s="95">
        <v>88</v>
      </c>
      <c r="L19" s="141">
        <v>9</v>
      </c>
      <c r="M19" s="33">
        <v>90</v>
      </c>
      <c r="N19" s="9" t="s">
        <v>1</v>
      </c>
      <c r="O19" s="11"/>
      <c r="P19" s="111">
        <v>96</v>
      </c>
      <c r="Q19" s="141">
        <v>8</v>
      </c>
      <c r="R19" s="33">
        <v>100</v>
      </c>
      <c r="S19" s="9" t="s">
        <v>1</v>
      </c>
      <c r="T19" s="11"/>
      <c r="U19" s="111">
        <v>101</v>
      </c>
      <c r="V19" s="155">
        <v>87</v>
      </c>
      <c r="W19" s="155">
        <f t="shared" ref="W19:W26" si="5">SUM(U19:V19)</f>
        <v>188</v>
      </c>
      <c r="X19" s="141">
        <v>14</v>
      </c>
      <c r="Y19" s="33">
        <v>70</v>
      </c>
      <c r="Z19" s="9" t="s">
        <v>1</v>
      </c>
      <c r="AA19" s="11"/>
      <c r="AB19" s="175">
        <v>91</v>
      </c>
      <c r="AC19" s="141">
        <v>9</v>
      </c>
      <c r="AD19" s="99">
        <v>90</v>
      </c>
      <c r="AE19" s="9" t="s">
        <v>1</v>
      </c>
      <c r="AF19" s="11"/>
      <c r="AG19" s="111">
        <v>90</v>
      </c>
      <c r="AH19" s="155">
        <v>87</v>
      </c>
      <c r="AI19" s="155">
        <f>SUM(AG19:AH19)</f>
        <v>177</v>
      </c>
      <c r="AJ19" s="141">
        <v>11</v>
      </c>
      <c r="AK19" s="99">
        <v>90</v>
      </c>
      <c r="AL19" s="9" t="s">
        <v>1</v>
      </c>
      <c r="AM19" s="11"/>
      <c r="AN19" s="175">
        <v>76</v>
      </c>
      <c r="AO19" s="141">
        <v>4</v>
      </c>
      <c r="AP19" s="33">
        <v>142</v>
      </c>
      <c r="AQ19" s="9" t="s">
        <v>1</v>
      </c>
      <c r="AR19" s="11"/>
      <c r="AS19" s="111"/>
      <c r="AT19" s="205"/>
      <c r="AU19" s="155"/>
      <c r="AV19" s="141"/>
      <c r="AW19" s="99"/>
      <c r="AX19" s="9"/>
      <c r="AY19" s="11"/>
      <c r="AZ19" s="111">
        <v>81</v>
      </c>
      <c r="BA19" s="155">
        <v>96</v>
      </c>
      <c r="BB19" s="155">
        <f t="shared" si="3"/>
        <v>177</v>
      </c>
      <c r="BC19" s="141">
        <v>10</v>
      </c>
      <c r="BD19" s="99">
        <v>95</v>
      </c>
      <c r="BE19" s="9" t="s">
        <v>1</v>
      </c>
      <c r="BF19" s="11"/>
      <c r="BG19" s="111"/>
      <c r="BH19" s="155"/>
      <c r="BI19" s="155">
        <f t="shared" si="4"/>
        <v>0</v>
      </c>
      <c r="BJ19" s="141"/>
      <c r="BK19" s="99"/>
      <c r="BL19" s="9"/>
      <c r="BM19" s="11"/>
      <c r="BN19" s="175"/>
      <c r="BO19" s="141"/>
      <c r="BP19" s="99"/>
      <c r="BQ19" s="9"/>
    </row>
    <row r="20" spans="1:69" ht="15.75">
      <c r="A20" s="61">
        <v>11</v>
      </c>
      <c r="B20" s="100" t="s">
        <v>107</v>
      </c>
      <c r="C20" s="64" t="s">
        <v>102</v>
      </c>
      <c r="D20" s="94">
        <v>2014</v>
      </c>
      <c r="E20" s="24">
        <v>17.399999999999999</v>
      </c>
      <c r="F20" s="37">
        <v>17.100000000000001</v>
      </c>
      <c r="G20" s="37">
        <f t="shared" si="0"/>
        <v>-0.29999999999999716</v>
      </c>
      <c r="H20" s="5"/>
      <c r="I20" s="57">
        <f t="shared" si="1"/>
        <v>648</v>
      </c>
      <c r="J20" s="11"/>
      <c r="K20" s="95">
        <v>84</v>
      </c>
      <c r="L20" s="141">
        <v>4</v>
      </c>
      <c r="M20" s="33">
        <v>150</v>
      </c>
      <c r="N20" s="9" t="s">
        <v>1</v>
      </c>
      <c r="O20" s="11"/>
      <c r="P20" s="111"/>
      <c r="Q20" s="141"/>
      <c r="R20" s="99"/>
      <c r="S20" s="9"/>
      <c r="T20" s="11"/>
      <c r="U20" s="111">
        <v>97</v>
      </c>
      <c r="V20" s="155">
        <v>90</v>
      </c>
      <c r="W20" s="155">
        <f t="shared" si="5"/>
        <v>187</v>
      </c>
      <c r="X20" s="141">
        <v>13</v>
      </c>
      <c r="Y20" s="33">
        <v>80</v>
      </c>
      <c r="Z20" s="9" t="s">
        <v>1</v>
      </c>
      <c r="AA20" s="11"/>
      <c r="AB20" s="99"/>
      <c r="AC20" s="141"/>
      <c r="AD20" s="99"/>
      <c r="AE20" s="9"/>
      <c r="AF20" s="11"/>
      <c r="AG20" s="111">
        <v>84</v>
      </c>
      <c r="AH20" s="155">
        <v>78</v>
      </c>
      <c r="AI20" s="155">
        <f>SUM(AG20:AH20)</f>
        <v>162</v>
      </c>
      <c r="AJ20" s="141">
        <v>4</v>
      </c>
      <c r="AK20" s="99">
        <v>176</v>
      </c>
      <c r="AL20" s="9" t="s">
        <v>1</v>
      </c>
      <c r="AM20" s="11"/>
      <c r="AN20" s="222"/>
      <c r="AO20" s="141"/>
      <c r="AP20" s="99"/>
      <c r="AQ20" s="9"/>
      <c r="AR20" s="11"/>
      <c r="AS20" s="111">
        <v>86</v>
      </c>
      <c r="AT20" s="205"/>
      <c r="AU20" s="155">
        <f>SUM(AS20:AT20)</f>
        <v>86</v>
      </c>
      <c r="AV20" s="141">
        <v>7</v>
      </c>
      <c r="AW20" s="33">
        <v>100</v>
      </c>
      <c r="AX20" s="9" t="s">
        <v>1</v>
      </c>
      <c r="AY20" s="11"/>
      <c r="AZ20" s="111">
        <v>85</v>
      </c>
      <c r="BA20" s="155">
        <v>84</v>
      </c>
      <c r="BB20" s="155">
        <f t="shared" si="3"/>
        <v>169</v>
      </c>
      <c r="BC20" s="141">
        <v>6</v>
      </c>
      <c r="BD20" s="33">
        <v>142</v>
      </c>
      <c r="BE20" s="9" t="s">
        <v>1</v>
      </c>
      <c r="BF20" s="11"/>
      <c r="BG20" s="111"/>
      <c r="BH20" s="155"/>
      <c r="BI20" s="155">
        <f t="shared" si="4"/>
        <v>0</v>
      </c>
      <c r="BJ20" s="141"/>
      <c r="BK20" s="33"/>
      <c r="BL20" s="9"/>
      <c r="BM20" s="11"/>
      <c r="BN20" s="99"/>
      <c r="BO20" s="141"/>
      <c r="BP20" s="99"/>
      <c r="BQ20" s="9"/>
    </row>
    <row r="21" spans="1:69" ht="15.75">
      <c r="A21" s="61">
        <v>12</v>
      </c>
      <c r="B21" s="100" t="s">
        <v>235</v>
      </c>
      <c r="C21" s="64" t="s">
        <v>45</v>
      </c>
      <c r="D21" s="94">
        <v>2014</v>
      </c>
      <c r="E21" s="37">
        <v>11.2</v>
      </c>
      <c r="F21" s="66">
        <v>11.2</v>
      </c>
      <c r="G21" s="66">
        <f t="shared" si="0"/>
        <v>0</v>
      </c>
      <c r="H21" s="49"/>
      <c r="I21" s="57">
        <f t="shared" si="1"/>
        <v>548</v>
      </c>
      <c r="J21" s="11"/>
      <c r="K21" s="111"/>
      <c r="L21" s="141"/>
      <c r="M21" s="60"/>
      <c r="N21" s="9"/>
      <c r="O21" s="11"/>
      <c r="P21" s="111"/>
      <c r="Q21" s="141"/>
      <c r="R21" s="60"/>
      <c r="S21" s="9"/>
      <c r="T21" s="11"/>
      <c r="U21" s="111">
        <v>85</v>
      </c>
      <c r="V21" s="155">
        <v>83</v>
      </c>
      <c r="W21" s="155">
        <f t="shared" si="5"/>
        <v>168</v>
      </c>
      <c r="X21" s="141">
        <v>7</v>
      </c>
      <c r="Y21" s="33">
        <v>134</v>
      </c>
      <c r="Z21" s="9" t="s">
        <v>1</v>
      </c>
      <c r="AA21" s="11"/>
      <c r="AB21" s="175">
        <v>83</v>
      </c>
      <c r="AC21" s="141">
        <v>2</v>
      </c>
      <c r="AD21" s="99">
        <v>184</v>
      </c>
      <c r="AE21" s="9" t="s">
        <v>1</v>
      </c>
      <c r="AF21" s="11"/>
      <c r="AG21" s="111"/>
      <c r="AH21" s="155"/>
      <c r="AI21" s="155"/>
      <c r="AJ21" s="141"/>
      <c r="AK21" s="99"/>
      <c r="AL21" s="9"/>
      <c r="AM21" s="11"/>
      <c r="AN21" s="175"/>
      <c r="AO21" s="141"/>
      <c r="AP21" s="33"/>
      <c r="AQ21" s="9"/>
      <c r="AR21" s="11"/>
      <c r="AS21" s="111"/>
      <c r="AT21" s="205"/>
      <c r="AU21" s="155"/>
      <c r="AV21" s="141"/>
      <c r="AW21" s="99"/>
      <c r="AX21" s="9"/>
      <c r="AY21" s="11"/>
      <c r="AZ21" s="111">
        <v>77</v>
      </c>
      <c r="BA21" s="155">
        <v>76</v>
      </c>
      <c r="BB21" s="155">
        <f t="shared" si="3"/>
        <v>153</v>
      </c>
      <c r="BC21" s="141">
        <v>2</v>
      </c>
      <c r="BD21" s="99">
        <v>230</v>
      </c>
      <c r="BE21" s="9" t="s">
        <v>1</v>
      </c>
      <c r="BF21" s="11"/>
      <c r="BG21" s="111"/>
      <c r="BH21" s="155"/>
      <c r="BI21" s="155">
        <f t="shared" si="4"/>
        <v>0</v>
      </c>
      <c r="BJ21" s="141"/>
      <c r="BK21" s="99"/>
      <c r="BL21" s="9"/>
      <c r="BM21" s="11"/>
      <c r="BN21" s="175"/>
      <c r="BO21" s="141"/>
      <c r="BP21" s="99"/>
      <c r="BQ21" s="9"/>
    </row>
    <row r="22" spans="1:69" ht="15.75">
      <c r="A22" s="61">
        <v>13</v>
      </c>
      <c r="B22" s="100" t="s">
        <v>51</v>
      </c>
      <c r="C22" s="64" t="s">
        <v>59</v>
      </c>
      <c r="D22" s="94">
        <v>2014</v>
      </c>
      <c r="E22" s="24">
        <v>14.3</v>
      </c>
      <c r="F22" s="66">
        <v>12.1</v>
      </c>
      <c r="G22" s="66">
        <f t="shared" si="0"/>
        <v>-2.2000000000000011</v>
      </c>
      <c r="H22" s="50"/>
      <c r="I22" s="57">
        <f t="shared" si="1"/>
        <v>543</v>
      </c>
      <c r="J22" s="11"/>
      <c r="K22" s="111"/>
      <c r="L22" s="52"/>
      <c r="M22" s="33"/>
      <c r="N22" s="9"/>
      <c r="O22" s="11"/>
      <c r="P22" s="111"/>
      <c r="Q22" s="52"/>
      <c r="R22" s="33"/>
      <c r="S22" s="9"/>
      <c r="T22" s="11"/>
      <c r="U22" s="111">
        <v>88</v>
      </c>
      <c r="V22" s="155">
        <v>83</v>
      </c>
      <c r="W22" s="155">
        <f t="shared" si="5"/>
        <v>171</v>
      </c>
      <c r="X22" s="141">
        <v>9</v>
      </c>
      <c r="Y22" s="33">
        <v>110</v>
      </c>
      <c r="Z22" s="9" t="s">
        <v>1</v>
      </c>
      <c r="AA22" s="11"/>
      <c r="AB22" s="175">
        <v>92</v>
      </c>
      <c r="AC22" s="141">
        <v>10</v>
      </c>
      <c r="AD22" s="99">
        <v>80</v>
      </c>
      <c r="AE22" s="9" t="s">
        <v>1</v>
      </c>
      <c r="AF22" s="11"/>
      <c r="AG22" s="111">
        <v>86</v>
      </c>
      <c r="AH22" s="155">
        <v>92</v>
      </c>
      <c r="AI22" s="155">
        <f>SUM(AG22:AH22)</f>
        <v>178</v>
      </c>
      <c r="AJ22" s="141">
        <v>12</v>
      </c>
      <c r="AK22" s="99">
        <v>75</v>
      </c>
      <c r="AL22" s="9" t="s">
        <v>1</v>
      </c>
      <c r="AM22" s="11"/>
      <c r="AN22" s="175"/>
      <c r="AO22" s="141"/>
      <c r="AP22" s="33"/>
      <c r="AQ22" s="9"/>
      <c r="AR22" s="11"/>
      <c r="AS22" s="111">
        <v>84</v>
      </c>
      <c r="AT22" s="205"/>
      <c r="AU22" s="155">
        <f>SUM(AS22:AT22)</f>
        <v>84</v>
      </c>
      <c r="AV22" s="141">
        <v>3</v>
      </c>
      <c r="AW22" s="33">
        <v>168</v>
      </c>
      <c r="AX22" s="9" t="s">
        <v>1</v>
      </c>
      <c r="AY22" s="11"/>
      <c r="AZ22" s="111">
        <v>89</v>
      </c>
      <c r="BA22" s="155">
        <v>84</v>
      </c>
      <c r="BB22" s="155">
        <f t="shared" si="3"/>
        <v>173</v>
      </c>
      <c r="BC22" s="141">
        <v>9</v>
      </c>
      <c r="BD22" s="33">
        <v>110</v>
      </c>
      <c r="BE22" s="9" t="s">
        <v>1</v>
      </c>
      <c r="BF22" s="11"/>
      <c r="BG22" s="111"/>
      <c r="BH22" s="155"/>
      <c r="BI22" s="155">
        <f t="shared" si="4"/>
        <v>0</v>
      </c>
      <c r="BJ22" s="141"/>
      <c r="BK22" s="33"/>
      <c r="BL22" s="9"/>
      <c r="BM22" s="11"/>
      <c r="BN22" s="175"/>
      <c r="BO22" s="141"/>
      <c r="BP22" s="99"/>
      <c r="BQ22" s="9"/>
    </row>
    <row r="23" spans="1:69" ht="15.75">
      <c r="A23" s="61">
        <v>14</v>
      </c>
      <c r="B23" s="100" t="s">
        <v>106</v>
      </c>
      <c r="C23" s="64" t="s">
        <v>102</v>
      </c>
      <c r="D23" s="94">
        <v>2014</v>
      </c>
      <c r="E23" s="24">
        <v>19.7</v>
      </c>
      <c r="F23" s="66">
        <v>17.5</v>
      </c>
      <c r="G23" s="66">
        <f t="shared" si="0"/>
        <v>-2.1999999999999993</v>
      </c>
      <c r="H23" s="49"/>
      <c r="I23" s="57">
        <f t="shared" si="1"/>
        <v>525</v>
      </c>
      <c r="J23" s="11"/>
      <c r="K23" s="111">
        <v>87</v>
      </c>
      <c r="L23" s="141">
        <v>7</v>
      </c>
      <c r="M23" s="33">
        <v>105</v>
      </c>
      <c r="N23" s="9" t="s">
        <v>1</v>
      </c>
      <c r="O23" s="11"/>
      <c r="P23" s="111"/>
      <c r="Q23" s="141"/>
      <c r="R23" s="99"/>
      <c r="S23" s="9"/>
      <c r="T23" s="11"/>
      <c r="U23" s="111">
        <v>86</v>
      </c>
      <c r="V23" s="155">
        <v>83</v>
      </c>
      <c r="W23" s="155">
        <f t="shared" si="5"/>
        <v>169</v>
      </c>
      <c r="X23" s="141">
        <v>8</v>
      </c>
      <c r="Y23" s="33">
        <v>120</v>
      </c>
      <c r="Z23" s="9" t="s">
        <v>1</v>
      </c>
      <c r="AA23" s="11"/>
      <c r="AB23" s="99"/>
      <c r="AC23" s="141"/>
      <c r="AD23" s="99"/>
      <c r="AE23" s="9"/>
      <c r="AF23" s="11"/>
      <c r="AG23" s="111">
        <v>83</v>
      </c>
      <c r="AH23" s="155">
        <v>86</v>
      </c>
      <c r="AI23" s="155">
        <f>SUM(AG23:AH23)</f>
        <v>169</v>
      </c>
      <c r="AJ23" s="141">
        <v>9</v>
      </c>
      <c r="AK23" s="99">
        <v>110</v>
      </c>
      <c r="AL23" s="9" t="s">
        <v>1</v>
      </c>
      <c r="AM23" s="11"/>
      <c r="AN23" s="222"/>
      <c r="AO23" s="141"/>
      <c r="AP23" s="99"/>
      <c r="AQ23" s="9"/>
      <c r="AR23" s="11"/>
      <c r="AS23" s="111">
        <v>93</v>
      </c>
      <c r="AT23" s="205"/>
      <c r="AU23" s="155">
        <f>SUM(AS23:AT23)</f>
        <v>93</v>
      </c>
      <c r="AV23" s="141">
        <v>11</v>
      </c>
      <c r="AW23" s="33">
        <v>70</v>
      </c>
      <c r="AX23" s="9" t="s">
        <v>1</v>
      </c>
      <c r="AY23" s="11"/>
      <c r="AZ23" s="111">
        <v>84</v>
      </c>
      <c r="BA23" s="155">
        <v>86</v>
      </c>
      <c r="BB23" s="155">
        <f t="shared" si="3"/>
        <v>170</v>
      </c>
      <c r="BC23" s="141">
        <v>8</v>
      </c>
      <c r="BD23" s="33">
        <v>120</v>
      </c>
      <c r="BE23" s="9" t="s">
        <v>1</v>
      </c>
      <c r="BF23" s="11"/>
      <c r="BG23" s="111"/>
      <c r="BH23" s="155"/>
      <c r="BI23" s="155">
        <f t="shared" si="4"/>
        <v>0</v>
      </c>
      <c r="BJ23" s="141"/>
      <c r="BK23" s="33"/>
      <c r="BL23" s="9"/>
      <c r="BM23" s="11"/>
      <c r="BN23" s="99"/>
      <c r="BO23" s="141"/>
      <c r="BP23" s="99"/>
      <c r="BQ23" s="9"/>
    </row>
    <row r="24" spans="1:69" ht="15.75">
      <c r="A24" s="61">
        <v>15</v>
      </c>
      <c r="B24" s="100" t="s">
        <v>48</v>
      </c>
      <c r="C24" s="64" t="s">
        <v>39</v>
      </c>
      <c r="D24" s="93">
        <v>2013</v>
      </c>
      <c r="E24" s="24">
        <v>20.5</v>
      </c>
      <c r="F24" s="66">
        <v>19.600000000000001</v>
      </c>
      <c r="G24" s="66">
        <f t="shared" si="0"/>
        <v>-0.89999999999999858</v>
      </c>
      <c r="H24" s="50"/>
      <c r="I24" s="57">
        <f t="shared" si="1"/>
        <v>472</v>
      </c>
      <c r="J24" s="11"/>
      <c r="K24" s="111" t="s">
        <v>185</v>
      </c>
      <c r="L24" s="141"/>
      <c r="M24" s="99"/>
      <c r="N24" s="9"/>
      <c r="O24" s="11"/>
      <c r="P24" s="111">
        <v>91</v>
      </c>
      <c r="Q24" s="141">
        <v>5</v>
      </c>
      <c r="R24" s="33">
        <v>127</v>
      </c>
      <c r="S24" s="9" t="s">
        <v>1</v>
      </c>
      <c r="T24" s="11"/>
      <c r="U24" s="111">
        <v>98</v>
      </c>
      <c r="V24" s="155">
        <v>88</v>
      </c>
      <c r="W24" s="155">
        <f t="shared" si="5"/>
        <v>186</v>
      </c>
      <c r="X24" s="141">
        <v>12</v>
      </c>
      <c r="Y24" s="33">
        <v>90</v>
      </c>
      <c r="Z24" s="9" t="s">
        <v>1</v>
      </c>
      <c r="AA24" s="11"/>
      <c r="AB24" s="175"/>
      <c r="AC24" s="141"/>
      <c r="AD24" s="33"/>
      <c r="AE24" s="9"/>
      <c r="AF24" s="11"/>
      <c r="AG24" s="111"/>
      <c r="AH24" s="155"/>
      <c r="AI24" s="155"/>
      <c r="AJ24" s="141"/>
      <c r="AK24" s="99"/>
      <c r="AL24" s="9"/>
      <c r="AM24" s="11"/>
      <c r="AN24" s="175">
        <v>82</v>
      </c>
      <c r="AO24" s="141">
        <v>10</v>
      </c>
      <c r="AP24" s="33">
        <v>80</v>
      </c>
      <c r="AQ24" s="9" t="s">
        <v>1</v>
      </c>
      <c r="AR24" s="11"/>
      <c r="AS24" s="111">
        <v>92</v>
      </c>
      <c r="AT24" s="205"/>
      <c r="AU24" s="155">
        <f>SUM(AS24:AT24)</f>
        <v>92</v>
      </c>
      <c r="AV24" s="141">
        <v>10</v>
      </c>
      <c r="AW24" s="33">
        <v>80</v>
      </c>
      <c r="AX24" s="9" t="s">
        <v>1</v>
      </c>
      <c r="AY24" s="11"/>
      <c r="AZ24" s="111">
        <v>89</v>
      </c>
      <c r="BA24" s="155">
        <v>88</v>
      </c>
      <c r="BB24" s="155">
        <f t="shared" si="3"/>
        <v>177</v>
      </c>
      <c r="BC24" s="141">
        <v>10</v>
      </c>
      <c r="BD24" s="99">
        <v>95</v>
      </c>
      <c r="BE24" s="9" t="s">
        <v>1</v>
      </c>
      <c r="BF24" s="11"/>
      <c r="BG24" s="111"/>
      <c r="BH24" s="155"/>
      <c r="BI24" s="155">
        <f t="shared" si="4"/>
        <v>0</v>
      </c>
      <c r="BJ24" s="141"/>
      <c r="BK24" s="33"/>
      <c r="BL24" s="9"/>
      <c r="BM24" s="11"/>
      <c r="BN24" s="175"/>
      <c r="BO24" s="141"/>
      <c r="BP24" s="33"/>
      <c r="BQ24" s="9"/>
    </row>
    <row r="25" spans="1:69" ht="15.75">
      <c r="A25" s="61">
        <v>16</v>
      </c>
      <c r="B25" s="100" t="s">
        <v>47</v>
      </c>
      <c r="C25" s="63" t="s">
        <v>40</v>
      </c>
      <c r="D25" s="93">
        <v>2013</v>
      </c>
      <c r="E25" s="24">
        <v>23.3</v>
      </c>
      <c r="F25" s="66">
        <v>22.1</v>
      </c>
      <c r="G25" s="66">
        <f t="shared" si="0"/>
        <v>-1.1999999999999993</v>
      </c>
      <c r="H25" s="49"/>
      <c r="I25" s="57">
        <f t="shared" si="1"/>
        <v>449</v>
      </c>
      <c r="J25" s="11"/>
      <c r="K25" s="111">
        <v>98</v>
      </c>
      <c r="L25" s="141">
        <v>12</v>
      </c>
      <c r="M25" s="33">
        <v>60</v>
      </c>
      <c r="N25" s="9" t="s">
        <v>1</v>
      </c>
      <c r="O25" s="11"/>
      <c r="P25" s="111">
        <v>107</v>
      </c>
      <c r="Q25" s="141">
        <v>10</v>
      </c>
      <c r="R25" s="33">
        <v>80</v>
      </c>
      <c r="S25" s="9" t="s">
        <v>1</v>
      </c>
      <c r="T25" s="11"/>
      <c r="U25" s="111">
        <v>102</v>
      </c>
      <c r="V25" s="155">
        <v>95</v>
      </c>
      <c r="W25" s="155">
        <f t="shared" si="5"/>
        <v>197</v>
      </c>
      <c r="X25" s="141">
        <v>16</v>
      </c>
      <c r="Y25" s="33">
        <v>55</v>
      </c>
      <c r="Z25" s="9" t="s">
        <v>1</v>
      </c>
      <c r="AA25" s="11"/>
      <c r="AB25" s="99"/>
      <c r="AC25" s="141"/>
      <c r="AD25" s="33"/>
      <c r="AE25" s="9"/>
      <c r="AF25" s="11"/>
      <c r="AG25" s="111">
        <v>107</v>
      </c>
      <c r="AH25" s="155">
        <v>100</v>
      </c>
      <c r="AI25" s="155">
        <f>SUM(AG25:AH25)</f>
        <v>207</v>
      </c>
      <c r="AJ25" s="141">
        <v>17</v>
      </c>
      <c r="AK25" s="99">
        <v>30</v>
      </c>
      <c r="AL25" s="9" t="s">
        <v>1</v>
      </c>
      <c r="AM25" s="11"/>
      <c r="AN25" s="175">
        <v>111</v>
      </c>
      <c r="AO25" s="141">
        <v>15</v>
      </c>
      <c r="AP25" s="33">
        <v>30</v>
      </c>
      <c r="AQ25" s="9" t="s">
        <v>1</v>
      </c>
      <c r="AR25" s="11"/>
      <c r="AS25" s="111">
        <v>96</v>
      </c>
      <c r="AT25" s="205"/>
      <c r="AU25" s="155">
        <f>SUM(AS25:AT25)</f>
        <v>96</v>
      </c>
      <c r="AV25" s="141">
        <v>12</v>
      </c>
      <c r="AW25" s="33">
        <v>60</v>
      </c>
      <c r="AX25" s="9" t="s">
        <v>1</v>
      </c>
      <c r="AY25" s="11"/>
      <c r="AZ25" s="111"/>
      <c r="BA25" s="155"/>
      <c r="BB25" s="155">
        <f t="shared" si="3"/>
        <v>0</v>
      </c>
      <c r="BC25" s="141"/>
      <c r="BD25" s="99"/>
      <c r="BE25" s="9"/>
      <c r="BF25" s="11"/>
      <c r="BG25" s="180">
        <v>94</v>
      </c>
      <c r="BH25" s="155">
        <v>89</v>
      </c>
      <c r="BI25" s="155">
        <f t="shared" si="4"/>
        <v>183</v>
      </c>
      <c r="BJ25" s="141">
        <v>7</v>
      </c>
      <c r="BK25" s="99">
        <v>134</v>
      </c>
      <c r="BL25" s="9" t="s">
        <v>1</v>
      </c>
      <c r="BM25" s="11"/>
      <c r="BN25" s="99"/>
      <c r="BO25" s="141"/>
      <c r="BP25" s="33"/>
      <c r="BQ25" s="9"/>
    </row>
    <row r="26" spans="1:69" ht="15.75">
      <c r="A26" s="61">
        <v>17</v>
      </c>
      <c r="B26" s="100" t="s">
        <v>163</v>
      </c>
      <c r="C26" s="63" t="s">
        <v>37</v>
      </c>
      <c r="D26" s="93">
        <v>2013</v>
      </c>
      <c r="E26" s="24">
        <v>36.299999999999997</v>
      </c>
      <c r="F26" s="66">
        <v>33.9</v>
      </c>
      <c r="G26" s="66">
        <f t="shared" si="0"/>
        <v>-2.3999999999999986</v>
      </c>
      <c r="H26" s="49"/>
      <c r="I26" s="57">
        <f t="shared" si="1"/>
        <v>405</v>
      </c>
      <c r="J26" s="11"/>
      <c r="K26" s="111">
        <v>106</v>
      </c>
      <c r="L26" s="142">
        <v>15</v>
      </c>
      <c r="M26" s="33">
        <v>30</v>
      </c>
      <c r="N26" s="9" t="s">
        <v>1</v>
      </c>
      <c r="O26" s="11"/>
      <c r="P26" s="111"/>
      <c r="Q26" s="142"/>
      <c r="R26" s="33"/>
      <c r="S26" s="9"/>
      <c r="T26" s="11"/>
      <c r="U26" s="111">
        <v>117</v>
      </c>
      <c r="V26" s="111">
        <v>119</v>
      </c>
      <c r="W26" s="155">
        <f t="shared" si="5"/>
        <v>236</v>
      </c>
      <c r="X26" s="141">
        <v>19</v>
      </c>
      <c r="Y26" s="33">
        <v>40</v>
      </c>
      <c r="Z26" s="9" t="s">
        <v>1</v>
      </c>
      <c r="AA26" s="11"/>
      <c r="AB26" s="155">
        <v>130</v>
      </c>
      <c r="AC26" s="142">
        <v>13</v>
      </c>
      <c r="AD26" s="33">
        <v>45</v>
      </c>
      <c r="AE26" s="9" t="s">
        <v>1</v>
      </c>
      <c r="AF26" s="11"/>
      <c r="AG26" s="111">
        <v>104</v>
      </c>
      <c r="AH26" s="111">
        <v>120</v>
      </c>
      <c r="AI26" s="155">
        <f>SUM(AG26:AH26)</f>
        <v>224</v>
      </c>
      <c r="AJ26" s="141">
        <v>18</v>
      </c>
      <c r="AK26" s="99">
        <v>20</v>
      </c>
      <c r="AL26" s="9" t="s">
        <v>1</v>
      </c>
      <c r="AM26" s="11"/>
      <c r="AN26" s="155">
        <v>104</v>
      </c>
      <c r="AO26" s="142">
        <v>14</v>
      </c>
      <c r="AP26" s="33">
        <v>40</v>
      </c>
      <c r="AQ26" s="9" t="s">
        <v>1</v>
      </c>
      <c r="AR26" s="11"/>
      <c r="AS26" s="111">
        <v>113</v>
      </c>
      <c r="AT26" s="206"/>
      <c r="AU26" s="155">
        <f>SUM(AS26:AT26)</f>
        <v>113</v>
      </c>
      <c r="AV26" s="141">
        <v>14</v>
      </c>
      <c r="AW26" s="33">
        <v>40</v>
      </c>
      <c r="AX26" s="9" t="s">
        <v>1</v>
      </c>
      <c r="AY26" s="11"/>
      <c r="AZ26" s="111"/>
      <c r="BA26" s="111"/>
      <c r="BB26" s="155">
        <f t="shared" si="3"/>
        <v>0</v>
      </c>
      <c r="BC26" s="141"/>
      <c r="BD26" s="99"/>
      <c r="BE26" s="9"/>
      <c r="BF26" s="11"/>
      <c r="BG26" s="180">
        <v>112</v>
      </c>
      <c r="BH26" s="111">
        <v>109</v>
      </c>
      <c r="BI26" s="155">
        <f t="shared" si="4"/>
        <v>221</v>
      </c>
      <c r="BJ26" s="141">
        <v>12</v>
      </c>
      <c r="BK26" s="99">
        <v>80</v>
      </c>
      <c r="BL26" s="9" t="s">
        <v>1</v>
      </c>
      <c r="BM26" s="11"/>
      <c r="BN26" s="210">
        <v>108</v>
      </c>
      <c r="BO26" s="142">
        <v>7</v>
      </c>
      <c r="BP26" s="33">
        <v>110</v>
      </c>
      <c r="BQ26" s="9" t="s">
        <v>1</v>
      </c>
    </row>
    <row r="27" spans="1:69" ht="15.75">
      <c r="A27" s="61">
        <v>18</v>
      </c>
      <c r="B27" s="100" t="s">
        <v>407</v>
      </c>
      <c r="C27" s="63" t="s">
        <v>40</v>
      </c>
      <c r="D27" s="93">
        <v>2013</v>
      </c>
      <c r="E27" s="24">
        <v>40.6</v>
      </c>
      <c r="F27" s="66">
        <v>27.5</v>
      </c>
      <c r="G27" s="66">
        <f t="shared" si="0"/>
        <v>-13.100000000000001</v>
      </c>
      <c r="H27" s="50"/>
      <c r="I27" s="57">
        <f t="shared" si="1"/>
        <v>380</v>
      </c>
      <c r="J27" s="11"/>
      <c r="K27" s="111"/>
      <c r="L27" s="142"/>
      <c r="M27" s="60"/>
      <c r="N27" s="9"/>
      <c r="O27" s="11"/>
      <c r="P27" s="111"/>
      <c r="Q27" s="142"/>
      <c r="R27" s="33"/>
      <c r="S27" s="9"/>
      <c r="T27" s="11"/>
      <c r="U27" s="111"/>
      <c r="V27" s="111"/>
      <c r="W27" s="155"/>
      <c r="X27" s="141"/>
      <c r="Y27" s="33"/>
      <c r="Z27" s="9"/>
      <c r="AA27" s="11"/>
      <c r="AB27" s="175">
        <v>106</v>
      </c>
      <c r="AC27" s="142">
        <v>11</v>
      </c>
      <c r="AD27" s="33">
        <v>70</v>
      </c>
      <c r="AE27" s="9" t="s">
        <v>1</v>
      </c>
      <c r="AF27" s="11"/>
      <c r="AG27" s="111">
        <v>99</v>
      </c>
      <c r="AH27" s="111">
        <v>103</v>
      </c>
      <c r="AI27" s="155">
        <f>SUM(AG27:AH27)</f>
        <v>202</v>
      </c>
      <c r="AJ27" s="141">
        <v>16</v>
      </c>
      <c r="AK27" s="99">
        <v>40</v>
      </c>
      <c r="AL27" s="9" t="s">
        <v>1</v>
      </c>
      <c r="AM27" s="11"/>
      <c r="AN27" s="175">
        <v>93</v>
      </c>
      <c r="AO27" s="142">
        <v>13</v>
      </c>
      <c r="AP27" s="33">
        <v>50</v>
      </c>
      <c r="AQ27" s="9" t="s">
        <v>1</v>
      </c>
      <c r="AR27" s="11"/>
      <c r="AS27" s="111"/>
      <c r="AT27" s="206"/>
      <c r="AU27" s="155"/>
      <c r="AV27" s="141"/>
      <c r="AW27" s="99"/>
      <c r="AX27" s="9"/>
      <c r="AY27" s="11"/>
      <c r="AZ27" s="111"/>
      <c r="BA27" s="111"/>
      <c r="BB27" s="155">
        <f t="shared" si="3"/>
        <v>0</v>
      </c>
      <c r="BC27" s="141"/>
      <c r="BD27" s="99"/>
      <c r="BE27" s="9"/>
      <c r="BF27" s="11"/>
      <c r="BG27" s="180">
        <v>98</v>
      </c>
      <c r="BH27" s="111">
        <v>103</v>
      </c>
      <c r="BI27" s="155">
        <f t="shared" si="4"/>
        <v>201</v>
      </c>
      <c r="BJ27" s="141">
        <v>10</v>
      </c>
      <c r="BK27" s="99">
        <v>100</v>
      </c>
      <c r="BL27" s="9" t="s">
        <v>1</v>
      </c>
      <c r="BM27" s="11"/>
      <c r="BN27" s="209">
        <v>101</v>
      </c>
      <c r="BO27" s="142">
        <v>6</v>
      </c>
      <c r="BP27" s="33">
        <v>120</v>
      </c>
      <c r="BQ27" s="9" t="s">
        <v>1</v>
      </c>
    </row>
    <row r="28" spans="1:69" ht="15.75">
      <c r="A28" s="61">
        <v>19</v>
      </c>
      <c r="B28" s="100" t="s">
        <v>236</v>
      </c>
      <c r="C28" s="64" t="s">
        <v>171</v>
      </c>
      <c r="D28" s="93">
        <v>2013</v>
      </c>
      <c r="E28" s="37">
        <v>16.899999999999999</v>
      </c>
      <c r="F28" s="66">
        <v>14.6</v>
      </c>
      <c r="G28" s="66">
        <f t="shared" si="0"/>
        <v>-2.2999999999999989</v>
      </c>
      <c r="H28" s="49"/>
      <c r="I28" s="57">
        <f t="shared" si="1"/>
        <v>371.7</v>
      </c>
      <c r="J28" s="11"/>
      <c r="K28" s="111"/>
      <c r="L28" s="142"/>
      <c r="M28" s="60"/>
      <c r="N28" s="9"/>
      <c r="O28" s="11"/>
      <c r="P28" s="111"/>
      <c r="Q28" s="142"/>
      <c r="R28" s="60"/>
      <c r="S28" s="9"/>
      <c r="T28" s="11"/>
      <c r="U28" s="135" t="s">
        <v>238</v>
      </c>
      <c r="V28" s="111"/>
      <c r="W28" s="155"/>
      <c r="X28" s="141">
        <v>21</v>
      </c>
      <c r="Y28" s="60">
        <v>20</v>
      </c>
      <c r="Z28" s="9" t="s">
        <v>1</v>
      </c>
      <c r="AA28" s="11"/>
      <c r="AB28" s="111"/>
      <c r="AC28" s="142"/>
      <c r="AD28" s="60"/>
      <c r="AE28" s="9"/>
      <c r="AF28" s="11"/>
      <c r="AG28" s="111">
        <v>92</v>
      </c>
      <c r="AH28" s="111">
        <v>86</v>
      </c>
      <c r="AI28" s="155">
        <f>SUM(AG28:AH28)</f>
        <v>178</v>
      </c>
      <c r="AJ28" s="141">
        <v>12</v>
      </c>
      <c r="AK28" s="99">
        <v>75</v>
      </c>
      <c r="AL28" s="9" t="s">
        <v>1</v>
      </c>
      <c r="AM28" s="11"/>
      <c r="AN28" s="111"/>
      <c r="AO28" s="142"/>
      <c r="AP28" s="60"/>
      <c r="AQ28" s="9"/>
      <c r="AR28" s="11"/>
      <c r="AS28" s="111">
        <v>85</v>
      </c>
      <c r="AT28" s="206"/>
      <c r="AU28" s="155">
        <f>SUM(AS28:AT28)</f>
        <v>85</v>
      </c>
      <c r="AV28" s="141">
        <v>4</v>
      </c>
      <c r="AW28" s="33">
        <v>134.69999999999999</v>
      </c>
      <c r="AX28" s="9" t="s">
        <v>1</v>
      </c>
      <c r="AY28" s="11"/>
      <c r="AZ28" s="111">
        <v>87</v>
      </c>
      <c r="BA28" s="111">
        <v>82</v>
      </c>
      <c r="BB28" s="155">
        <f t="shared" si="3"/>
        <v>169</v>
      </c>
      <c r="BC28" s="141">
        <v>6</v>
      </c>
      <c r="BD28" s="33">
        <v>142</v>
      </c>
      <c r="BE28" s="9" t="s">
        <v>1</v>
      </c>
      <c r="BF28" s="11"/>
      <c r="BG28" s="111"/>
      <c r="BH28" s="111"/>
      <c r="BI28" s="155">
        <f t="shared" si="4"/>
        <v>0</v>
      </c>
      <c r="BJ28" s="141"/>
      <c r="BK28" s="33"/>
      <c r="BL28" s="9"/>
      <c r="BM28" s="11"/>
      <c r="BN28" s="111"/>
      <c r="BO28" s="142"/>
      <c r="BP28" s="60"/>
      <c r="BQ28" s="9"/>
    </row>
    <row r="29" spans="1:69" ht="15.75">
      <c r="A29" s="61">
        <v>20</v>
      </c>
      <c r="B29" s="100" t="s">
        <v>162</v>
      </c>
      <c r="C29" s="63" t="s">
        <v>42</v>
      </c>
      <c r="D29" s="93">
        <v>2013</v>
      </c>
      <c r="E29" s="24">
        <v>31.1</v>
      </c>
      <c r="F29" s="66">
        <v>18.3</v>
      </c>
      <c r="G29" s="66">
        <f t="shared" si="0"/>
        <v>-12.8</v>
      </c>
      <c r="H29" s="50"/>
      <c r="I29" s="57">
        <f t="shared" si="1"/>
        <v>315</v>
      </c>
      <c r="J29" s="11"/>
      <c r="K29" s="111">
        <v>100</v>
      </c>
      <c r="L29" s="142">
        <v>13</v>
      </c>
      <c r="M29" s="33">
        <v>50</v>
      </c>
      <c r="N29" s="9" t="s">
        <v>1</v>
      </c>
      <c r="O29" s="11"/>
      <c r="P29" s="111"/>
      <c r="Q29" s="142"/>
      <c r="R29" s="33"/>
      <c r="S29" s="9"/>
      <c r="T29" s="11"/>
      <c r="U29" s="111"/>
      <c r="V29" s="111"/>
      <c r="W29" s="155"/>
      <c r="X29" s="141"/>
      <c r="Y29" s="60"/>
      <c r="Z29" s="9"/>
      <c r="AA29" s="11"/>
      <c r="AB29" s="111"/>
      <c r="AC29" s="142"/>
      <c r="AD29" s="33"/>
      <c r="AE29" s="9"/>
      <c r="AF29" s="11"/>
      <c r="AG29" s="111"/>
      <c r="AH29" s="111"/>
      <c r="AI29" s="155"/>
      <c r="AJ29" s="141"/>
      <c r="AK29" s="60"/>
      <c r="AL29" s="9"/>
      <c r="AM29" s="11"/>
      <c r="AN29" s="111">
        <v>77</v>
      </c>
      <c r="AO29" s="142">
        <v>6</v>
      </c>
      <c r="AP29" s="33">
        <v>115</v>
      </c>
      <c r="AQ29" s="9" t="s">
        <v>1</v>
      </c>
      <c r="AR29" s="11"/>
      <c r="AS29" s="111"/>
      <c r="AT29" s="206"/>
      <c r="AU29" s="155"/>
      <c r="AV29" s="141"/>
      <c r="AW29" s="60"/>
      <c r="AX29" s="9"/>
      <c r="AY29" s="11"/>
      <c r="AZ29" s="111"/>
      <c r="BA29" s="111"/>
      <c r="BB29" s="155">
        <f t="shared" si="3"/>
        <v>0</v>
      </c>
      <c r="BC29" s="141"/>
      <c r="BD29" s="60"/>
      <c r="BE29" s="9"/>
      <c r="BF29" s="11"/>
      <c r="BG29" s="180">
        <v>85</v>
      </c>
      <c r="BH29" s="111">
        <v>90</v>
      </c>
      <c r="BI29" s="155">
        <f t="shared" si="4"/>
        <v>175</v>
      </c>
      <c r="BJ29" s="141">
        <v>6</v>
      </c>
      <c r="BK29" s="99">
        <v>150</v>
      </c>
      <c r="BL29" s="9" t="s">
        <v>1</v>
      </c>
      <c r="BM29" s="11"/>
      <c r="BN29" s="111"/>
      <c r="BO29" s="142"/>
      <c r="BP29" s="33"/>
      <c r="BQ29" s="9"/>
    </row>
    <row r="30" spans="1:69" ht="15.75">
      <c r="A30" s="61">
        <v>21</v>
      </c>
      <c r="B30" s="100" t="s">
        <v>198</v>
      </c>
      <c r="C30" s="63" t="s">
        <v>40</v>
      </c>
      <c r="D30" s="94">
        <v>2014</v>
      </c>
      <c r="E30" s="24">
        <v>23.6</v>
      </c>
      <c r="F30" s="66">
        <v>22.2</v>
      </c>
      <c r="G30" s="66">
        <f t="shared" si="0"/>
        <v>-1.4000000000000021</v>
      </c>
      <c r="H30" s="50"/>
      <c r="I30" s="57">
        <f t="shared" si="1"/>
        <v>307</v>
      </c>
      <c r="J30" s="11"/>
      <c r="K30" s="111"/>
      <c r="L30" s="142"/>
      <c r="M30" s="60"/>
      <c r="N30" s="9"/>
      <c r="O30" s="11"/>
      <c r="P30" s="111">
        <v>91</v>
      </c>
      <c r="Q30" s="142">
        <v>5</v>
      </c>
      <c r="R30" s="33">
        <v>127</v>
      </c>
      <c r="S30" s="9" t="s">
        <v>1</v>
      </c>
      <c r="T30" s="11"/>
      <c r="U30" s="111"/>
      <c r="V30" s="111"/>
      <c r="W30" s="155"/>
      <c r="X30" s="142"/>
      <c r="Y30" s="33"/>
      <c r="Z30" s="9"/>
      <c r="AA30" s="11"/>
      <c r="AB30" s="168"/>
      <c r="AC30" s="142"/>
      <c r="AD30" s="33"/>
      <c r="AE30" s="9"/>
      <c r="AF30" s="11"/>
      <c r="AG30" s="111">
        <v>89</v>
      </c>
      <c r="AH30" s="111">
        <v>94</v>
      </c>
      <c r="AI30" s="155">
        <f>SUM(AG30:AH30)</f>
        <v>183</v>
      </c>
      <c r="AJ30" s="142">
        <v>14</v>
      </c>
      <c r="AK30" s="99">
        <v>60</v>
      </c>
      <c r="AL30" s="9" t="s">
        <v>1</v>
      </c>
      <c r="AM30" s="11"/>
      <c r="AN30" s="192"/>
      <c r="AO30" s="142"/>
      <c r="AP30" s="33"/>
      <c r="AQ30" s="9"/>
      <c r="AR30" s="11"/>
      <c r="AS30" s="111"/>
      <c r="AT30" s="206"/>
      <c r="AU30" s="155"/>
      <c r="AV30" s="142"/>
      <c r="AW30" s="99"/>
      <c r="AX30" s="9" t="s">
        <v>1</v>
      </c>
      <c r="AY30" s="11"/>
      <c r="AZ30" s="111"/>
      <c r="BA30" s="111"/>
      <c r="BB30" s="155">
        <f t="shared" si="3"/>
        <v>0</v>
      </c>
      <c r="BC30" s="141"/>
      <c r="BD30" s="99"/>
      <c r="BE30" s="9"/>
      <c r="BF30" s="11"/>
      <c r="BG30" s="180">
        <v>90</v>
      </c>
      <c r="BH30" s="111">
        <v>94</v>
      </c>
      <c r="BI30" s="155">
        <f t="shared" si="4"/>
        <v>184</v>
      </c>
      <c r="BJ30" s="141">
        <v>8</v>
      </c>
      <c r="BK30" s="99">
        <v>120</v>
      </c>
      <c r="BL30" s="9" t="s">
        <v>1</v>
      </c>
      <c r="BM30" s="11"/>
      <c r="BN30" s="168"/>
      <c r="BO30" s="142"/>
      <c r="BP30" s="33"/>
      <c r="BQ30" s="9"/>
    </row>
    <row r="31" spans="1:69" ht="15.75">
      <c r="A31" s="61">
        <v>22</v>
      </c>
      <c r="B31" s="100" t="s">
        <v>199</v>
      </c>
      <c r="C31" s="63" t="s">
        <v>200</v>
      </c>
      <c r="D31" s="93">
        <v>2013</v>
      </c>
      <c r="E31" s="24">
        <v>40.299999999999997</v>
      </c>
      <c r="F31" s="66">
        <v>39.299999999999997</v>
      </c>
      <c r="G31" s="66">
        <f t="shared" si="0"/>
        <v>-1</v>
      </c>
      <c r="H31" s="49"/>
      <c r="I31" s="57">
        <f t="shared" si="1"/>
        <v>260</v>
      </c>
      <c r="J31" s="11"/>
      <c r="K31" s="111"/>
      <c r="L31" s="142"/>
      <c r="M31" s="60"/>
      <c r="N31" s="9"/>
      <c r="O31" s="11"/>
      <c r="P31" s="111">
        <v>127</v>
      </c>
      <c r="Q31" s="142">
        <v>12</v>
      </c>
      <c r="R31" s="33">
        <v>60</v>
      </c>
      <c r="S31" s="9" t="s">
        <v>1</v>
      </c>
      <c r="T31" s="11"/>
      <c r="U31" s="111"/>
      <c r="V31" s="111"/>
      <c r="W31" s="155"/>
      <c r="X31" s="142"/>
      <c r="Y31" s="33"/>
      <c r="Z31" s="9"/>
      <c r="AA31" s="11"/>
      <c r="AB31" s="111"/>
      <c r="AC31" s="142"/>
      <c r="AD31" s="33"/>
      <c r="AE31" s="9"/>
      <c r="AF31" s="11"/>
      <c r="AG31" s="111"/>
      <c r="AH31" s="111"/>
      <c r="AI31" s="155"/>
      <c r="AJ31" s="142"/>
      <c r="AK31" s="99"/>
      <c r="AL31" s="9"/>
      <c r="AM31" s="11"/>
      <c r="AN31" s="180">
        <v>55</v>
      </c>
      <c r="AO31" s="207">
        <v>1</v>
      </c>
      <c r="AP31" s="194">
        <v>100</v>
      </c>
      <c r="AQ31" s="191" t="s">
        <v>1</v>
      </c>
      <c r="AR31" s="11"/>
      <c r="AS31" s="111"/>
      <c r="AT31" s="206"/>
      <c r="AU31" s="155"/>
      <c r="AV31" s="142"/>
      <c r="AW31" s="99"/>
      <c r="AX31" s="9"/>
      <c r="AY31" s="11"/>
      <c r="AZ31" s="111"/>
      <c r="BA31" s="111"/>
      <c r="BB31" s="155">
        <f t="shared" si="3"/>
        <v>0</v>
      </c>
      <c r="BC31" s="141"/>
      <c r="BD31" s="99"/>
      <c r="BE31" s="9"/>
      <c r="BF31" s="11"/>
      <c r="BG31" s="111"/>
      <c r="BH31" s="111"/>
      <c r="BI31" s="155">
        <f t="shared" si="4"/>
        <v>0</v>
      </c>
      <c r="BJ31" s="141"/>
      <c r="BK31" s="99"/>
      <c r="BL31" s="9"/>
      <c r="BM31" s="11"/>
      <c r="BN31" s="221">
        <v>109</v>
      </c>
      <c r="BO31" s="142">
        <v>8</v>
      </c>
      <c r="BP31" s="33">
        <v>100</v>
      </c>
      <c r="BQ31" s="9" t="s">
        <v>1</v>
      </c>
    </row>
    <row r="32" spans="1:69" ht="15.75">
      <c r="A32" s="61">
        <v>22</v>
      </c>
      <c r="B32" s="100" t="s">
        <v>164</v>
      </c>
      <c r="C32" s="63" t="s">
        <v>58</v>
      </c>
      <c r="D32" s="93">
        <v>2013</v>
      </c>
      <c r="E32" s="24">
        <v>39.5</v>
      </c>
      <c r="F32" s="66">
        <v>29.8</v>
      </c>
      <c r="G32" s="66">
        <f t="shared" si="0"/>
        <v>-9.6999999999999993</v>
      </c>
      <c r="H32" s="49"/>
      <c r="I32" s="57">
        <f t="shared" si="1"/>
        <v>260</v>
      </c>
      <c r="J32" s="11"/>
      <c r="K32" s="111">
        <v>105</v>
      </c>
      <c r="L32" s="142">
        <v>14</v>
      </c>
      <c r="M32" s="33">
        <v>40</v>
      </c>
      <c r="N32" s="9" t="s">
        <v>1</v>
      </c>
      <c r="O32" s="11"/>
      <c r="P32" s="111">
        <v>108</v>
      </c>
      <c r="Q32" s="142">
        <v>11</v>
      </c>
      <c r="R32" s="33">
        <v>70</v>
      </c>
      <c r="S32" s="9" t="s">
        <v>1</v>
      </c>
      <c r="T32" s="11"/>
      <c r="U32" s="111"/>
      <c r="V32" s="111"/>
      <c r="W32" s="155"/>
      <c r="X32" s="142"/>
      <c r="Y32" s="33"/>
      <c r="Z32" s="9"/>
      <c r="AA32" s="11"/>
      <c r="AB32" s="111"/>
      <c r="AC32" s="142"/>
      <c r="AD32" s="33"/>
      <c r="AE32" s="9"/>
      <c r="AF32" s="11"/>
      <c r="AG32" s="111"/>
      <c r="AH32" s="111"/>
      <c r="AI32" s="155"/>
      <c r="AJ32" s="142"/>
      <c r="AK32" s="99"/>
      <c r="AL32" s="9"/>
      <c r="AM32" s="11"/>
      <c r="AN32" s="111">
        <v>86</v>
      </c>
      <c r="AO32" s="142">
        <v>12</v>
      </c>
      <c r="AP32" s="33">
        <v>60</v>
      </c>
      <c r="AQ32" s="9" t="s">
        <v>1</v>
      </c>
      <c r="AR32" s="11"/>
      <c r="AS32" s="111"/>
      <c r="AT32" s="206"/>
      <c r="AU32" s="155"/>
      <c r="AV32" s="142"/>
      <c r="AW32" s="99"/>
      <c r="AX32" s="9"/>
      <c r="AY32" s="11"/>
      <c r="AZ32" s="111"/>
      <c r="BA32" s="111"/>
      <c r="BB32" s="155">
        <f t="shared" si="3"/>
        <v>0</v>
      </c>
      <c r="BC32" s="141"/>
      <c r="BD32" s="99"/>
      <c r="BE32" s="9"/>
      <c r="BF32" s="11"/>
      <c r="BG32" s="180">
        <v>104</v>
      </c>
      <c r="BH32" s="111">
        <v>111</v>
      </c>
      <c r="BI32" s="155">
        <f t="shared" si="4"/>
        <v>215</v>
      </c>
      <c r="BJ32" s="141">
        <v>11</v>
      </c>
      <c r="BK32" s="99">
        <v>90</v>
      </c>
      <c r="BL32" s="9" t="s">
        <v>1</v>
      </c>
      <c r="BM32" s="11"/>
      <c r="BN32" s="111"/>
      <c r="BO32" s="142"/>
      <c r="BP32" s="33"/>
      <c r="BQ32" s="9"/>
    </row>
    <row r="33" spans="1:69" ht="15.75">
      <c r="A33" s="61">
        <v>24</v>
      </c>
      <c r="B33" s="100" t="s">
        <v>112</v>
      </c>
      <c r="C33" s="64" t="s">
        <v>59</v>
      </c>
      <c r="D33" s="94">
        <v>2014</v>
      </c>
      <c r="E33" s="37">
        <v>38.299999999999997</v>
      </c>
      <c r="F33" s="66">
        <v>37.799999999999997</v>
      </c>
      <c r="G33" s="66">
        <f t="shared" si="0"/>
        <v>-0.5</v>
      </c>
      <c r="H33" s="49"/>
      <c r="I33" s="57">
        <f t="shared" si="1"/>
        <v>237</v>
      </c>
      <c r="J33" s="11"/>
      <c r="K33" s="111">
        <v>123</v>
      </c>
      <c r="L33" s="142">
        <v>16</v>
      </c>
      <c r="M33" s="33">
        <v>20</v>
      </c>
      <c r="N33" s="9" t="s">
        <v>1</v>
      </c>
      <c r="O33" s="11"/>
      <c r="P33" s="111"/>
      <c r="Q33" s="142"/>
      <c r="R33" s="60"/>
      <c r="S33" s="9"/>
      <c r="T33" s="11"/>
      <c r="U33" s="111">
        <v>124</v>
      </c>
      <c r="V33" s="111">
        <v>121</v>
      </c>
      <c r="W33" s="155">
        <f>SUM(U33:V33)</f>
        <v>245</v>
      </c>
      <c r="X33" s="142">
        <v>20</v>
      </c>
      <c r="Y33" s="33">
        <v>30</v>
      </c>
      <c r="Z33" s="9" t="s">
        <v>1</v>
      </c>
      <c r="AA33" s="11"/>
      <c r="AB33" s="111">
        <v>130</v>
      </c>
      <c r="AC33" s="142">
        <v>13</v>
      </c>
      <c r="AD33" s="33">
        <v>45</v>
      </c>
      <c r="AE33" s="9" t="s">
        <v>1</v>
      </c>
      <c r="AF33" s="11"/>
      <c r="AG33" s="111"/>
      <c r="AH33" s="111"/>
      <c r="AI33" s="155"/>
      <c r="AJ33" s="142"/>
      <c r="AK33" s="99"/>
      <c r="AL33" s="9"/>
      <c r="AM33" s="11"/>
      <c r="AN33" s="180">
        <v>57</v>
      </c>
      <c r="AO33" s="207">
        <v>2</v>
      </c>
      <c r="AP33" s="194">
        <v>92</v>
      </c>
      <c r="AQ33" s="191" t="s">
        <v>1</v>
      </c>
      <c r="AR33" s="11"/>
      <c r="AS33" s="203">
        <v>105</v>
      </c>
      <c r="AT33" s="206"/>
      <c r="AU33" s="155">
        <f>SUM(AS33:AT33)</f>
        <v>105</v>
      </c>
      <c r="AV33" s="142">
        <v>13</v>
      </c>
      <c r="AW33" s="33">
        <v>50</v>
      </c>
      <c r="AX33" s="9" t="s">
        <v>1</v>
      </c>
      <c r="AY33" s="11"/>
      <c r="AZ33" s="111"/>
      <c r="BA33" s="111"/>
      <c r="BB33" s="155">
        <f t="shared" si="3"/>
        <v>0</v>
      </c>
      <c r="BC33" s="141"/>
      <c r="BD33" s="99"/>
      <c r="BE33" s="9"/>
      <c r="BF33" s="11"/>
      <c r="BG33" s="111"/>
      <c r="BH33" s="111"/>
      <c r="BI33" s="155">
        <f t="shared" si="4"/>
        <v>0</v>
      </c>
      <c r="BJ33" s="141"/>
      <c r="BK33" s="33"/>
      <c r="BL33" s="9"/>
      <c r="BM33" s="11"/>
      <c r="BN33" s="111"/>
      <c r="BO33" s="142"/>
      <c r="BP33" s="33"/>
      <c r="BQ33" s="9"/>
    </row>
    <row r="34" spans="1:69" ht="15.75">
      <c r="A34" s="61">
        <v>25</v>
      </c>
      <c r="B34" s="100" t="s">
        <v>160</v>
      </c>
      <c r="C34" s="64" t="s">
        <v>161</v>
      </c>
      <c r="D34" s="94">
        <v>2014</v>
      </c>
      <c r="E34" s="24">
        <v>29.9</v>
      </c>
      <c r="F34" s="66">
        <v>26.6</v>
      </c>
      <c r="G34" s="66">
        <f t="shared" si="0"/>
        <v>-3.2999999999999972</v>
      </c>
      <c r="H34" s="49"/>
      <c r="I34" s="57">
        <f t="shared" si="1"/>
        <v>205</v>
      </c>
      <c r="J34" s="11"/>
      <c r="K34" s="111">
        <v>93</v>
      </c>
      <c r="L34" s="142">
        <v>11</v>
      </c>
      <c r="M34" s="33">
        <v>70</v>
      </c>
      <c r="N34" s="9" t="s">
        <v>1</v>
      </c>
      <c r="O34" s="11"/>
      <c r="P34" s="111"/>
      <c r="Q34" s="142"/>
      <c r="R34" s="33"/>
      <c r="S34" s="9"/>
      <c r="T34" s="11"/>
      <c r="U34" s="111">
        <v>92</v>
      </c>
      <c r="V34" s="111">
        <v>105</v>
      </c>
      <c r="W34" s="155">
        <f>SUM(U34:V34)</f>
        <v>197</v>
      </c>
      <c r="X34" s="142">
        <v>16</v>
      </c>
      <c r="Y34" s="33">
        <v>55</v>
      </c>
      <c r="Z34" s="9" t="s">
        <v>1</v>
      </c>
      <c r="AA34" s="11"/>
      <c r="AB34" s="176" t="s">
        <v>234</v>
      </c>
      <c r="AC34" s="32"/>
      <c r="AD34" s="33"/>
      <c r="AE34" s="9"/>
      <c r="AF34" s="11"/>
      <c r="AG34" s="111"/>
      <c r="AH34" s="111"/>
      <c r="AI34" s="155"/>
      <c r="AJ34" s="142"/>
      <c r="AK34" s="99"/>
      <c r="AL34" s="9"/>
      <c r="AM34" s="11"/>
      <c r="AN34" s="176"/>
      <c r="AO34" s="32"/>
      <c r="AP34" s="33"/>
      <c r="AQ34" s="9"/>
      <c r="AR34" s="11"/>
      <c r="AS34" s="111"/>
      <c r="AT34" s="206"/>
      <c r="AU34" s="155"/>
      <c r="AV34" s="142"/>
      <c r="AW34" s="99"/>
      <c r="AX34" s="9"/>
      <c r="AY34" s="11"/>
      <c r="AZ34" s="111">
        <v>92</v>
      </c>
      <c r="BA34" s="111">
        <v>88</v>
      </c>
      <c r="BB34" s="155">
        <f t="shared" si="3"/>
        <v>180</v>
      </c>
      <c r="BC34" s="141">
        <v>12</v>
      </c>
      <c r="BD34" s="33">
        <v>80</v>
      </c>
      <c r="BE34" s="9" t="s">
        <v>1</v>
      </c>
      <c r="BF34" s="11"/>
      <c r="BG34" s="111"/>
      <c r="BH34" s="111"/>
      <c r="BI34" s="155">
        <f t="shared" si="4"/>
        <v>0</v>
      </c>
      <c r="BJ34" s="141"/>
      <c r="BK34" s="99"/>
      <c r="BL34" s="9"/>
      <c r="BM34" s="11"/>
      <c r="BN34" s="176"/>
      <c r="BO34" s="32"/>
      <c r="BP34" s="33"/>
      <c r="BQ34" s="9"/>
    </row>
    <row r="35" spans="1:69" ht="15.75">
      <c r="A35" s="61">
        <v>26</v>
      </c>
      <c r="B35" s="100" t="s">
        <v>245</v>
      </c>
      <c r="C35" s="63" t="s">
        <v>40</v>
      </c>
      <c r="D35" s="94">
        <v>2014</v>
      </c>
      <c r="E35" s="37">
        <v>26.8</v>
      </c>
      <c r="F35" s="66">
        <v>22.9</v>
      </c>
      <c r="G35" s="66">
        <f t="shared" si="0"/>
        <v>-3.9000000000000021</v>
      </c>
      <c r="H35" s="49"/>
      <c r="I35" s="57">
        <f t="shared" si="1"/>
        <v>160</v>
      </c>
      <c r="J35" s="11"/>
      <c r="K35" s="111"/>
      <c r="L35" s="32"/>
      <c r="M35" s="33"/>
      <c r="N35" s="9"/>
      <c r="O35" s="11"/>
      <c r="P35" s="111"/>
      <c r="Q35" s="32"/>
      <c r="R35" s="99"/>
      <c r="S35" s="9"/>
      <c r="T35" s="11"/>
      <c r="U35" s="111"/>
      <c r="V35" s="111"/>
      <c r="W35" s="155"/>
      <c r="X35" s="32"/>
      <c r="Y35" s="60"/>
      <c r="Z35" s="9"/>
      <c r="AA35" s="11"/>
      <c r="AB35" s="111"/>
      <c r="AC35" s="142"/>
      <c r="AD35" s="60"/>
      <c r="AE35" s="9"/>
      <c r="AF35" s="11"/>
      <c r="AG35" s="111">
        <v>101</v>
      </c>
      <c r="AH35" s="111">
        <v>89</v>
      </c>
      <c r="AI35" s="155">
        <f>SUM(AG35:AH35)</f>
        <v>190</v>
      </c>
      <c r="AJ35" s="142">
        <v>15</v>
      </c>
      <c r="AK35" s="99">
        <v>50</v>
      </c>
      <c r="AL35" s="9" t="s">
        <v>1</v>
      </c>
      <c r="AM35" s="11"/>
      <c r="AN35" s="111"/>
      <c r="AO35" s="142"/>
      <c r="AP35" s="60"/>
      <c r="AQ35" s="9"/>
      <c r="AR35" s="11"/>
      <c r="AS35" s="111"/>
      <c r="AT35" s="206"/>
      <c r="AU35" s="155"/>
      <c r="AV35" s="142"/>
      <c r="AW35" s="99"/>
      <c r="AX35" s="9"/>
      <c r="AY35" s="11"/>
      <c r="AZ35" s="111"/>
      <c r="BA35" s="111"/>
      <c r="BB35" s="155">
        <f t="shared" si="3"/>
        <v>0</v>
      </c>
      <c r="BC35" s="141"/>
      <c r="BD35" s="99"/>
      <c r="BE35" s="9"/>
      <c r="BF35" s="11"/>
      <c r="BG35" s="180">
        <v>91</v>
      </c>
      <c r="BH35" s="111">
        <v>99</v>
      </c>
      <c r="BI35" s="155">
        <f t="shared" si="4"/>
        <v>190</v>
      </c>
      <c r="BJ35" s="141">
        <v>9</v>
      </c>
      <c r="BK35" s="99">
        <v>110</v>
      </c>
      <c r="BL35" s="9" t="s">
        <v>1</v>
      </c>
      <c r="BM35" s="11"/>
      <c r="BN35" s="111"/>
      <c r="BO35" s="142"/>
      <c r="BP35" s="60"/>
      <c r="BQ35" s="9"/>
    </row>
    <row r="36" spans="1:69" ht="15.75">
      <c r="A36" s="61">
        <v>26</v>
      </c>
      <c r="B36" s="100" t="s">
        <v>197</v>
      </c>
      <c r="C36" s="63" t="s">
        <v>93</v>
      </c>
      <c r="D36" s="94">
        <v>2014</v>
      </c>
      <c r="E36" s="24">
        <v>27.7</v>
      </c>
      <c r="F36" s="66">
        <v>28.2</v>
      </c>
      <c r="G36" s="66">
        <f t="shared" si="0"/>
        <v>0.5</v>
      </c>
      <c r="H36" s="49"/>
      <c r="I36" s="57">
        <f t="shared" si="1"/>
        <v>160</v>
      </c>
      <c r="J36" s="11"/>
      <c r="K36" s="111"/>
      <c r="L36" s="142"/>
      <c r="M36" s="60"/>
      <c r="N36" s="9"/>
      <c r="O36" s="11"/>
      <c r="P36" s="111">
        <v>104</v>
      </c>
      <c r="Q36" s="142">
        <v>9</v>
      </c>
      <c r="R36" s="33">
        <v>90</v>
      </c>
      <c r="S36" s="9" t="s">
        <v>1</v>
      </c>
      <c r="T36" s="11"/>
      <c r="U36" s="111"/>
      <c r="V36" s="111"/>
      <c r="W36" s="155"/>
      <c r="X36" s="142"/>
      <c r="Y36" s="60"/>
      <c r="Z36" s="9"/>
      <c r="AA36" s="11"/>
      <c r="AB36" s="111"/>
      <c r="AC36" s="142"/>
      <c r="AD36" s="33"/>
      <c r="AE36" s="9"/>
      <c r="AF36" s="11"/>
      <c r="AG36" s="111"/>
      <c r="AH36" s="111"/>
      <c r="AI36" s="155"/>
      <c r="AJ36" s="142"/>
      <c r="AK36" s="60"/>
      <c r="AL36" s="9"/>
      <c r="AM36" s="11"/>
      <c r="AN36" s="111">
        <v>84</v>
      </c>
      <c r="AO36" s="142">
        <v>11</v>
      </c>
      <c r="AP36" s="33">
        <v>70</v>
      </c>
      <c r="AQ36" s="9" t="s">
        <v>1</v>
      </c>
      <c r="AR36" s="11"/>
      <c r="AS36" s="111"/>
      <c r="AT36" s="206"/>
      <c r="AU36" s="155"/>
      <c r="AV36" s="142"/>
      <c r="AW36" s="60"/>
      <c r="AX36" s="9"/>
      <c r="AY36" s="11"/>
      <c r="AZ36" s="111"/>
      <c r="BA36" s="111"/>
      <c r="BB36" s="155">
        <f t="shared" si="3"/>
        <v>0</v>
      </c>
      <c r="BC36" s="141"/>
      <c r="BD36" s="60"/>
      <c r="BE36" s="9"/>
      <c r="BF36" s="11"/>
      <c r="BG36" s="111"/>
      <c r="BH36" s="111"/>
      <c r="BI36" s="155">
        <f t="shared" si="4"/>
        <v>0</v>
      </c>
      <c r="BJ36" s="141"/>
      <c r="BK36" s="60"/>
      <c r="BL36" s="9"/>
      <c r="BM36" s="11"/>
      <c r="BN36" s="111"/>
      <c r="BO36" s="142"/>
      <c r="BP36" s="33"/>
      <c r="BQ36" s="9"/>
    </row>
    <row r="37" spans="1:69" ht="15.75">
      <c r="A37" s="61">
        <v>28</v>
      </c>
      <c r="B37" s="100" t="s">
        <v>53</v>
      </c>
      <c r="C37" s="64" t="s">
        <v>43</v>
      </c>
      <c r="D37" s="94">
        <v>2014</v>
      </c>
      <c r="E37" s="37">
        <v>32.200000000000003</v>
      </c>
      <c r="F37" s="66"/>
      <c r="G37" s="66">
        <f t="shared" si="0"/>
        <v>-32.200000000000003</v>
      </c>
      <c r="H37" s="49"/>
      <c r="I37" s="57">
        <f t="shared" si="1"/>
        <v>60</v>
      </c>
      <c r="J37" s="11"/>
      <c r="K37" s="111"/>
      <c r="L37" s="142"/>
      <c r="M37" s="99"/>
      <c r="N37" s="9"/>
      <c r="O37" s="11"/>
      <c r="P37" s="111"/>
      <c r="Q37" s="142"/>
      <c r="R37" s="60"/>
      <c r="S37" s="9"/>
      <c r="T37" s="11"/>
      <c r="U37" s="111"/>
      <c r="V37" s="111"/>
      <c r="W37" s="155"/>
      <c r="X37" s="142"/>
      <c r="Y37" s="60"/>
      <c r="Z37" s="9"/>
      <c r="AA37" s="11"/>
      <c r="AB37" s="111">
        <v>107</v>
      </c>
      <c r="AC37" s="142">
        <v>12</v>
      </c>
      <c r="AD37" s="33">
        <v>60</v>
      </c>
      <c r="AE37" s="9" t="s">
        <v>1</v>
      </c>
      <c r="AF37" s="11"/>
      <c r="AG37" s="111"/>
      <c r="AH37" s="111"/>
      <c r="AI37" s="155"/>
      <c r="AJ37" s="142"/>
      <c r="AK37" s="60"/>
      <c r="AL37" s="9"/>
      <c r="AM37" s="11"/>
      <c r="AN37" s="111"/>
      <c r="AO37" s="142"/>
      <c r="AP37" s="33"/>
      <c r="AQ37" s="9"/>
      <c r="AR37" s="11"/>
      <c r="AS37" s="111"/>
      <c r="AT37" s="206"/>
      <c r="AU37" s="155"/>
      <c r="AV37" s="142"/>
      <c r="AW37" s="60"/>
      <c r="AX37" s="9"/>
      <c r="AY37" s="11"/>
      <c r="AZ37" s="111"/>
      <c r="BA37" s="111"/>
      <c r="BB37" s="155">
        <f t="shared" si="3"/>
        <v>0</v>
      </c>
      <c r="BC37" s="141"/>
      <c r="BD37" s="60"/>
      <c r="BE37" s="9"/>
      <c r="BF37" s="11"/>
      <c r="BG37" s="111"/>
      <c r="BH37" s="111"/>
      <c r="BI37" s="155">
        <f t="shared" si="4"/>
        <v>0</v>
      </c>
      <c r="BJ37" s="141"/>
      <c r="BK37" s="60"/>
      <c r="BL37" s="9"/>
      <c r="BM37" s="11"/>
      <c r="BN37" s="111"/>
      <c r="BO37" s="142"/>
      <c r="BP37" s="33"/>
      <c r="BQ37" s="9"/>
    </row>
  </sheetData>
  <sortState ref="B10:BQ37">
    <sortCondition descending="1" ref="I10:I37"/>
    <sortCondition ref="B10:B37"/>
  </sortState>
  <mergeCells count="39">
    <mergeCell ref="BN7:BQ7"/>
    <mergeCell ref="BN8:BQ8"/>
    <mergeCell ref="BP9:BQ9"/>
    <mergeCell ref="AG7:AL7"/>
    <mergeCell ref="AG8:AL8"/>
    <mergeCell ref="AK9:AL9"/>
    <mergeCell ref="AZ7:BE7"/>
    <mergeCell ref="AZ8:BE8"/>
    <mergeCell ref="BD9:BE9"/>
    <mergeCell ref="BG7:BL7"/>
    <mergeCell ref="BG8:BL8"/>
    <mergeCell ref="BK9:BL9"/>
    <mergeCell ref="AB7:AE7"/>
    <mergeCell ref="AB8:AE8"/>
    <mergeCell ref="AD9:AE9"/>
    <mergeCell ref="K7:N7"/>
    <mergeCell ref="K8:N8"/>
    <mergeCell ref="U7:Z7"/>
    <mergeCell ref="U8:Z8"/>
    <mergeCell ref="Y9:Z9"/>
    <mergeCell ref="P7:S7"/>
    <mergeCell ref="P8:S8"/>
    <mergeCell ref="R9:S9"/>
    <mergeCell ref="M9:N9"/>
    <mergeCell ref="A1:I4"/>
    <mergeCell ref="I7:I9"/>
    <mergeCell ref="B8:B9"/>
    <mergeCell ref="C8:C9"/>
    <mergeCell ref="D8:D9"/>
    <mergeCell ref="E8:E9"/>
    <mergeCell ref="F8:F9"/>
    <mergeCell ref="G8:G9"/>
    <mergeCell ref="AN6:AQ6"/>
    <mergeCell ref="AN8:AQ8"/>
    <mergeCell ref="AS7:AX7"/>
    <mergeCell ref="AS8:AX8"/>
    <mergeCell ref="AW9:AX9"/>
    <mergeCell ref="AN7:AQ7"/>
    <mergeCell ref="AP9:AQ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Q24"/>
  <sheetViews>
    <sheetView topLeftCell="A4" zoomScaleNormal="100" workbookViewId="0">
      <pane xSplit="10170" topLeftCell="BM1" activePane="topRight"/>
      <selection activeCell="B5" sqref="B5"/>
      <selection pane="topRight" activeCell="BS19" sqref="BS19"/>
    </sheetView>
  </sheetViews>
  <sheetFormatPr baseColWidth="10" defaultRowHeight="15"/>
  <cols>
    <col min="1" max="1" width="5" style="48" bestFit="1" customWidth="1"/>
    <col min="2" max="2" width="25.7109375" style="48" customWidth="1"/>
    <col min="3" max="3" width="19.42578125" style="48" customWidth="1"/>
    <col min="4" max="4" width="6.85546875" style="48" bestFit="1" customWidth="1"/>
    <col min="5" max="5" width="5.42578125" style="20" bestFit="1" customWidth="1"/>
    <col min="6" max="6" width="4.85546875" style="34" bestFit="1" customWidth="1"/>
    <col min="7" max="7" width="5.28515625" style="34" customWidth="1"/>
    <col min="8" max="8" width="0.85546875" style="1" customWidth="1"/>
    <col min="9" max="9" width="19.7109375" style="4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140625" style="82" customWidth="1"/>
    <col min="18" max="18" width="6.28515625" style="1" customWidth="1"/>
    <col min="19" max="19" width="4" style="1" customWidth="1"/>
    <col min="20" max="20" width="0.85546875" style="4" customWidth="1"/>
    <col min="21" max="23" width="6.42578125" style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82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140625" style="82" customWidth="1"/>
    <col min="42" max="42" width="6.285156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2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8.140625" style="1" bestFit="1" customWidth="1"/>
    <col min="55" max="55" width="6.85546875" style="82" bestFit="1" customWidth="1"/>
    <col min="56" max="56" width="6.28515625" style="1" customWidth="1"/>
    <col min="57" max="57" width="4" style="1" customWidth="1"/>
    <col min="58" max="58" width="0.85546875" style="4" customWidth="1"/>
    <col min="59" max="60" width="6.42578125" style="1" bestFit="1" customWidth="1"/>
    <col min="61" max="61" width="5" style="1" bestFit="1" customWidth="1"/>
    <col min="62" max="62" width="6.85546875" style="82" bestFit="1" customWidth="1"/>
    <col min="63" max="63" width="6.28515625" style="1" customWidth="1"/>
    <col min="64" max="64" width="4" style="1" customWidth="1"/>
    <col min="65" max="65" width="0.85546875" style="4" customWidth="1"/>
    <col min="66" max="66" width="7.85546875" style="1" customWidth="1"/>
    <col min="67" max="67" width="6.140625" style="82" customWidth="1"/>
    <col min="68" max="68" width="6.28515625" style="1" customWidth="1"/>
    <col min="69" max="69" width="4" style="1" customWidth="1"/>
    <col min="70" max="16384" width="11.42578125" style="1"/>
  </cols>
  <sheetData>
    <row r="1" spans="1:69" ht="15.75" customHeight="1" thickTop="1">
      <c r="A1" s="248"/>
      <c r="B1" s="266"/>
      <c r="C1" s="266"/>
      <c r="D1" s="266"/>
      <c r="E1" s="266"/>
      <c r="F1" s="266"/>
      <c r="G1" s="266"/>
      <c r="H1" s="266"/>
      <c r="I1" s="267"/>
      <c r="K1" s="148"/>
      <c r="L1" s="148"/>
      <c r="M1" s="148"/>
      <c r="N1" s="148"/>
      <c r="P1" s="56"/>
      <c r="Q1" s="56"/>
      <c r="R1" s="56"/>
      <c r="S1" s="56"/>
      <c r="U1" s="56"/>
      <c r="V1" s="56"/>
      <c r="W1" s="56"/>
      <c r="X1" s="56"/>
      <c r="Y1" s="56"/>
      <c r="Z1" s="56"/>
      <c r="AB1" s="56"/>
      <c r="AC1" s="56"/>
      <c r="AD1" s="56"/>
      <c r="AE1" s="56"/>
      <c r="AG1" s="56"/>
      <c r="AH1" s="56"/>
      <c r="AI1" s="56"/>
      <c r="AJ1" s="56"/>
      <c r="AK1" s="56"/>
      <c r="AL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K1" s="56"/>
      <c r="BL1" s="56"/>
      <c r="BN1" s="56"/>
      <c r="BO1" s="56"/>
      <c r="BP1" s="56"/>
      <c r="BQ1" s="56"/>
    </row>
    <row r="2" spans="1:69" ht="15" customHeight="1">
      <c r="A2" s="268"/>
      <c r="B2" s="269"/>
      <c r="C2" s="269"/>
      <c r="D2" s="269"/>
      <c r="E2" s="269"/>
      <c r="F2" s="269"/>
      <c r="G2" s="269"/>
      <c r="H2" s="269"/>
      <c r="I2" s="270"/>
      <c r="K2" s="148"/>
      <c r="L2" s="148"/>
      <c r="M2" s="148"/>
      <c r="N2" s="148"/>
      <c r="P2" s="56"/>
      <c r="Q2" s="56"/>
      <c r="R2" s="56"/>
      <c r="S2" s="56"/>
      <c r="U2" s="56"/>
      <c r="V2" s="56"/>
      <c r="W2" s="56"/>
      <c r="X2" s="56"/>
      <c r="Y2" s="56"/>
      <c r="Z2" s="56"/>
      <c r="AB2" s="56"/>
      <c r="AC2" s="56"/>
      <c r="AD2" s="56"/>
      <c r="AE2" s="56"/>
      <c r="AG2" s="56"/>
      <c r="AH2" s="56"/>
      <c r="AI2" s="56"/>
      <c r="AJ2" s="56"/>
      <c r="AK2" s="56"/>
      <c r="AL2" s="56"/>
      <c r="AN2" s="56"/>
      <c r="AO2" s="56"/>
      <c r="AP2" s="56"/>
      <c r="AQ2" s="56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K2" s="56"/>
      <c r="BL2" s="56"/>
      <c r="BN2" s="56"/>
      <c r="BO2" s="56"/>
      <c r="BP2" s="56"/>
      <c r="BQ2" s="56"/>
    </row>
    <row r="3" spans="1:69" ht="15" customHeight="1">
      <c r="A3" s="268"/>
      <c r="B3" s="269"/>
      <c r="C3" s="269"/>
      <c r="D3" s="269"/>
      <c r="E3" s="269"/>
      <c r="F3" s="269"/>
      <c r="G3" s="269"/>
      <c r="H3" s="269"/>
      <c r="I3" s="270"/>
    </row>
    <row r="4" spans="1:69" ht="15.75" thickBot="1">
      <c r="A4" s="271"/>
      <c r="B4" s="272"/>
      <c r="C4" s="272"/>
      <c r="D4" s="272"/>
      <c r="E4" s="272"/>
      <c r="F4" s="272"/>
      <c r="G4" s="272"/>
      <c r="H4" s="272"/>
      <c r="I4" s="273"/>
    </row>
    <row r="5" spans="1:69" ht="16.5" thickTop="1">
      <c r="B5" s="81" t="s">
        <v>150</v>
      </c>
      <c r="H5" s="5"/>
      <c r="I5" s="12" t="s">
        <v>3</v>
      </c>
      <c r="J5" s="116"/>
      <c r="M5" s="4"/>
      <c r="O5" s="112"/>
      <c r="T5" s="112"/>
      <c r="AA5" s="112"/>
      <c r="AF5" s="112"/>
      <c r="AM5" s="112"/>
      <c r="AR5" s="112"/>
      <c r="AY5" s="112"/>
      <c r="BF5" s="112"/>
      <c r="BM5" s="112"/>
    </row>
    <row r="6" spans="1:69" ht="15" customHeight="1">
      <c r="C6" s="44" t="s">
        <v>247</v>
      </c>
      <c r="D6" s="19" t="s">
        <v>11</v>
      </c>
      <c r="H6" s="5"/>
      <c r="I6" s="13" t="s">
        <v>7</v>
      </c>
      <c r="J6" s="117"/>
      <c r="N6" s="115"/>
      <c r="O6" s="113"/>
      <c r="P6" s="115"/>
      <c r="T6" s="113"/>
      <c r="U6" s="115"/>
      <c r="AA6" s="113"/>
      <c r="AB6" s="115"/>
      <c r="AF6" s="113"/>
      <c r="AG6" s="115"/>
      <c r="AM6" s="113"/>
      <c r="AN6" s="115"/>
      <c r="AR6" s="113"/>
      <c r="AS6" s="115"/>
      <c r="AY6" s="113"/>
      <c r="AZ6" s="115"/>
      <c r="BF6" s="10"/>
      <c r="BG6" s="115"/>
      <c r="BM6" s="113"/>
      <c r="BN6" s="115"/>
    </row>
    <row r="7" spans="1:69" ht="13.5" customHeight="1">
      <c r="C7" s="62" t="s">
        <v>232</v>
      </c>
      <c r="D7" s="164">
        <v>6</v>
      </c>
      <c r="F7" s="22"/>
      <c r="G7" s="22"/>
      <c r="H7" s="6"/>
      <c r="I7" s="257" t="s">
        <v>5</v>
      </c>
      <c r="J7" s="10"/>
      <c r="K7" s="233" t="s">
        <v>151</v>
      </c>
      <c r="L7" s="239"/>
      <c r="M7" s="239"/>
      <c r="N7" s="274"/>
      <c r="O7" s="10"/>
      <c r="P7" s="233" t="s">
        <v>195</v>
      </c>
      <c r="Q7" s="240"/>
      <c r="R7" s="240"/>
      <c r="S7" s="241"/>
      <c r="T7" s="10"/>
      <c r="U7" s="233" t="s">
        <v>223</v>
      </c>
      <c r="V7" s="239"/>
      <c r="W7" s="239"/>
      <c r="X7" s="240"/>
      <c r="Y7" s="240"/>
      <c r="Z7" s="241"/>
      <c r="AA7" s="10"/>
      <c r="AB7" s="233" t="s">
        <v>239</v>
      </c>
      <c r="AC7" s="240"/>
      <c r="AD7" s="240"/>
      <c r="AE7" s="241"/>
      <c r="AF7" s="10"/>
      <c r="AG7" s="233" t="s">
        <v>414</v>
      </c>
      <c r="AH7" s="239"/>
      <c r="AI7" s="239"/>
      <c r="AJ7" s="277"/>
      <c r="AK7" s="277"/>
      <c r="AL7" s="278"/>
      <c r="AM7" s="10"/>
      <c r="AN7" s="233" t="s">
        <v>430</v>
      </c>
      <c r="AO7" s="240"/>
      <c r="AP7" s="240"/>
      <c r="AQ7" s="241"/>
      <c r="AR7" s="10"/>
      <c r="AS7" s="233" t="s">
        <v>437</v>
      </c>
      <c r="AT7" s="239"/>
      <c r="AU7" s="239"/>
      <c r="AV7" s="277"/>
      <c r="AW7" s="277"/>
      <c r="AX7" s="278"/>
      <c r="AY7" s="10"/>
      <c r="AZ7" s="233" t="s">
        <v>444</v>
      </c>
      <c r="BA7" s="239"/>
      <c r="BB7" s="239"/>
      <c r="BC7" s="240"/>
      <c r="BD7" s="240"/>
      <c r="BE7" s="241"/>
      <c r="BF7" s="11"/>
      <c r="BG7" s="233" t="s">
        <v>450</v>
      </c>
      <c r="BH7" s="239"/>
      <c r="BI7" s="239"/>
      <c r="BJ7" s="240"/>
      <c r="BK7" s="240"/>
      <c r="BL7" s="241"/>
      <c r="BM7" s="10"/>
      <c r="BN7" s="233" t="s">
        <v>458</v>
      </c>
      <c r="BO7" s="240"/>
      <c r="BP7" s="240"/>
      <c r="BQ7" s="241"/>
    </row>
    <row r="8" spans="1:69" ht="15.75" customHeight="1">
      <c r="B8" s="260" t="s">
        <v>70</v>
      </c>
      <c r="C8" s="260" t="s">
        <v>34</v>
      </c>
      <c r="D8" s="260" t="s">
        <v>9</v>
      </c>
      <c r="E8" s="262" t="s">
        <v>96</v>
      </c>
      <c r="F8" s="264" t="s">
        <v>10</v>
      </c>
      <c r="G8" s="264" t="s">
        <v>130</v>
      </c>
      <c r="H8" s="7"/>
      <c r="I8" s="276"/>
      <c r="J8" s="11"/>
      <c r="K8" s="242" t="s">
        <v>87</v>
      </c>
      <c r="L8" s="244"/>
      <c r="M8" s="244"/>
      <c r="N8" s="245"/>
      <c r="O8" s="11"/>
      <c r="P8" s="242" t="s">
        <v>196</v>
      </c>
      <c r="Q8" s="244"/>
      <c r="R8" s="244"/>
      <c r="S8" s="245"/>
      <c r="T8" s="11"/>
      <c r="U8" s="242" t="s">
        <v>413</v>
      </c>
      <c r="V8" s="243"/>
      <c r="W8" s="243"/>
      <c r="X8" s="244"/>
      <c r="Y8" s="244"/>
      <c r="Z8" s="245"/>
      <c r="AA8" s="11"/>
      <c r="AB8" s="242" t="s">
        <v>411</v>
      </c>
      <c r="AC8" s="244"/>
      <c r="AD8" s="244"/>
      <c r="AE8" s="245"/>
      <c r="AF8" s="11"/>
      <c r="AG8" s="242" t="s">
        <v>415</v>
      </c>
      <c r="AH8" s="243"/>
      <c r="AI8" s="243"/>
      <c r="AJ8" s="244"/>
      <c r="AK8" s="244"/>
      <c r="AL8" s="245"/>
      <c r="AM8" s="11"/>
      <c r="AN8" s="242" t="s">
        <v>431</v>
      </c>
      <c r="AO8" s="244"/>
      <c r="AP8" s="244"/>
      <c r="AQ8" s="245"/>
      <c r="AR8" s="11"/>
      <c r="AS8" s="242" t="s">
        <v>440</v>
      </c>
      <c r="AT8" s="243"/>
      <c r="AU8" s="243"/>
      <c r="AV8" s="244"/>
      <c r="AW8" s="244"/>
      <c r="AX8" s="245"/>
      <c r="AY8" s="11"/>
      <c r="AZ8" s="242" t="s">
        <v>445</v>
      </c>
      <c r="BA8" s="243"/>
      <c r="BB8" s="243"/>
      <c r="BC8" s="244"/>
      <c r="BD8" s="244"/>
      <c r="BE8" s="245"/>
      <c r="BF8" s="11"/>
      <c r="BG8" s="242" t="s">
        <v>451</v>
      </c>
      <c r="BH8" s="243"/>
      <c r="BI8" s="243"/>
      <c r="BJ8" s="244"/>
      <c r="BK8" s="244"/>
      <c r="BL8" s="245"/>
      <c r="BM8" s="11"/>
      <c r="BN8" s="242" t="s">
        <v>459</v>
      </c>
      <c r="BO8" s="244"/>
      <c r="BP8" s="244"/>
      <c r="BQ8" s="245"/>
    </row>
    <row r="9" spans="1:69" ht="15" customHeight="1">
      <c r="B9" s="261"/>
      <c r="C9" s="275"/>
      <c r="D9" s="275"/>
      <c r="E9" s="263"/>
      <c r="F9" s="265"/>
      <c r="G9" s="265"/>
      <c r="H9" s="7"/>
      <c r="I9" s="276"/>
      <c r="J9" s="11"/>
      <c r="K9" s="127" t="s">
        <v>35</v>
      </c>
      <c r="L9" s="127" t="s">
        <v>4</v>
      </c>
      <c r="M9" s="246" t="s">
        <v>18</v>
      </c>
      <c r="N9" s="247"/>
      <c r="O9" s="11"/>
      <c r="P9" s="127" t="s">
        <v>35</v>
      </c>
      <c r="Q9" s="127" t="s">
        <v>4</v>
      </c>
      <c r="R9" s="246" t="s">
        <v>18</v>
      </c>
      <c r="S9" s="247"/>
      <c r="T9" s="11"/>
      <c r="U9" s="127" t="s">
        <v>224</v>
      </c>
      <c r="V9" s="127" t="s">
        <v>225</v>
      </c>
      <c r="W9" s="127" t="s">
        <v>226</v>
      </c>
      <c r="X9" s="127" t="s">
        <v>4</v>
      </c>
      <c r="Y9" s="246" t="s">
        <v>18</v>
      </c>
      <c r="Z9" s="247"/>
      <c r="AA9" s="11"/>
      <c r="AB9" s="127" t="s">
        <v>35</v>
      </c>
      <c r="AC9" s="127" t="s">
        <v>4</v>
      </c>
      <c r="AD9" s="246" t="s">
        <v>18</v>
      </c>
      <c r="AE9" s="247"/>
      <c r="AF9" s="11"/>
      <c r="AG9" s="127" t="s">
        <v>224</v>
      </c>
      <c r="AH9" s="127" t="s">
        <v>225</v>
      </c>
      <c r="AI9" s="127" t="s">
        <v>226</v>
      </c>
      <c r="AJ9" s="127" t="s">
        <v>4</v>
      </c>
      <c r="AK9" s="246" t="s">
        <v>18</v>
      </c>
      <c r="AL9" s="247"/>
      <c r="AM9" s="11"/>
      <c r="AN9" s="127" t="s">
        <v>35</v>
      </c>
      <c r="AO9" s="127" t="s">
        <v>4</v>
      </c>
      <c r="AP9" s="246" t="s">
        <v>18</v>
      </c>
      <c r="AQ9" s="247"/>
      <c r="AR9" s="11"/>
      <c r="AS9" s="127" t="s">
        <v>224</v>
      </c>
      <c r="AT9" s="127" t="s">
        <v>225</v>
      </c>
      <c r="AU9" s="127" t="s">
        <v>226</v>
      </c>
      <c r="AV9" s="127" t="s">
        <v>4</v>
      </c>
      <c r="AW9" s="246" t="s">
        <v>18</v>
      </c>
      <c r="AX9" s="247"/>
      <c r="AY9" s="11"/>
      <c r="AZ9" s="127" t="s">
        <v>224</v>
      </c>
      <c r="BA9" s="127" t="s">
        <v>225</v>
      </c>
      <c r="BB9" s="127" t="s">
        <v>226</v>
      </c>
      <c r="BC9" s="127" t="s">
        <v>4</v>
      </c>
      <c r="BD9" s="246" t="s">
        <v>18</v>
      </c>
      <c r="BE9" s="247"/>
      <c r="BF9" s="11"/>
      <c r="BG9" s="127" t="s">
        <v>224</v>
      </c>
      <c r="BH9" s="127" t="s">
        <v>225</v>
      </c>
      <c r="BI9" s="127" t="s">
        <v>226</v>
      </c>
      <c r="BJ9" s="127" t="s">
        <v>4</v>
      </c>
      <c r="BK9" s="246" t="s">
        <v>18</v>
      </c>
      <c r="BL9" s="247"/>
      <c r="BM9" s="11"/>
      <c r="BN9" s="127" t="s">
        <v>35</v>
      </c>
      <c r="BO9" s="127" t="s">
        <v>4</v>
      </c>
      <c r="BP9" s="246" t="s">
        <v>18</v>
      </c>
      <c r="BQ9" s="247"/>
    </row>
    <row r="10" spans="1:69" ht="15" customHeight="1">
      <c r="A10" s="18">
        <v>1</v>
      </c>
      <c r="B10" s="100" t="s">
        <v>101</v>
      </c>
      <c r="C10" s="63" t="s">
        <v>159</v>
      </c>
      <c r="D10" s="84">
        <v>2013</v>
      </c>
      <c r="E10" s="24">
        <v>12.7</v>
      </c>
      <c r="F10" s="37">
        <v>9.4</v>
      </c>
      <c r="G10" s="37">
        <f t="shared" ref="G10:G24" si="0">SUM(F10-E10)</f>
        <v>-3.2999999999999989</v>
      </c>
      <c r="H10" s="5"/>
      <c r="I10" s="16">
        <f t="shared" ref="I10:I24" si="1">SUM(M10+R10+Y10+AD10+AK10+AP10+AW10+BD10+BK10+BP10)</f>
        <v>1386</v>
      </c>
      <c r="J10" s="11"/>
      <c r="K10" s="95">
        <v>75</v>
      </c>
      <c r="L10" s="79">
        <v>1</v>
      </c>
      <c r="M10" s="33">
        <v>200</v>
      </c>
      <c r="N10" s="9" t="s">
        <v>1</v>
      </c>
      <c r="O10" s="11"/>
      <c r="P10" s="111">
        <v>81</v>
      </c>
      <c r="Q10" s="141">
        <v>1</v>
      </c>
      <c r="R10" s="33">
        <v>200</v>
      </c>
      <c r="S10" s="9" t="s">
        <v>1</v>
      </c>
      <c r="T10" s="11"/>
      <c r="U10" s="111">
        <v>83</v>
      </c>
      <c r="V10" s="155">
        <v>87</v>
      </c>
      <c r="W10" s="155">
        <f>SUM(U10:V10)</f>
        <v>170</v>
      </c>
      <c r="X10" s="141">
        <v>4</v>
      </c>
      <c r="Y10" s="99">
        <v>184</v>
      </c>
      <c r="Z10" s="9" t="s">
        <v>1</v>
      </c>
      <c r="AA10" s="11"/>
      <c r="AB10" s="111"/>
      <c r="AC10" s="141"/>
      <c r="AD10" s="33"/>
      <c r="AE10" s="9"/>
      <c r="AF10" s="11"/>
      <c r="AG10" s="111">
        <v>83</v>
      </c>
      <c r="AH10" s="155">
        <v>84</v>
      </c>
      <c r="AI10" s="155">
        <f>SUM(AG10:AH10)</f>
        <v>167</v>
      </c>
      <c r="AJ10" s="141">
        <v>2</v>
      </c>
      <c r="AK10" s="99">
        <v>230</v>
      </c>
      <c r="AL10" s="9" t="s">
        <v>1</v>
      </c>
      <c r="AM10" s="11"/>
      <c r="AN10" s="111"/>
      <c r="AO10" s="141"/>
      <c r="AP10" s="33"/>
      <c r="AQ10" s="9"/>
      <c r="AR10" s="11"/>
      <c r="AS10" s="111">
        <v>87</v>
      </c>
      <c r="AT10" s="155"/>
      <c r="AU10" s="155">
        <f t="shared" ref="AU10:AU17" si="2">SUM(AS10:AT10)</f>
        <v>87</v>
      </c>
      <c r="AV10" s="141">
        <v>4</v>
      </c>
      <c r="AW10" s="33">
        <v>142</v>
      </c>
      <c r="AX10" s="9" t="s">
        <v>1</v>
      </c>
      <c r="AY10" s="11"/>
      <c r="AZ10" s="111"/>
      <c r="BA10" s="155"/>
      <c r="BB10" s="155">
        <f t="shared" ref="BB10:BB24" si="3">SUM(AZ10:BA10)</f>
        <v>0</v>
      </c>
      <c r="BC10" s="141"/>
      <c r="BD10" s="33"/>
      <c r="BE10" s="9"/>
      <c r="BF10" s="11"/>
      <c r="BG10" s="180">
        <v>81</v>
      </c>
      <c r="BH10" s="155">
        <v>80</v>
      </c>
      <c r="BI10" s="155">
        <f t="shared" ref="BI10:BI24" si="4">SUM(BG10:BH10)</f>
        <v>161</v>
      </c>
      <c r="BJ10" s="141">
        <v>2</v>
      </c>
      <c r="BK10" s="99">
        <v>230</v>
      </c>
      <c r="BL10" s="9" t="s">
        <v>1</v>
      </c>
      <c r="BM10" s="11"/>
      <c r="BN10" s="209">
        <v>79</v>
      </c>
      <c r="BO10" s="141">
        <v>1</v>
      </c>
      <c r="BP10" s="33">
        <v>200</v>
      </c>
      <c r="BQ10" s="9" t="s">
        <v>1</v>
      </c>
    </row>
    <row r="11" spans="1:69" ht="15.75" customHeight="1">
      <c r="A11" s="18">
        <v>2</v>
      </c>
      <c r="B11" s="100" t="s">
        <v>62</v>
      </c>
      <c r="C11" s="63" t="s">
        <v>40</v>
      </c>
      <c r="D11" s="93">
        <v>2013</v>
      </c>
      <c r="E11" s="23">
        <v>5.8</v>
      </c>
      <c r="F11" s="37">
        <v>6.9</v>
      </c>
      <c r="G11" s="37">
        <f t="shared" si="0"/>
        <v>1.1000000000000005</v>
      </c>
      <c r="H11" s="73"/>
      <c r="I11" s="16">
        <f t="shared" si="1"/>
        <v>1342</v>
      </c>
      <c r="J11" s="11"/>
      <c r="K11" s="95">
        <v>81</v>
      </c>
      <c r="L11" s="52">
        <v>2</v>
      </c>
      <c r="M11" s="33">
        <v>184</v>
      </c>
      <c r="N11" s="9" t="s">
        <v>1</v>
      </c>
      <c r="O11" s="11"/>
      <c r="P11" s="111"/>
      <c r="Q11" s="141"/>
      <c r="R11" s="99"/>
      <c r="S11" s="9"/>
      <c r="T11" s="11"/>
      <c r="U11" s="111">
        <v>84</v>
      </c>
      <c r="V11" s="155">
        <v>78</v>
      </c>
      <c r="W11" s="155">
        <f>SUM(U11:V11)</f>
        <v>162</v>
      </c>
      <c r="X11" s="141">
        <v>2</v>
      </c>
      <c r="Y11" s="99">
        <v>230</v>
      </c>
      <c r="Z11" s="9" t="s">
        <v>1</v>
      </c>
      <c r="AA11" s="11"/>
      <c r="AB11" s="111"/>
      <c r="AC11" s="141"/>
      <c r="AD11" s="99"/>
      <c r="AE11" s="9"/>
      <c r="AF11" s="11"/>
      <c r="AG11" s="111">
        <v>77</v>
      </c>
      <c r="AH11" s="155">
        <v>80</v>
      </c>
      <c r="AI11" s="155">
        <f>SUM(AG11:AH11)</f>
        <v>157</v>
      </c>
      <c r="AJ11" s="141">
        <v>1</v>
      </c>
      <c r="AK11" s="99">
        <v>280</v>
      </c>
      <c r="AL11" s="9" t="s">
        <v>1</v>
      </c>
      <c r="AM11" s="11"/>
      <c r="AN11" s="111">
        <v>75</v>
      </c>
      <c r="AO11" s="141">
        <v>1</v>
      </c>
      <c r="AP11" s="33">
        <v>200</v>
      </c>
      <c r="AQ11" s="9" t="s">
        <v>1</v>
      </c>
      <c r="AR11" s="11"/>
      <c r="AS11" s="111">
        <v>84</v>
      </c>
      <c r="AT11" s="155"/>
      <c r="AU11" s="155">
        <f t="shared" si="2"/>
        <v>84</v>
      </c>
      <c r="AV11" s="141">
        <v>3</v>
      </c>
      <c r="AW11" s="33">
        <v>168</v>
      </c>
      <c r="AX11" s="9" t="s">
        <v>1</v>
      </c>
      <c r="AY11" s="11"/>
      <c r="AZ11" s="111"/>
      <c r="BA11" s="155"/>
      <c r="BB11" s="155">
        <f t="shared" si="3"/>
        <v>0</v>
      </c>
      <c r="BC11" s="141"/>
      <c r="BD11" s="33"/>
      <c r="BE11" s="9"/>
      <c r="BF11" s="11"/>
      <c r="BG11" s="180">
        <v>75</v>
      </c>
      <c r="BH11" s="155">
        <v>72</v>
      </c>
      <c r="BI11" s="155">
        <f t="shared" si="4"/>
        <v>147</v>
      </c>
      <c r="BJ11" s="141">
        <v>1</v>
      </c>
      <c r="BK11" s="99">
        <v>280</v>
      </c>
      <c r="BL11" s="9" t="s">
        <v>1</v>
      </c>
      <c r="BM11" s="11"/>
      <c r="BN11" s="175"/>
      <c r="BO11" s="141"/>
      <c r="BP11" s="99"/>
      <c r="BQ11" s="9"/>
    </row>
    <row r="12" spans="1:69" ht="15.75">
      <c r="A12" s="18">
        <v>3</v>
      </c>
      <c r="B12" s="100" t="s">
        <v>60</v>
      </c>
      <c r="C12" s="64" t="s">
        <v>45</v>
      </c>
      <c r="D12" s="84">
        <v>2013</v>
      </c>
      <c r="E12" s="24">
        <v>19.399999999999999</v>
      </c>
      <c r="F12" s="96">
        <v>14.8</v>
      </c>
      <c r="G12" s="37">
        <f t="shared" si="0"/>
        <v>-4.5999999999999979</v>
      </c>
      <c r="H12" s="73"/>
      <c r="I12" s="16">
        <f t="shared" si="1"/>
        <v>1274</v>
      </c>
      <c r="J12" s="11"/>
      <c r="K12" s="95">
        <v>85</v>
      </c>
      <c r="L12" s="52">
        <v>4</v>
      </c>
      <c r="M12" s="33">
        <v>150</v>
      </c>
      <c r="N12" s="9" t="s">
        <v>1</v>
      </c>
      <c r="O12" s="11"/>
      <c r="P12" s="111"/>
      <c r="Q12" s="141"/>
      <c r="R12" s="33"/>
      <c r="S12" s="9"/>
      <c r="T12" s="11"/>
      <c r="U12" s="111">
        <v>85</v>
      </c>
      <c r="V12" s="155">
        <v>82</v>
      </c>
      <c r="W12" s="155">
        <f>SUM(U12:V12)</f>
        <v>167</v>
      </c>
      <c r="X12" s="141">
        <v>3</v>
      </c>
      <c r="Y12" s="99">
        <v>200</v>
      </c>
      <c r="Z12" s="9" t="s">
        <v>1</v>
      </c>
      <c r="AA12" s="11"/>
      <c r="AB12" s="111">
        <v>89</v>
      </c>
      <c r="AC12" s="141">
        <v>2</v>
      </c>
      <c r="AD12" s="33">
        <v>184</v>
      </c>
      <c r="AE12" s="9" t="s">
        <v>1</v>
      </c>
      <c r="AF12" s="11"/>
      <c r="AG12" s="111">
        <v>85</v>
      </c>
      <c r="AH12" s="155">
        <v>89</v>
      </c>
      <c r="AI12" s="155">
        <f>SUM(AG12:AH12)</f>
        <v>174</v>
      </c>
      <c r="AJ12" s="141">
        <v>4</v>
      </c>
      <c r="AK12" s="99">
        <v>184</v>
      </c>
      <c r="AL12" s="9" t="s">
        <v>1</v>
      </c>
      <c r="AM12" s="11"/>
      <c r="AN12" s="111">
        <v>78</v>
      </c>
      <c r="AO12" s="141">
        <v>2</v>
      </c>
      <c r="AP12" s="33">
        <v>184</v>
      </c>
      <c r="AQ12" s="9" t="s">
        <v>1</v>
      </c>
      <c r="AR12" s="11"/>
      <c r="AS12" s="111">
        <v>87</v>
      </c>
      <c r="AT12" s="155"/>
      <c r="AU12" s="155">
        <f t="shared" si="2"/>
        <v>87</v>
      </c>
      <c r="AV12" s="141">
        <v>4</v>
      </c>
      <c r="AW12" s="33">
        <v>142</v>
      </c>
      <c r="AX12" s="9" t="s">
        <v>1</v>
      </c>
      <c r="AY12" s="11"/>
      <c r="AZ12" s="111">
        <v>80</v>
      </c>
      <c r="BA12" s="155">
        <v>80</v>
      </c>
      <c r="BB12" s="155">
        <f t="shared" si="3"/>
        <v>160</v>
      </c>
      <c r="BC12" s="141">
        <v>2</v>
      </c>
      <c r="BD12" s="99">
        <v>230</v>
      </c>
      <c r="BE12" s="9" t="s">
        <v>1</v>
      </c>
      <c r="BF12" s="11"/>
      <c r="BG12" s="111"/>
      <c r="BH12" s="155"/>
      <c r="BI12" s="155">
        <f t="shared" si="4"/>
        <v>0</v>
      </c>
      <c r="BJ12" s="141"/>
      <c r="BK12" s="99"/>
      <c r="BL12" s="9"/>
      <c r="BM12" s="11"/>
      <c r="BN12" s="175"/>
      <c r="BO12" s="141"/>
      <c r="BP12" s="99"/>
      <c r="BQ12" s="9"/>
    </row>
    <row r="13" spans="1:69" ht="15.75">
      <c r="A13" s="18">
        <v>4</v>
      </c>
      <c r="B13" s="100" t="s">
        <v>61</v>
      </c>
      <c r="C13" s="63" t="s">
        <v>64</v>
      </c>
      <c r="D13" s="84">
        <v>2013</v>
      </c>
      <c r="E13" s="23">
        <v>17.3</v>
      </c>
      <c r="F13" s="96">
        <v>14.3</v>
      </c>
      <c r="G13" s="37">
        <f t="shared" si="0"/>
        <v>-3</v>
      </c>
      <c r="H13" s="73"/>
      <c r="I13" s="16">
        <f t="shared" si="1"/>
        <v>1261</v>
      </c>
      <c r="J13" s="11"/>
      <c r="K13" s="95"/>
      <c r="L13" s="79"/>
      <c r="M13" s="33"/>
      <c r="N13" s="9"/>
      <c r="O13" s="11"/>
      <c r="P13" s="111">
        <v>90</v>
      </c>
      <c r="Q13" s="141">
        <v>3</v>
      </c>
      <c r="R13" s="33">
        <v>168</v>
      </c>
      <c r="S13" s="9" t="s">
        <v>1</v>
      </c>
      <c r="T13" s="11"/>
      <c r="U13" s="111">
        <v>92</v>
      </c>
      <c r="V13" s="155">
        <v>96</v>
      </c>
      <c r="W13" s="155">
        <f>SUM(U13:V13)</f>
        <v>188</v>
      </c>
      <c r="X13" s="141">
        <v>5</v>
      </c>
      <c r="Y13" s="99">
        <v>159</v>
      </c>
      <c r="Z13" s="9" t="s">
        <v>1</v>
      </c>
      <c r="AA13" s="11"/>
      <c r="AB13" s="111">
        <v>88</v>
      </c>
      <c r="AC13" s="141">
        <v>1</v>
      </c>
      <c r="AD13" s="33">
        <v>200</v>
      </c>
      <c r="AE13" s="9" t="s">
        <v>1</v>
      </c>
      <c r="AF13" s="11"/>
      <c r="AG13" s="111"/>
      <c r="AH13" s="155"/>
      <c r="AI13" s="155"/>
      <c r="AJ13" s="141"/>
      <c r="AK13" s="99"/>
      <c r="AL13" s="9"/>
      <c r="AM13" s="11"/>
      <c r="AN13" s="111">
        <v>85</v>
      </c>
      <c r="AO13" s="141">
        <v>4</v>
      </c>
      <c r="AP13" s="33">
        <v>150</v>
      </c>
      <c r="AQ13" s="9" t="s">
        <v>1</v>
      </c>
      <c r="AR13" s="11"/>
      <c r="AS13" s="111">
        <v>81</v>
      </c>
      <c r="AT13" s="155"/>
      <c r="AU13" s="155">
        <f t="shared" si="2"/>
        <v>81</v>
      </c>
      <c r="AV13" s="141">
        <v>1</v>
      </c>
      <c r="AW13" s="33">
        <v>200</v>
      </c>
      <c r="AX13" s="9" t="s">
        <v>1</v>
      </c>
      <c r="AY13" s="11"/>
      <c r="AZ13" s="111"/>
      <c r="BA13" s="155"/>
      <c r="BB13" s="155">
        <f t="shared" si="3"/>
        <v>0</v>
      </c>
      <c r="BC13" s="141"/>
      <c r="BD13" s="33"/>
      <c r="BE13" s="9"/>
      <c r="BF13" s="11"/>
      <c r="BG13" s="180">
        <v>92</v>
      </c>
      <c r="BH13" s="155">
        <v>92</v>
      </c>
      <c r="BI13" s="155">
        <f t="shared" si="4"/>
        <v>184</v>
      </c>
      <c r="BJ13" s="141">
        <v>3</v>
      </c>
      <c r="BK13" s="99">
        <v>200</v>
      </c>
      <c r="BL13" s="9" t="s">
        <v>1</v>
      </c>
      <c r="BM13" s="11"/>
      <c r="BN13" s="209">
        <v>85</v>
      </c>
      <c r="BO13" s="141">
        <v>2</v>
      </c>
      <c r="BP13" s="33">
        <v>184</v>
      </c>
      <c r="BQ13" s="9" t="s">
        <v>1</v>
      </c>
    </row>
    <row r="14" spans="1:69" ht="15.75">
      <c r="A14" s="18">
        <v>5</v>
      </c>
      <c r="B14" s="100" t="s">
        <v>123</v>
      </c>
      <c r="C14" s="64" t="s">
        <v>65</v>
      </c>
      <c r="D14" s="83">
        <v>2014</v>
      </c>
      <c r="E14" s="37">
        <v>23.2</v>
      </c>
      <c r="F14" s="37">
        <v>14.2</v>
      </c>
      <c r="G14" s="37">
        <f t="shared" si="0"/>
        <v>-9</v>
      </c>
      <c r="H14" s="5"/>
      <c r="I14" s="16">
        <f t="shared" si="1"/>
        <v>1113</v>
      </c>
      <c r="J14" s="11"/>
      <c r="K14" s="95"/>
      <c r="L14" s="79"/>
      <c r="M14" s="60"/>
      <c r="N14" s="9"/>
      <c r="O14" s="11"/>
      <c r="P14" s="111">
        <v>105</v>
      </c>
      <c r="Q14" s="141">
        <v>5</v>
      </c>
      <c r="R14" s="33">
        <v>134</v>
      </c>
      <c r="S14" s="9" t="s">
        <v>1</v>
      </c>
      <c r="T14" s="11"/>
      <c r="U14" s="111">
        <v>107</v>
      </c>
      <c r="V14" s="155">
        <v>92</v>
      </c>
      <c r="W14" s="155">
        <f>SUM(U14:V14)</f>
        <v>199</v>
      </c>
      <c r="X14" s="141">
        <v>7</v>
      </c>
      <c r="Y14" s="99">
        <v>134</v>
      </c>
      <c r="Z14" s="9" t="s">
        <v>1</v>
      </c>
      <c r="AA14" s="11"/>
      <c r="AB14" s="111">
        <v>91</v>
      </c>
      <c r="AC14" s="141">
        <v>3</v>
      </c>
      <c r="AD14" s="33">
        <v>159</v>
      </c>
      <c r="AE14" s="9" t="s">
        <v>1</v>
      </c>
      <c r="AF14" s="11"/>
      <c r="AG14" s="111">
        <v>93</v>
      </c>
      <c r="AH14" s="155">
        <v>90</v>
      </c>
      <c r="AI14" s="155">
        <f>SUM(AG14:AH14)</f>
        <v>183</v>
      </c>
      <c r="AJ14" s="141">
        <v>5</v>
      </c>
      <c r="AK14" s="99">
        <v>168</v>
      </c>
      <c r="AL14" s="9" t="s">
        <v>1</v>
      </c>
      <c r="AM14" s="11"/>
      <c r="AN14" s="111">
        <v>115</v>
      </c>
      <c r="AO14" s="141">
        <v>10</v>
      </c>
      <c r="AP14" s="33">
        <v>80</v>
      </c>
      <c r="AQ14" s="9" t="s">
        <v>1</v>
      </c>
      <c r="AR14" s="11"/>
      <c r="AS14" s="111">
        <v>88</v>
      </c>
      <c r="AT14" s="155"/>
      <c r="AU14" s="155">
        <f t="shared" si="2"/>
        <v>88</v>
      </c>
      <c r="AV14" s="141">
        <v>6</v>
      </c>
      <c r="AW14" s="33">
        <v>120</v>
      </c>
      <c r="AX14" s="9" t="s">
        <v>1</v>
      </c>
      <c r="AY14" s="11"/>
      <c r="AZ14" s="111">
        <v>92</v>
      </c>
      <c r="BA14" s="155">
        <v>92</v>
      </c>
      <c r="BB14" s="155">
        <f t="shared" si="3"/>
        <v>184</v>
      </c>
      <c r="BC14" s="141">
        <v>5</v>
      </c>
      <c r="BD14" s="99">
        <v>168</v>
      </c>
      <c r="BE14" s="9" t="s">
        <v>1</v>
      </c>
      <c r="BF14" s="11"/>
      <c r="BG14" s="111"/>
      <c r="BH14" s="155"/>
      <c r="BI14" s="155">
        <f t="shared" si="4"/>
        <v>0</v>
      </c>
      <c r="BJ14" s="141"/>
      <c r="BK14" s="99"/>
      <c r="BL14" s="9"/>
      <c r="BM14" s="11"/>
      <c r="BN14" s="209">
        <v>100</v>
      </c>
      <c r="BO14" s="141">
        <v>4</v>
      </c>
      <c r="BP14" s="33">
        <v>150</v>
      </c>
      <c r="BQ14" s="9" t="s">
        <v>1</v>
      </c>
    </row>
    <row r="15" spans="1:69" ht="15.75">
      <c r="A15" s="18">
        <v>6</v>
      </c>
      <c r="B15" s="100" t="s">
        <v>99</v>
      </c>
      <c r="C15" s="64" t="s">
        <v>100</v>
      </c>
      <c r="D15" s="94">
        <v>2014</v>
      </c>
      <c r="E15" s="24">
        <v>18.399999999999999</v>
      </c>
      <c r="F15" s="37">
        <v>11.2</v>
      </c>
      <c r="G15" s="37">
        <f t="shared" si="0"/>
        <v>-7.1999999999999993</v>
      </c>
      <c r="H15" s="72"/>
      <c r="I15" s="16">
        <f t="shared" si="1"/>
        <v>1061</v>
      </c>
      <c r="J15" s="11"/>
      <c r="K15" s="95">
        <v>90</v>
      </c>
      <c r="L15" s="79">
        <v>5</v>
      </c>
      <c r="M15" s="33">
        <v>134</v>
      </c>
      <c r="N15" s="9" t="s">
        <v>1</v>
      </c>
      <c r="O15" s="11"/>
      <c r="P15" s="111">
        <v>86</v>
      </c>
      <c r="Q15" s="141">
        <v>2</v>
      </c>
      <c r="R15" s="33">
        <v>184</v>
      </c>
      <c r="S15" s="9" t="s">
        <v>1</v>
      </c>
      <c r="T15" s="11"/>
      <c r="U15" s="111" t="s">
        <v>234</v>
      </c>
      <c r="V15" s="155"/>
      <c r="W15" s="155"/>
      <c r="X15" s="141"/>
      <c r="Y15" s="33"/>
      <c r="Z15" s="9"/>
      <c r="AA15" s="11"/>
      <c r="AB15" s="111">
        <v>91</v>
      </c>
      <c r="AC15" s="141">
        <v>3</v>
      </c>
      <c r="AD15" s="33">
        <v>159</v>
      </c>
      <c r="AE15" s="9" t="s">
        <v>1</v>
      </c>
      <c r="AF15" s="11"/>
      <c r="AG15" s="111">
        <v>90</v>
      </c>
      <c r="AH15" s="155">
        <v>83</v>
      </c>
      <c r="AI15" s="155">
        <f>SUM(AG15:AH15)</f>
        <v>173</v>
      </c>
      <c r="AJ15" s="141">
        <v>3</v>
      </c>
      <c r="AK15" s="99">
        <v>200</v>
      </c>
      <c r="AL15" s="9" t="s">
        <v>1</v>
      </c>
      <c r="AM15" s="11"/>
      <c r="AN15" s="111"/>
      <c r="AO15" s="141"/>
      <c r="AP15" s="33"/>
      <c r="AQ15" s="9"/>
      <c r="AR15" s="11"/>
      <c r="AS15" s="111">
        <v>83</v>
      </c>
      <c r="AT15" s="155"/>
      <c r="AU15" s="155">
        <f t="shared" si="2"/>
        <v>83</v>
      </c>
      <c r="AV15" s="141">
        <v>2</v>
      </c>
      <c r="AW15" s="33">
        <v>184</v>
      </c>
      <c r="AX15" s="9" t="s">
        <v>1</v>
      </c>
      <c r="AY15" s="11"/>
      <c r="AZ15" s="111">
        <v>82</v>
      </c>
      <c r="BA15" s="155">
        <v>84</v>
      </c>
      <c r="BB15" s="155">
        <f t="shared" si="3"/>
        <v>166</v>
      </c>
      <c r="BC15" s="141">
        <v>3</v>
      </c>
      <c r="BD15" s="99">
        <v>200</v>
      </c>
      <c r="BE15" s="9" t="s">
        <v>1</v>
      </c>
      <c r="BF15" s="11"/>
      <c r="BG15" s="111"/>
      <c r="BH15" s="155"/>
      <c r="BI15" s="155">
        <f t="shared" si="4"/>
        <v>0</v>
      </c>
      <c r="BJ15" s="141"/>
      <c r="BK15" s="99"/>
      <c r="BL15" s="9"/>
      <c r="BM15" s="11"/>
      <c r="BN15" s="175"/>
      <c r="BO15" s="141"/>
      <c r="BP15" s="99"/>
      <c r="BQ15" s="9"/>
    </row>
    <row r="16" spans="1:69" ht="15.75">
      <c r="A16" s="18">
        <v>7</v>
      </c>
      <c r="B16" s="100" t="s">
        <v>158</v>
      </c>
      <c r="C16" s="64" t="s">
        <v>43</v>
      </c>
      <c r="D16" s="94">
        <v>2014</v>
      </c>
      <c r="E16" s="37">
        <v>42.4</v>
      </c>
      <c r="F16" s="37">
        <v>25.9</v>
      </c>
      <c r="G16" s="37">
        <f t="shared" si="0"/>
        <v>-16.5</v>
      </c>
      <c r="H16" s="72"/>
      <c r="I16" s="16">
        <f t="shared" si="1"/>
        <v>798</v>
      </c>
      <c r="J16" s="11"/>
      <c r="K16" s="95">
        <v>123</v>
      </c>
      <c r="L16" s="52">
        <v>8</v>
      </c>
      <c r="M16" s="33">
        <v>100</v>
      </c>
      <c r="N16" s="9" t="s">
        <v>1</v>
      </c>
      <c r="O16" s="11"/>
      <c r="P16" s="111"/>
      <c r="Q16" s="141"/>
      <c r="R16" s="33"/>
      <c r="S16" s="9"/>
      <c r="T16" s="11"/>
      <c r="U16" s="111"/>
      <c r="V16" s="155"/>
      <c r="W16" s="155"/>
      <c r="X16" s="141"/>
      <c r="Y16" s="33"/>
      <c r="Z16" s="9" t="s">
        <v>1</v>
      </c>
      <c r="AA16" s="11"/>
      <c r="AB16" s="111">
        <v>116</v>
      </c>
      <c r="AC16" s="141">
        <v>6</v>
      </c>
      <c r="AD16" s="33">
        <v>120</v>
      </c>
      <c r="AE16" s="9" t="s">
        <v>1</v>
      </c>
      <c r="AF16" s="11"/>
      <c r="AG16" s="111">
        <v>102</v>
      </c>
      <c r="AH16" s="155">
        <v>115</v>
      </c>
      <c r="AI16" s="155">
        <f>SUM(AG16:AH16)</f>
        <v>217</v>
      </c>
      <c r="AJ16" s="141">
        <v>9</v>
      </c>
      <c r="AK16" s="99">
        <v>110</v>
      </c>
      <c r="AL16" s="9" t="s">
        <v>1</v>
      </c>
      <c r="AM16" s="11"/>
      <c r="AN16" s="111">
        <v>100</v>
      </c>
      <c r="AO16" s="141">
        <v>6</v>
      </c>
      <c r="AP16" s="33">
        <v>120</v>
      </c>
      <c r="AQ16" s="9" t="s">
        <v>1</v>
      </c>
      <c r="AR16" s="11"/>
      <c r="AS16" s="111">
        <v>99</v>
      </c>
      <c r="AT16" s="155"/>
      <c r="AU16" s="155">
        <f t="shared" si="2"/>
        <v>99</v>
      </c>
      <c r="AV16" s="141">
        <v>10</v>
      </c>
      <c r="AW16" s="33">
        <v>80</v>
      </c>
      <c r="AX16" s="9" t="s">
        <v>1</v>
      </c>
      <c r="AY16" s="11"/>
      <c r="AZ16" s="111">
        <v>93</v>
      </c>
      <c r="BA16" s="155">
        <v>94</v>
      </c>
      <c r="BB16" s="155">
        <f t="shared" si="3"/>
        <v>187</v>
      </c>
      <c r="BC16" s="141">
        <v>7</v>
      </c>
      <c r="BD16" s="99">
        <v>134</v>
      </c>
      <c r="BE16" s="9" t="s">
        <v>1</v>
      </c>
      <c r="BF16" s="11"/>
      <c r="BG16" s="111"/>
      <c r="BH16" s="155"/>
      <c r="BI16" s="155">
        <f t="shared" si="4"/>
        <v>0</v>
      </c>
      <c r="BJ16" s="141"/>
      <c r="BK16" s="33"/>
      <c r="BL16" s="9"/>
      <c r="BM16" s="11"/>
      <c r="BN16" s="209">
        <v>103</v>
      </c>
      <c r="BO16" s="141">
        <v>5</v>
      </c>
      <c r="BP16" s="33">
        <v>134</v>
      </c>
      <c r="BQ16" s="9" t="s">
        <v>1</v>
      </c>
    </row>
    <row r="17" spans="1:69" ht="15.75">
      <c r="A17" s="18">
        <v>8</v>
      </c>
      <c r="B17" s="100" t="s">
        <v>103</v>
      </c>
      <c r="C17" s="64" t="s">
        <v>65</v>
      </c>
      <c r="D17" s="93">
        <v>2013</v>
      </c>
      <c r="E17" s="24">
        <v>24.6</v>
      </c>
      <c r="F17" s="37">
        <v>22.9</v>
      </c>
      <c r="G17" s="37">
        <f t="shared" si="0"/>
        <v>-1.7000000000000028</v>
      </c>
      <c r="H17" s="65"/>
      <c r="I17" s="16">
        <f t="shared" si="1"/>
        <v>763</v>
      </c>
      <c r="J17" s="11"/>
      <c r="K17" s="95">
        <v>97</v>
      </c>
      <c r="L17" s="52">
        <v>6</v>
      </c>
      <c r="M17" s="33">
        <v>120</v>
      </c>
      <c r="N17" s="9" t="s">
        <v>1</v>
      </c>
      <c r="O17" s="11"/>
      <c r="P17" s="111"/>
      <c r="Q17" s="141"/>
      <c r="R17" s="33"/>
      <c r="S17" s="9"/>
      <c r="T17" s="11"/>
      <c r="U17" s="111">
        <v>110</v>
      </c>
      <c r="V17" s="155">
        <v>102</v>
      </c>
      <c r="W17" s="155">
        <f>SUM(U17:V17)</f>
        <v>212</v>
      </c>
      <c r="X17" s="141">
        <v>9</v>
      </c>
      <c r="Y17" s="99">
        <v>110</v>
      </c>
      <c r="Z17" s="9" t="s">
        <v>1</v>
      </c>
      <c r="AA17" s="11"/>
      <c r="AB17" s="111">
        <v>97</v>
      </c>
      <c r="AC17" s="141">
        <v>5</v>
      </c>
      <c r="AD17" s="33">
        <v>134</v>
      </c>
      <c r="AE17" s="9" t="s">
        <v>1</v>
      </c>
      <c r="AF17" s="11"/>
      <c r="AG17" s="111"/>
      <c r="AH17" s="155"/>
      <c r="AI17" s="155"/>
      <c r="AJ17" s="141"/>
      <c r="AK17" s="99"/>
      <c r="AL17" s="9"/>
      <c r="AM17" s="11"/>
      <c r="AN17" s="111">
        <v>102</v>
      </c>
      <c r="AO17" s="141">
        <v>7</v>
      </c>
      <c r="AP17" s="33">
        <v>105</v>
      </c>
      <c r="AQ17" s="9" t="s">
        <v>1</v>
      </c>
      <c r="AR17" s="11"/>
      <c r="AS17" s="111">
        <v>91</v>
      </c>
      <c r="AT17" s="155"/>
      <c r="AU17" s="155">
        <f t="shared" si="2"/>
        <v>91</v>
      </c>
      <c r="AV17" s="141">
        <v>7</v>
      </c>
      <c r="AW17" s="33">
        <v>110</v>
      </c>
      <c r="AX17" s="9" t="s">
        <v>1</v>
      </c>
      <c r="AY17" s="11"/>
      <c r="AZ17" s="111">
        <v>91</v>
      </c>
      <c r="BA17" s="155">
        <v>88</v>
      </c>
      <c r="BB17" s="155">
        <f t="shared" si="3"/>
        <v>179</v>
      </c>
      <c r="BC17" s="141">
        <v>4</v>
      </c>
      <c r="BD17" s="99">
        <v>184</v>
      </c>
      <c r="BE17" s="9" t="s">
        <v>1</v>
      </c>
      <c r="BF17" s="11"/>
      <c r="BG17" s="111"/>
      <c r="BH17" s="155"/>
      <c r="BI17" s="155">
        <f t="shared" si="4"/>
        <v>0</v>
      </c>
      <c r="BJ17" s="141"/>
      <c r="BK17" s="33"/>
      <c r="BL17" s="9"/>
      <c r="BM17" s="11"/>
      <c r="BN17" s="175"/>
      <c r="BO17" s="141"/>
      <c r="BP17" s="99"/>
      <c r="BQ17" s="9"/>
    </row>
    <row r="18" spans="1:69" ht="15.75">
      <c r="A18" s="18">
        <v>9</v>
      </c>
      <c r="B18" s="143" t="s">
        <v>90</v>
      </c>
      <c r="C18" s="64" t="s">
        <v>43</v>
      </c>
      <c r="D18" s="134">
        <v>2014</v>
      </c>
      <c r="E18" s="24">
        <v>5.8</v>
      </c>
      <c r="F18" s="37">
        <v>5.8</v>
      </c>
      <c r="G18" s="37">
        <f t="shared" si="0"/>
        <v>0</v>
      </c>
      <c r="H18" s="5"/>
      <c r="I18" s="16">
        <f t="shared" si="1"/>
        <v>728</v>
      </c>
      <c r="J18" s="11"/>
      <c r="K18" s="111">
        <v>84</v>
      </c>
      <c r="L18" s="79">
        <v>3</v>
      </c>
      <c r="M18" s="33">
        <v>168</v>
      </c>
      <c r="N18" s="9" t="s">
        <v>1</v>
      </c>
      <c r="O18" s="11"/>
      <c r="P18" s="111"/>
      <c r="Q18" s="141"/>
      <c r="R18" s="99"/>
      <c r="S18" s="9"/>
      <c r="T18" s="11"/>
      <c r="U18" s="111">
        <v>82</v>
      </c>
      <c r="V18" s="155">
        <v>79</v>
      </c>
      <c r="W18" s="155">
        <f>SUM(U18:V18)</f>
        <v>161</v>
      </c>
      <c r="X18" s="141">
        <v>1</v>
      </c>
      <c r="Y18" s="99">
        <v>280</v>
      </c>
      <c r="Z18" s="9" t="s">
        <v>1</v>
      </c>
      <c r="AA18" s="11"/>
      <c r="AB18" s="111"/>
      <c r="AC18" s="141"/>
      <c r="AD18" s="33"/>
      <c r="AE18" s="9"/>
      <c r="AF18" s="11"/>
      <c r="AG18" s="111"/>
      <c r="AH18" s="155"/>
      <c r="AI18" s="155"/>
      <c r="AJ18" s="141"/>
      <c r="AK18" s="99"/>
      <c r="AL18" s="9"/>
      <c r="AM18" s="11"/>
      <c r="AN18" s="111"/>
      <c r="AO18" s="141"/>
      <c r="AP18" s="33"/>
      <c r="AQ18" s="9"/>
      <c r="AR18" s="11"/>
      <c r="AS18" s="111"/>
      <c r="AT18" s="155"/>
      <c r="AU18" s="155"/>
      <c r="AV18" s="141"/>
      <c r="AW18" s="99"/>
      <c r="AX18" s="9"/>
      <c r="AY18" s="11"/>
      <c r="AZ18" s="111">
        <v>73</v>
      </c>
      <c r="BA18" s="155">
        <v>74</v>
      </c>
      <c r="BB18" s="155">
        <f t="shared" si="3"/>
        <v>147</v>
      </c>
      <c r="BC18" s="141">
        <v>1</v>
      </c>
      <c r="BD18" s="99">
        <v>280</v>
      </c>
      <c r="BE18" s="9" t="s">
        <v>1</v>
      </c>
      <c r="BF18" s="11"/>
      <c r="BG18" s="111"/>
      <c r="BH18" s="155"/>
      <c r="BI18" s="155">
        <f t="shared" si="4"/>
        <v>0</v>
      </c>
      <c r="BJ18" s="141"/>
      <c r="BK18" s="33"/>
      <c r="BL18" s="9"/>
      <c r="BM18" s="11"/>
      <c r="BN18" s="175"/>
      <c r="BO18" s="141"/>
      <c r="BP18" s="99"/>
      <c r="BQ18" s="9"/>
    </row>
    <row r="19" spans="1:69" ht="15.75">
      <c r="A19" s="18">
        <v>10</v>
      </c>
      <c r="B19" s="100" t="s">
        <v>134</v>
      </c>
      <c r="C19" s="63" t="s">
        <v>200</v>
      </c>
      <c r="D19" s="93">
        <v>2013</v>
      </c>
      <c r="E19" s="37">
        <v>15.4</v>
      </c>
      <c r="F19" s="37">
        <v>14.4</v>
      </c>
      <c r="G19" s="37">
        <f t="shared" si="0"/>
        <v>-1</v>
      </c>
      <c r="H19" s="72"/>
      <c r="I19" s="16">
        <f t="shared" si="1"/>
        <v>602</v>
      </c>
      <c r="J19" s="11"/>
      <c r="K19" s="95"/>
      <c r="L19" s="79"/>
      <c r="M19" s="99"/>
      <c r="N19" s="9"/>
      <c r="O19" s="11"/>
      <c r="P19" s="111">
        <v>99</v>
      </c>
      <c r="Q19" s="141">
        <v>4</v>
      </c>
      <c r="R19" s="33">
        <v>150</v>
      </c>
      <c r="S19" s="9" t="s">
        <v>1</v>
      </c>
      <c r="T19" s="11"/>
      <c r="U19" s="111"/>
      <c r="V19" s="155"/>
      <c r="W19" s="155"/>
      <c r="X19" s="141"/>
      <c r="Y19" s="99"/>
      <c r="Z19" s="9" t="s">
        <v>1</v>
      </c>
      <c r="AA19" s="11"/>
      <c r="AB19" s="111"/>
      <c r="AC19" s="141"/>
      <c r="AD19" s="33"/>
      <c r="AE19" s="9"/>
      <c r="AF19" s="11"/>
      <c r="AG19" s="111"/>
      <c r="AH19" s="155"/>
      <c r="AI19" s="155"/>
      <c r="AJ19" s="141"/>
      <c r="AK19" s="99"/>
      <c r="AL19" s="9"/>
      <c r="AM19" s="11"/>
      <c r="AN19" s="111">
        <v>93</v>
      </c>
      <c r="AO19" s="141">
        <v>5</v>
      </c>
      <c r="AP19" s="33">
        <v>134</v>
      </c>
      <c r="AQ19" s="9" t="s">
        <v>1</v>
      </c>
      <c r="AR19" s="11"/>
      <c r="AS19" s="111"/>
      <c r="AT19" s="155"/>
      <c r="AU19" s="155"/>
      <c r="AV19" s="141"/>
      <c r="AW19" s="99"/>
      <c r="AX19" s="9"/>
      <c r="AY19" s="11"/>
      <c r="AZ19" s="111"/>
      <c r="BA19" s="155"/>
      <c r="BB19" s="155">
        <f t="shared" si="3"/>
        <v>0</v>
      </c>
      <c r="BC19" s="141"/>
      <c r="BD19" s="99"/>
      <c r="BE19" s="9"/>
      <c r="BF19" s="11"/>
      <c r="BG19" s="180">
        <v>102</v>
      </c>
      <c r="BH19" s="155">
        <v>105</v>
      </c>
      <c r="BI19" s="155">
        <f t="shared" si="4"/>
        <v>207</v>
      </c>
      <c r="BJ19" s="141">
        <v>6</v>
      </c>
      <c r="BK19" s="99">
        <v>150</v>
      </c>
      <c r="BL19" s="9" t="s">
        <v>1</v>
      </c>
      <c r="BM19" s="11"/>
      <c r="BN19" s="209">
        <v>98</v>
      </c>
      <c r="BO19" s="141">
        <v>3</v>
      </c>
      <c r="BP19" s="33">
        <v>168</v>
      </c>
      <c r="BQ19" s="9" t="s">
        <v>1</v>
      </c>
    </row>
    <row r="20" spans="1:69" ht="15" customHeight="1">
      <c r="A20" s="18">
        <v>11</v>
      </c>
      <c r="B20" s="100" t="s">
        <v>120</v>
      </c>
      <c r="C20" s="64" t="s">
        <v>65</v>
      </c>
      <c r="D20" s="93">
        <v>2013</v>
      </c>
      <c r="E20" s="37">
        <v>32.299999999999997</v>
      </c>
      <c r="F20" s="66">
        <v>30.8</v>
      </c>
      <c r="G20" s="66">
        <f t="shared" si="0"/>
        <v>-1.4999999999999964</v>
      </c>
      <c r="H20" s="5"/>
      <c r="I20" s="16">
        <f t="shared" si="1"/>
        <v>530</v>
      </c>
      <c r="J20" s="11"/>
      <c r="K20" s="111"/>
      <c r="L20" s="8"/>
      <c r="M20" s="99"/>
      <c r="N20" s="9"/>
      <c r="O20" s="11"/>
      <c r="P20" s="111">
        <v>108</v>
      </c>
      <c r="Q20" s="141">
        <v>7</v>
      </c>
      <c r="R20" s="33">
        <v>110</v>
      </c>
      <c r="S20" s="9" t="s">
        <v>1</v>
      </c>
      <c r="T20" s="11"/>
      <c r="U20" s="111">
        <v>99</v>
      </c>
      <c r="V20" s="155">
        <v>103</v>
      </c>
      <c r="W20" s="155">
        <f>SUM(U20:V20)</f>
        <v>202</v>
      </c>
      <c r="X20" s="141">
        <v>8</v>
      </c>
      <c r="Y20" s="99">
        <v>120</v>
      </c>
      <c r="Z20" s="9" t="s">
        <v>1</v>
      </c>
      <c r="AA20" s="11"/>
      <c r="AB20" s="111">
        <v>122</v>
      </c>
      <c r="AC20" s="141">
        <v>7</v>
      </c>
      <c r="AD20" s="33">
        <v>110</v>
      </c>
      <c r="AE20" s="9" t="s">
        <v>1</v>
      </c>
      <c r="AF20" s="11"/>
      <c r="AG20" s="111"/>
      <c r="AH20" s="155"/>
      <c r="AI20" s="155"/>
      <c r="AJ20" s="141"/>
      <c r="AK20" s="99"/>
      <c r="AL20" s="9"/>
      <c r="AM20" s="11"/>
      <c r="AN20" s="111"/>
      <c r="AO20" s="141"/>
      <c r="AP20" s="33"/>
      <c r="AQ20" s="9"/>
      <c r="AR20" s="11"/>
      <c r="AS20" s="111">
        <v>111</v>
      </c>
      <c r="AT20" s="155"/>
      <c r="AU20" s="155">
        <f>SUM(AS20:AT20)</f>
        <v>111</v>
      </c>
      <c r="AV20" s="141">
        <v>11</v>
      </c>
      <c r="AW20" s="33">
        <v>70</v>
      </c>
      <c r="AX20" s="9" t="s">
        <v>1</v>
      </c>
      <c r="AY20" s="11"/>
      <c r="AZ20" s="111">
        <v>106</v>
      </c>
      <c r="BA20" s="155">
        <v>107</v>
      </c>
      <c r="BB20" s="155">
        <f t="shared" si="3"/>
        <v>213</v>
      </c>
      <c r="BC20" s="141">
        <v>8</v>
      </c>
      <c r="BD20" s="99">
        <v>120</v>
      </c>
      <c r="BE20" s="9" t="s">
        <v>1</v>
      </c>
      <c r="BF20" s="11"/>
      <c r="BG20" s="111"/>
      <c r="BH20" s="155"/>
      <c r="BI20" s="155">
        <f t="shared" si="4"/>
        <v>0</v>
      </c>
      <c r="BJ20" s="141"/>
      <c r="BK20" s="99"/>
      <c r="BL20" s="9"/>
      <c r="BM20" s="11"/>
      <c r="BN20" s="175"/>
      <c r="BO20" s="141"/>
      <c r="BP20" s="99"/>
      <c r="BQ20" s="9"/>
    </row>
    <row r="21" spans="1:69" ht="15" customHeight="1">
      <c r="A21" s="18">
        <v>12</v>
      </c>
      <c r="B21" s="100" t="s">
        <v>121</v>
      </c>
      <c r="C21" s="63" t="s">
        <v>119</v>
      </c>
      <c r="D21" s="93">
        <v>2013</v>
      </c>
      <c r="E21" s="37">
        <v>29.8</v>
      </c>
      <c r="F21" s="66">
        <v>30</v>
      </c>
      <c r="G21" s="66">
        <f t="shared" si="0"/>
        <v>0.19999999999999929</v>
      </c>
      <c r="H21" s="5"/>
      <c r="I21" s="16">
        <f t="shared" si="1"/>
        <v>528</v>
      </c>
      <c r="J21" s="11"/>
      <c r="K21" s="111"/>
      <c r="L21" s="8"/>
      <c r="M21" s="99"/>
      <c r="N21" s="9"/>
      <c r="O21" s="11"/>
      <c r="P21" s="111">
        <v>106</v>
      </c>
      <c r="Q21" s="141">
        <v>6</v>
      </c>
      <c r="R21" s="33">
        <v>120</v>
      </c>
      <c r="S21" s="9" t="s">
        <v>1</v>
      </c>
      <c r="T21" s="11"/>
      <c r="U21" s="111"/>
      <c r="V21" s="155"/>
      <c r="W21" s="155"/>
      <c r="X21" s="141"/>
      <c r="Y21" s="33"/>
      <c r="Z21" s="9"/>
      <c r="AA21" s="11"/>
      <c r="AB21" s="111" t="s">
        <v>234</v>
      </c>
      <c r="AC21" s="141"/>
      <c r="AD21" s="33"/>
      <c r="AE21" s="9"/>
      <c r="AF21" s="11"/>
      <c r="AG21" s="111">
        <v>107</v>
      </c>
      <c r="AH21" s="155">
        <v>103</v>
      </c>
      <c r="AI21" s="155">
        <f>SUM(AG21:AH21)</f>
        <v>210</v>
      </c>
      <c r="AJ21" s="141">
        <v>7</v>
      </c>
      <c r="AK21" s="99">
        <v>134</v>
      </c>
      <c r="AL21" s="9" t="s">
        <v>1</v>
      </c>
      <c r="AM21" s="11"/>
      <c r="AN21" s="111">
        <v>107</v>
      </c>
      <c r="AO21" s="141">
        <v>9</v>
      </c>
      <c r="AP21" s="33">
        <v>90</v>
      </c>
      <c r="AQ21" s="9" t="s">
        <v>1</v>
      </c>
      <c r="AR21" s="11"/>
      <c r="AS21" s="111"/>
      <c r="AT21" s="155"/>
      <c r="AU21" s="155"/>
      <c r="AV21" s="141"/>
      <c r="AW21" s="99"/>
      <c r="AX21" s="9"/>
      <c r="AY21" s="11"/>
      <c r="AZ21" s="111"/>
      <c r="BA21" s="155"/>
      <c r="BB21" s="155">
        <f t="shared" si="3"/>
        <v>0</v>
      </c>
      <c r="BC21" s="141"/>
      <c r="BD21" s="99"/>
      <c r="BE21" s="9"/>
      <c r="BF21" s="11"/>
      <c r="BG21" s="180">
        <v>97</v>
      </c>
      <c r="BH21" s="155">
        <v>94</v>
      </c>
      <c r="BI21" s="155">
        <f t="shared" si="4"/>
        <v>191</v>
      </c>
      <c r="BJ21" s="141">
        <v>4</v>
      </c>
      <c r="BK21" s="99">
        <v>184</v>
      </c>
      <c r="BL21" s="9" t="s">
        <v>1</v>
      </c>
      <c r="BM21" s="11"/>
      <c r="BN21" s="99"/>
      <c r="BO21" s="141"/>
      <c r="BP21" s="99"/>
      <c r="BQ21" s="9"/>
    </row>
    <row r="22" spans="1:69" ht="15" customHeight="1">
      <c r="A22" s="18">
        <v>13</v>
      </c>
      <c r="B22" s="100" t="s">
        <v>63</v>
      </c>
      <c r="C22" s="64" t="s">
        <v>39</v>
      </c>
      <c r="D22" s="84">
        <v>2013</v>
      </c>
      <c r="E22" s="24">
        <v>23.4</v>
      </c>
      <c r="F22" s="66">
        <v>26</v>
      </c>
      <c r="G22" s="66">
        <f t="shared" si="0"/>
        <v>2.6000000000000014</v>
      </c>
      <c r="H22" s="73"/>
      <c r="I22" s="16">
        <f t="shared" si="1"/>
        <v>518</v>
      </c>
      <c r="J22" s="11"/>
      <c r="K22" s="111"/>
      <c r="L22" s="8"/>
      <c r="M22" s="33"/>
      <c r="N22" s="9"/>
      <c r="O22" s="11"/>
      <c r="P22" s="111"/>
      <c r="Q22" s="141"/>
      <c r="R22" s="33"/>
      <c r="S22" s="9"/>
      <c r="T22" s="11"/>
      <c r="U22" s="111">
        <v>103</v>
      </c>
      <c r="V22" s="155">
        <v>112</v>
      </c>
      <c r="W22" s="155">
        <f>SUM(U22:V22)</f>
        <v>215</v>
      </c>
      <c r="X22" s="141">
        <v>10</v>
      </c>
      <c r="Y22" s="99">
        <v>100</v>
      </c>
      <c r="Z22" s="9" t="s">
        <v>1</v>
      </c>
      <c r="AA22" s="11"/>
      <c r="AB22" s="111"/>
      <c r="AC22" s="141"/>
      <c r="AD22" s="60"/>
      <c r="AE22" s="9"/>
      <c r="AF22" s="11"/>
      <c r="AG22" s="111"/>
      <c r="AH22" s="155"/>
      <c r="AI22" s="155"/>
      <c r="AJ22" s="141"/>
      <c r="AK22" s="99"/>
      <c r="AL22" s="9"/>
      <c r="AM22" s="11"/>
      <c r="AN22" s="111">
        <v>83</v>
      </c>
      <c r="AO22" s="141">
        <v>3</v>
      </c>
      <c r="AP22" s="33">
        <v>168</v>
      </c>
      <c r="AQ22" s="9" t="s">
        <v>1</v>
      </c>
      <c r="AR22" s="11"/>
      <c r="AS22" s="111">
        <v>96</v>
      </c>
      <c r="AT22" s="155"/>
      <c r="AU22" s="155">
        <f>SUM(AS22:AT22)</f>
        <v>96</v>
      </c>
      <c r="AV22" s="141">
        <v>8</v>
      </c>
      <c r="AW22" s="33">
        <v>100</v>
      </c>
      <c r="AX22" s="9" t="s">
        <v>1</v>
      </c>
      <c r="AY22" s="11"/>
      <c r="AZ22" s="111">
        <v>94</v>
      </c>
      <c r="BA22" s="155">
        <v>92</v>
      </c>
      <c r="BB22" s="155">
        <f t="shared" si="3"/>
        <v>186</v>
      </c>
      <c r="BC22" s="141">
        <v>6</v>
      </c>
      <c r="BD22" s="99">
        <v>150</v>
      </c>
      <c r="BE22" s="9" t="s">
        <v>1</v>
      </c>
      <c r="BF22" s="11"/>
      <c r="BG22" s="111"/>
      <c r="BH22" s="155"/>
      <c r="BI22" s="155">
        <f t="shared" si="4"/>
        <v>0</v>
      </c>
      <c r="BJ22" s="141"/>
      <c r="BK22" s="99"/>
      <c r="BL22" s="9"/>
      <c r="BM22" s="11"/>
      <c r="BN22" s="175"/>
      <c r="BO22" s="141"/>
      <c r="BP22" s="99"/>
      <c r="BQ22" s="9"/>
    </row>
    <row r="23" spans="1:69" ht="15.75">
      <c r="A23" s="18">
        <v>14</v>
      </c>
      <c r="B23" s="100" t="s">
        <v>71</v>
      </c>
      <c r="C23" s="64" t="s">
        <v>38</v>
      </c>
      <c r="D23" s="83">
        <v>2014</v>
      </c>
      <c r="E23" s="24">
        <v>37.4</v>
      </c>
      <c r="F23" s="66">
        <v>25.7</v>
      </c>
      <c r="G23" s="66">
        <f t="shared" si="0"/>
        <v>-11.7</v>
      </c>
      <c r="H23" s="5"/>
      <c r="I23" s="16">
        <f t="shared" si="1"/>
        <v>509</v>
      </c>
      <c r="J23" s="11"/>
      <c r="K23" s="111">
        <v>113</v>
      </c>
      <c r="L23" s="8">
        <v>7</v>
      </c>
      <c r="M23" s="33">
        <v>110</v>
      </c>
      <c r="N23" s="9" t="s">
        <v>1</v>
      </c>
      <c r="O23" s="11"/>
      <c r="P23" s="111"/>
      <c r="Q23" s="52"/>
      <c r="R23" s="33"/>
      <c r="S23" s="9"/>
      <c r="T23" s="11"/>
      <c r="U23" s="111">
        <v>94</v>
      </c>
      <c r="V23" s="155">
        <v>94</v>
      </c>
      <c r="W23" s="155">
        <f>SUM(U23:V23)</f>
        <v>188</v>
      </c>
      <c r="X23" s="141">
        <v>5</v>
      </c>
      <c r="Y23" s="99">
        <v>159</v>
      </c>
      <c r="Z23" s="9"/>
      <c r="AA23" s="11"/>
      <c r="AB23" s="111"/>
      <c r="AC23" s="141"/>
      <c r="AD23" s="99"/>
      <c r="AE23" s="9"/>
      <c r="AF23" s="11"/>
      <c r="AG23" s="111">
        <v>105</v>
      </c>
      <c r="AH23" s="155">
        <v>99</v>
      </c>
      <c r="AI23" s="155">
        <f>SUM(AG23:AH23)</f>
        <v>204</v>
      </c>
      <c r="AJ23" s="141">
        <v>6</v>
      </c>
      <c r="AK23" s="99">
        <v>150</v>
      </c>
      <c r="AL23" s="9" t="s">
        <v>1</v>
      </c>
      <c r="AM23" s="11"/>
      <c r="AN23" s="111"/>
      <c r="AO23" s="141"/>
      <c r="AP23" s="99"/>
      <c r="AQ23" s="9"/>
      <c r="AR23" s="11"/>
      <c r="AS23" s="111">
        <v>98</v>
      </c>
      <c r="AT23" s="155"/>
      <c r="AU23" s="155">
        <f>SUM(AS23:AT23)</f>
        <v>98</v>
      </c>
      <c r="AV23" s="141">
        <v>9</v>
      </c>
      <c r="AW23" s="33">
        <v>90</v>
      </c>
      <c r="AX23" s="9" t="s">
        <v>1</v>
      </c>
      <c r="AY23" s="11"/>
      <c r="AZ23" s="111"/>
      <c r="BA23" s="155"/>
      <c r="BB23" s="155">
        <f t="shared" si="3"/>
        <v>0</v>
      </c>
      <c r="BC23" s="141"/>
      <c r="BD23" s="33"/>
      <c r="BE23" s="9"/>
      <c r="BF23" s="11"/>
      <c r="BG23" s="111"/>
      <c r="BH23" s="155"/>
      <c r="BI23" s="155">
        <f t="shared" si="4"/>
        <v>0</v>
      </c>
      <c r="BJ23" s="141"/>
      <c r="BK23" s="33"/>
      <c r="BL23" s="9"/>
      <c r="BM23" s="11"/>
      <c r="BN23" s="99"/>
      <c r="BO23" s="141"/>
      <c r="BP23" s="99"/>
      <c r="BQ23" s="9"/>
    </row>
    <row r="24" spans="1:69" ht="15.75">
      <c r="A24" s="18">
        <v>15</v>
      </c>
      <c r="B24" s="100" t="s">
        <v>128</v>
      </c>
      <c r="C24" s="63" t="s">
        <v>37</v>
      </c>
      <c r="D24" s="83">
        <v>2014</v>
      </c>
      <c r="E24" s="37">
        <v>30.8</v>
      </c>
      <c r="F24" s="66">
        <v>29.3</v>
      </c>
      <c r="G24" s="66">
        <f t="shared" si="0"/>
        <v>-1.5</v>
      </c>
      <c r="H24" s="5"/>
      <c r="I24" s="16">
        <f t="shared" si="1"/>
        <v>393</v>
      </c>
      <c r="J24" s="11"/>
      <c r="K24" s="111"/>
      <c r="L24" s="8"/>
      <c r="M24" s="60"/>
      <c r="N24" s="9"/>
      <c r="O24" s="11"/>
      <c r="P24" s="111"/>
      <c r="Q24" s="141"/>
      <c r="R24" s="33"/>
      <c r="S24" s="9"/>
      <c r="T24" s="11"/>
      <c r="U24" s="111"/>
      <c r="V24" s="155"/>
      <c r="W24" s="155"/>
      <c r="X24" s="141"/>
      <c r="Y24" s="33"/>
      <c r="Z24" s="9"/>
      <c r="AA24" s="11"/>
      <c r="AB24" s="111"/>
      <c r="AC24" s="52"/>
      <c r="AD24" s="60"/>
      <c r="AE24" s="9"/>
      <c r="AF24" s="11"/>
      <c r="AG24" s="111">
        <v>107</v>
      </c>
      <c r="AH24" s="155">
        <v>107</v>
      </c>
      <c r="AI24" s="155">
        <f>SUM(AG24:AH24)</f>
        <v>214</v>
      </c>
      <c r="AJ24" s="141">
        <v>8</v>
      </c>
      <c r="AK24" s="99">
        <v>120</v>
      </c>
      <c r="AL24" s="9" t="s">
        <v>1</v>
      </c>
      <c r="AM24" s="11"/>
      <c r="AN24" s="111">
        <v>102</v>
      </c>
      <c r="AO24" s="141">
        <v>7</v>
      </c>
      <c r="AP24" s="33">
        <v>105</v>
      </c>
      <c r="AQ24" s="9" t="s">
        <v>1</v>
      </c>
      <c r="AR24" s="11"/>
      <c r="AS24" s="111"/>
      <c r="AT24" s="155"/>
      <c r="AU24" s="155"/>
      <c r="AV24" s="141"/>
      <c r="AW24" s="99"/>
      <c r="AX24" s="9"/>
      <c r="AY24" s="11"/>
      <c r="AZ24" s="111"/>
      <c r="BA24" s="155"/>
      <c r="BB24" s="155">
        <f t="shared" si="3"/>
        <v>0</v>
      </c>
      <c r="BC24" s="141"/>
      <c r="BD24" s="99"/>
      <c r="BE24" s="9"/>
      <c r="BF24" s="11"/>
      <c r="BG24" s="180">
        <v>95</v>
      </c>
      <c r="BH24" s="155">
        <v>100</v>
      </c>
      <c r="BI24" s="155">
        <f t="shared" si="4"/>
        <v>195</v>
      </c>
      <c r="BJ24" s="141">
        <v>5</v>
      </c>
      <c r="BK24" s="99">
        <v>168</v>
      </c>
      <c r="BL24" s="9" t="s">
        <v>1</v>
      </c>
      <c r="BM24" s="11"/>
      <c r="BN24" s="175"/>
      <c r="BO24" s="141"/>
      <c r="BP24" s="33"/>
      <c r="BQ24" s="9"/>
    </row>
  </sheetData>
  <sortState ref="BR10:BR19">
    <sortCondition descending="1" ref="BR10:BR19"/>
  </sortState>
  <mergeCells count="38">
    <mergeCell ref="BN7:BQ7"/>
    <mergeCell ref="BN8:BQ8"/>
    <mergeCell ref="BP9:BQ9"/>
    <mergeCell ref="AG7:AL7"/>
    <mergeCell ref="AG8:AL8"/>
    <mergeCell ref="AK9:AL9"/>
    <mergeCell ref="AS7:AX7"/>
    <mergeCell ref="AS8:AX8"/>
    <mergeCell ref="AW9:AX9"/>
    <mergeCell ref="AN7:AQ7"/>
    <mergeCell ref="AN8:AQ8"/>
    <mergeCell ref="AP9:AQ9"/>
    <mergeCell ref="AZ7:BE7"/>
    <mergeCell ref="AZ8:BE8"/>
    <mergeCell ref="BD9:BE9"/>
    <mergeCell ref="BG7:BL7"/>
    <mergeCell ref="A1:I4"/>
    <mergeCell ref="K7:N7"/>
    <mergeCell ref="B8:B9"/>
    <mergeCell ref="C8:C9"/>
    <mergeCell ref="D8:D9"/>
    <mergeCell ref="E8:E9"/>
    <mergeCell ref="I7:I9"/>
    <mergeCell ref="M9:N9"/>
    <mergeCell ref="G8:G9"/>
    <mergeCell ref="K8:N8"/>
    <mergeCell ref="F8:F9"/>
    <mergeCell ref="BG8:BL8"/>
    <mergeCell ref="BK9:BL9"/>
    <mergeCell ref="P7:S7"/>
    <mergeCell ref="P8:S8"/>
    <mergeCell ref="R9:S9"/>
    <mergeCell ref="AB7:AE7"/>
    <mergeCell ref="AB8:AE8"/>
    <mergeCell ref="AD9:AE9"/>
    <mergeCell ref="U7:Z7"/>
    <mergeCell ref="U8:Z8"/>
    <mergeCell ref="Y9:Z9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T47"/>
  <sheetViews>
    <sheetView zoomScale="106" zoomScaleNormal="106" workbookViewId="0">
      <pane xSplit="10770" ySplit="645" topLeftCell="BM4" activePane="bottomLeft"/>
      <selection pane="topRight" activeCell="K1" sqref="K1"/>
      <selection pane="bottomLeft" activeCell="D7" sqref="D7"/>
      <selection pane="bottomRight" activeCell="BU47" sqref="BU47"/>
    </sheetView>
  </sheetViews>
  <sheetFormatPr baseColWidth="10" defaultRowHeight="15"/>
  <cols>
    <col min="1" max="1" width="3.28515625" style="17" customWidth="1"/>
    <col min="2" max="2" width="26" style="17" customWidth="1"/>
    <col min="3" max="3" width="19.5703125" style="17" customWidth="1"/>
    <col min="4" max="4" width="6.85546875" style="17" bestFit="1" customWidth="1"/>
    <col min="5" max="5" width="5.42578125" style="20" bestFit="1" customWidth="1"/>
    <col min="6" max="6" width="4.85546875" style="34" bestFit="1" customWidth="1"/>
    <col min="7" max="7" width="5.42578125" style="34" bestFit="1" customWidth="1"/>
    <col min="8" max="8" width="0.85546875" style="1" customWidth="1"/>
    <col min="9" max="9" width="20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7109375" style="1" customWidth="1"/>
    <col min="42" max="42" width="7.425781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2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5" style="1" bestFit="1" customWidth="1"/>
    <col min="55" max="55" width="6.85546875" style="82" bestFit="1" customWidth="1"/>
    <col min="56" max="56" width="6.28515625" style="1" customWidth="1"/>
    <col min="57" max="57" width="4" style="1" customWidth="1"/>
    <col min="58" max="58" width="0.85546875" style="4" customWidth="1"/>
    <col min="59" max="60" width="6.42578125" style="1" bestFit="1" customWidth="1"/>
    <col min="61" max="61" width="5" style="1" bestFit="1" customWidth="1"/>
    <col min="62" max="62" width="6.85546875" style="82" bestFit="1" customWidth="1"/>
    <col min="63" max="63" width="6.28515625" style="1" customWidth="1"/>
    <col min="64" max="64" width="4" style="1" customWidth="1"/>
    <col min="65" max="65" width="0.85546875" style="4" customWidth="1"/>
    <col min="66" max="66" width="7.85546875" style="1" customWidth="1"/>
    <col min="67" max="67" width="6.140625" style="82" customWidth="1"/>
    <col min="68" max="68" width="6.28515625" style="1" customWidth="1"/>
    <col min="69" max="69" width="4" style="1" customWidth="1"/>
    <col min="70" max="16384" width="11.42578125" style="1"/>
  </cols>
  <sheetData>
    <row r="1" spans="1:72" ht="15.75" customHeight="1" thickTop="1">
      <c r="A1" s="248"/>
      <c r="B1" s="249"/>
      <c r="C1" s="249"/>
      <c r="D1" s="249"/>
      <c r="E1" s="249"/>
      <c r="F1" s="249"/>
      <c r="G1" s="249"/>
      <c r="H1" s="249"/>
      <c r="I1" s="250"/>
      <c r="K1" s="56"/>
      <c r="L1" s="56"/>
      <c r="M1" s="56"/>
      <c r="N1" s="56"/>
      <c r="O1" s="55"/>
      <c r="P1" s="56"/>
      <c r="Q1" s="56"/>
      <c r="R1" s="56"/>
      <c r="S1" s="56"/>
      <c r="U1" s="56"/>
      <c r="V1" s="56"/>
      <c r="W1" s="56"/>
      <c r="X1" s="56"/>
      <c r="Y1" s="56"/>
      <c r="Z1" s="56"/>
      <c r="AA1" s="55"/>
      <c r="AB1" s="56"/>
      <c r="AC1" s="56"/>
      <c r="AD1" s="56"/>
      <c r="AE1" s="56"/>
      <c r="AG1" s="56"/>
      <c r="AH1" s="56"/>
      <c r="AI1" s="56"/>
      <c r="AJ1" s="56"/>
      <c r="AK1" s="56"/>
      <c r="AL1" s="56"/>
      <c r="AM1" s="55"/>
      <c r="AN1" s="56"/>
      <c r="AO1" s="56"/>
      <c r="AP1" s="56"/>
      <c r="AQ1" s="56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K1" s="56"/>
      <c r="BL1" s="56"/>
      <c r="BN1" s="56"/>
      <c r="BO1" s="56"/>
      <c r="BP1" s="56"/>
      <c r="BQ1" s="56"/>
    </row>
    <row r="2" spans="1:72" ht="15" customHeight="1">
      <c r="A2" s="251"/>
      <c r="B2" s="252"/>
      <c r="C2" s="252"/>
      <c r="D2" s="252"/>
      <c r="E2" s="252"/>
      <c r="F2" s="252"/>
      <c r="G2" s="252"/>
      <c r="H2" s="252"/>
      <c r="I2" s="253"/>
      <c r="K2" s="56"/>
      <c r="L2" s="56"/>
      <c r="M2" s="56"/>
      <c r="N2" s="56"/>
      <c r="O2" s="55"/>
      <c r="P2" s="56"/>
      <c r="Q2" s="56"/>
      <c r="R2" s="56"/>
      <c r="S2" s="56"/>
      <c r="U2" s="56"/>
      <c r="V2" s="56"/>
      <c r="W2" s="56"/>
      <c r="X2" s="56"/>
      <c r="Y2" s="56"/>
      <c r="Z2" s="56"/>
      <c r="AA2" s="55"/>
      <c r="AB2" s="56"/>
      <c r="AC2" s="56"/>
      <c r="AD2" s="56"/>
      <c r="AE2" s="56"/>
      <c r="AG2" s="56"/>
      <c r="AH2" s="56"/>
      <c r="AI2" s="56"/>
      <c r="AJ2" s="56"/>
      <c r="AK2" s="56"/>
      <c r="AL2" s="56"/>
      <c r="AM2" s="55"/>
      <c r="AN2" s="56"/>
      <c r="AO2" s="56"/>
      <c r="AP2" s="56"/>
      <c r="AQ2" s="56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K2" s="56"/>
      <c r="BL2" s="56"/>
      <c r="BN2" s="56"/>
      <c r="BO2" s="56"/>
      <c r="BP2" s="56"/>
      <c r="BQ2" s="56"/>
    </row>
    <row r="3" spans="1:72">
      <c r="A3" s="251"/>
      <c r="B3" s="252"/>
      <c r="C3" s="252"/>
      <c r="D3" s="252"/>
      <c r="E3" s="252"/>
      <c r="F3" s="252"/>
      <c r="G3" s="252"/>
      <c r="H3" s="252"/>
      <c r="I3" s="253"/>
    </row>
    <row r="4" spans="1:72" ht="15.75" customHeight="1" thickBot="1">
      <c r="A4" s="254"/>
      <c r="B4" s="255"/>
      <c r="C4" s="255"/>
      <c r="D4" s="255"/>
      <c r="E4" s="255"/>
      <c r="F4" s="255"/>
      <c r="G4" s="255"/>
      <c r="H4" s="255"/>
      <c r="I4" s="256"/>
    </row>
    <row r="5" spans="1:72" ht="16.5" customHeight="1" thickTop="1">
      <c r="B5" s="81" t="s">
        <v>152</v>
      </c>
      <c r="H5" s="5"/>
      <c r="I5" s="12" t="s">
        <v>3</v>
      </c>
      <c r="J5" s="14"/>
      <c r="K5" s="233" t="s">
        <v>151</v>
      </c>
      <c r="L5" s="239"/>
      <c r="M5" s="239"/>
      <c r="N5" s="274"/>
      <c r="O5" s="14"/>
      <c r="P5" s="233" t="s">
        <v>195</v>
      </c>
      <c r="Q5" s="240"/>
      <c r="R5" s="240"/>
      <c r="S5" s="241"/>
      <c r="T5" s="11"/>
      <c r="U5" s="233" t="s">
        <v>223</v>
      </c>
      <c r="V5" s="239"/>
      <c r="W5" s="239"/>
      <c r="X5" s="240"/>
      <c r="Y5" s="240"/>
      <c r="Z5" s="241"/>
      <c r="AA5" s="14"/>
      <c r="AB5" s="233" t="s">
        <v>239</v>
      </c>
      <c r="AC5" s="240"/>
      <c r="AD5" s="240"/>
      <c r="AE5" s="241"/>
      <c r="AF5" s="11"/>
      <c r="AG5" s="233" t="s">
        <v>414</v>
      </c>
      <c r="AH5" s="239"/>
      <c r="AI5" s="239"/>
      <c r="AJ5" s="240"/>
      <c r="AK5" s="240"/>
      <c r="AL5" s="241"/>
      <c r="AM5" s="14"/>
      <c r="AN5" s="233" t="s">
        <v>430</v>
      </c>
      <c r="AO5" s="240"/>
      <c r="AP5" s="240"/>
      <c r="AQ5" s="241"/>
      <c r="AR5" s="11"/>
      <c r="AS5" s="233" t="s">
        <v>437</v>
      </c>
      <c r="AT5" s="239"/>
      <c r="AU5" s="239"/>
      <c r="AV5" s="240"/>
      <c r="AW5" s="240"/>
      <c r="AX5" s="241"/>
      <c r="AY5" s="11"/>
      <c r="AZ5" s="233" t="s">
        <v>444</v>
      </c>
      <c r="BA5" s="234"/>
      <c r="BB5" s="234"/>
      <c r="BC5" s="234"/>
      <c r="BD5" s="234"/>
      <c r="BE5" s="235"/>
      <c r="BF5" s="112"/>
      <c r="BM5" s="10"/>
      <c r="BN5" s="233" t="s">
        <v>458</v>
      </c>
      <c r="BO5" s="234"/>
      <c r="BP5" s="234"/>
      <c r="BQ5" s="235"/>
    </row>
    <row r="6" spans="1:72" ht="15" customHeight="1">
      <c r="C6" s="44" t="s">
        <v>456</v>
      </c>
      <c r="D6" s="19" t="s">
        <v>11</v>
      </c>
      <c r="H6" s="5"/>
      <c r="I6" s="13" t="s">
        <v>33</v>
      </c>
      <c r="J6" s="15"/>
      <c r="K6" s="291" t="s">
        <v>104</v>
      </c>
      <c r="L6" s="292"/>
      <c r="M6" s="292"/>
      <c r="N6" s="293"/>
      <c r="O6" s="15"/>
      <c r="P6" s="242" t="s">
        <v>41</v>
      </c>
      <c r="Q6" s="244"/>
      <c r="R6" s="244"/>
      <c r="S6" s="245"/>
      <c r="T6" s="11"/>
      <c r="U6" s="242" t="s">
        <v>240</v>
      </c>
      <c r="V6" s="243"/>
      <c r="W6" s="243"/>
      <c r="X6" s="244"/>
      <c r="Y6" s="244"/>
      <c r="Z6" s="245"/>
      <c r="AA6" s="15"/>
      <c r="AB6" s="242" t="s">
        <v>36</v>
      </c>
      <c r="AC6" s="244"/>
      <c r="AD6" s="244"/>
      <c r="AE6" s="245"/>
      <c r="AF6" s="11"/>
      <c r="AG6" s="242" t="s">
        <v>40</v>
      </c>
      <c r="AH6" s="243"/>
      <c r="AI6" s="243"/>
      <c r="AJ6" s="244"/>
      <c r="AK6" s="244"/>
      <c r="AL6" s="245"/>
      <c r="AM6" s="15"/>
      <c r="AN6" s="242" t="s">
        <v>432</v>
      </c>
      <c r="AO6" s="244"/>
      <c r="AP6" s="244"/>
      <c r="AQ6" s="245"/>
      <c r="AR6" s="11"/>
      <c r="AS6" s="242" t="s">
        <v>100</v>
      </c>
      <c r="AT6" s="243"/>
      <c r="AU6" s="243"/>
      <c r="AV6" s="244"/>
      <c r="AW6" s="244"/>
      <c r="AX6" s="245"/>
      <c r="AY6" s="11"/>
      <c r="AZ6" s="242" t="s">
        <v>446</v>
      </c>
      <c r="BA6" s="244"/>
      <c r="BB6" s="244"/>
      <c r="BC6" s="244"/>
      <c r="BD6" s="244"/>
      <c r="BE6" s="245"/>
      <c r="BF6" s="10"/>
      <c r="BG6" s="115"/>
      <c r="BM6" s="11"/>
      <c r="BN6" s="242" t="s">
        <v>461</v>
      </c>
      <c r="BO6" s="310"/>
      <c r="BP6" s="310"/>
      <c r="BQ6" s="311"/>
    </row>
    <row r="7" spans="1:72" ht="15" customHeight="1">
      <c r="C7" s="62" t="s">
        <v>465</v>
      </c>
      <c r="D7" s="164">
        <v>11</v>
      </c>
      <c r="F7" s="22"/>
      <c r="G7" s="22"/>
      <c r="H7" s="6"/>
      <c r="I7" s="257" t="s">
        <v>5</v>
      </c>
      <c r="J7" s="10"/>
      <c r="K7" s="290" t="s">
        <v>140</v>
      </c>
      <c r="L7" s="290"/>
      <c r="M7" s="290"/>
      <c r="N7" s="290"/>
      <c r="O7" s="10"/>
      <c r="P7" s="290" t="s">
        <v>140</v>
      </c>
      <c r="Q7" s="290"/>
      <c r="R7" s="290"/>
      <c r="S7" s="290"/>
      <c r="T7" s="11"/>
      <c r="U7" s="299" t="s">
        <v>227</v>
      </c>
      <c r="V7" s="299"/>
      <c r="W7" s="299"/>
      <c r="X7" s="299"/>
      <c r="Y7" s="300"/>
      <c r="Z7" s="300"/>
      <c r="AA7" s="10"/>
      <c r="AB7" s="279" t="s">
        <v>410</v>
      </c>
      <c r="AC7" s="287"/>
      <c r="AD7" s="287"/>
      <c r="AE7" s="288"/>
      <c r="AF7" s="11"/>
      <c r="AG7" s="279" t="s">
        <v>227</v>
      </c>
      <c r="AH7" s="287"/>
      <c r="AI7" s="288"/>
      <c r="AJ7" s="304" t="s">
        <v>422</v>
      </c>
      <c r="AK7" s="305"/>
      <c r="AL7" s="306"/>
      <c r="AM7" s="10"/>
      <c r="AN7" s="279" t="s">
        <v>433</v>
      </c>
      <c r="AO7" s="287"/>
      <c r="AP7" s="287"/>
      <c r="AQ7" s="288"/>
      <c r="AR7" s="11"/>
      <c r="AS7" s="279" t="s">
        <v>441</v>
      </c>
      <c r="AT7" s="287"/>
      <c r="AU7" s="287"/>
      <c r="AV7" s="280"/>
      <c r="AW7" s="280"/>
      <c r="AX7" s="281"/>
      <c r="AY7" s="11"/>
      <c r="AZ7" s="279" t="s">
        <v>227</v>
      </c>
      <c r="BA7" s="280"/>
      <c r="BB7" s="280"/>
      <c r="BC7" s="280"/>
      <c r="BD7" s="280"/>
      <c r="BE7" s="281"/>
      <c r="BF7" s="11"/>
      <c r="BG7" s="233" t="s">
        <v>450</v>
      </c>
      <c r="BH7" s="239"/>
      <c r="BI7" s="239"/>
      <c r="BJ7" s="240"/>
      <c r="BK7" s="240"/>
      <c r="BL7" s="241"/>
      <c r="BM7" s="11"/>
      <c r="BN7" s="307" t="s">
        <v>462</v>
      </c>
      <c r="BO7" s="308"/>
      <c r="BP7" s="308"/>
      <c r="BQ7" s="309"/>
    </row>
    <row r="8" spans="1:72" ht="15" customHeight="1">
      <c r="B8" s="294" t="s">
        <v>70</v>
      </c>
      <c r="C8" s="260" t="s">
        <v>34</v>
      </c>
      <c r="D8" s="260" t="s">
        <v>9</v>
      </c>
      <c r="E8" s="262" t="s">
        <v>96</v>
      </c>
      <c r="F8" s="264" t="s">
        <v>10</v>
      </c>
      <c r="G8" s="297" t="s">
        <v>130</v>
      </c>
      <c r="H8" s="7"/>
      <c r="I8" s="276"/>
      <c r="J8" s="11"/>
      <c r="K8" s="285" t="s">
        <v>141</v>
      </c>
      <c r="L8" s="286"/>
      <c r="M8" s="286"/>
      <c r="N8" s="289"/>
      <c r="O8" s="11"/>
      <c r="P8" s="285" t="s">
        <v>141</v>
      </c>
      <c r="Q8" s="286"/>
      <c r="R8" s="286"/>
      <c r="S8" s="289"/>
      <c r="T8" s="11"/>
      <c r="U8" s="301" t="s">
        <v>228</v>
      </c>
      <c r="V8" s="302"/>
      <c r="W8" s="302"/>
      <c r="X8" s="302"/>
      <c r="Y8" s="303"/>
      <c r="Z8" s="303"/>
      <c r="AA8" s="11"/>
      <c r="AB8" s="285" t="s">
        <v>409</v>
      </c>
      <c r="AC8" s="286"/>
      <c r="AD8" s="286"/>
      <c r="AE8" s="289"/>
      <c r="AF8" s="11"/>
      <c r="AG8" s="285" t="s">
        <v>423</v>
      </c>
      <c r="AH8" s="286"/>
      <c r="AI8" s="286"/>
      <c r="AJ8" s="286"/>
      <c r="AK8" s="234"/>
      <c r="AL8" s="235"/>
      <c r="AM8" s="11"/>
      <c r="AN8" s="285" t="s">
        <v>141</v>
      </c>
      <c r="AO8" s="286"/>
      <c r="AP8" s="286"/>
      <c r="AQ8" s="289"/>
      <c r="AR8" s="11"/>
      <c r="AS8" s="285" t="s">
        <v>423</v>
      </c>
      <c r="AT8" s="286"/>
      <c r="AU8" s="286"/>
      <c r="AV8" s="286"/>
      <c r="AW8" s="234"/>
      <c r="AX8" s="235"/>
      <c r="AY8" s="11"/>
      <c r="AZ8" s="282" t="s">
        <v>426</v>
      </c>
      <c r="BA8" s="283"/>
      <c r="BB8" s="283"/>
      <c r="BC8" s="283"/>
      <c r="BD8" s="283"/>
      <c r="BE8" s="284"/>
      <c r="BF8" s="11"/>
      <c r="BG8" s="242" t="s">
        <v>451</v>
      </c>
      <c r="BH8" s="243"/>
      <c r="BI8" s="243"/>
      <c r="BJ8" s="244"/>
      <c r="BK8" s="244"/>
      <c r="BL8" s="245"/>
      <c r="BM8" s="11"/>
      <c r="BN8" s="236" t="s">
        <v>463</v>
      </c>
      <c r="BO8" s="237"/>
      <c r="BP8" s="237"/>
      <c r="BQ8" s="238"/>
    </row>
    <row r="9" spans="1:72" ht="15" customHeight="1">
      <c r="B9" s="295"/>
      <c r="C9" s="275"/>
      <c r="D9" s="275"/>
      <c r="E9" s="263"/>
      <c r="F9" s="296"/>
      <c r="G9" s="298"/>
      <c r="H9" s="7"/>
      <c r="I9" s="276"/>
      <c r="J9" s="11"/>
      <c r="K9" s="127" t="s">
        <v>35</v>
      </c>
      <c r="L9" s="127" t="s">
        <v>4</v>
      </c>
      <c r="M9" s="246" t="s">
        <v>18</v>
      </c>
      <c r="N9" s="247"/>
      <c r="O9" s="11"/>
      <c r="P9" s="127" t="s">
        <v>35</v>
      </c>
      <c r="Q9" s="127" t="s">
        <v>4</v>
      </c>
      <c r="R9" s="246" t="s">
        <v>18</v>
      </c>
      <c r="S9" s="247"/>
      <c r="T9" s="11"/>
      <c r="U9" s="127" t="s">
        <v>224</v>
      </c>
      <c r="V9" s="127" t="s">
        <v>225</v>
      </c>
      <c r="W9" s="127" t="s">
        <v>226</v>
      </c>
      <c r="X9" s="127" t="s">
        <v>4</v>
      </c>
      <c r="Y9" s="246" t="s">
        <v>18</v>
      </c>
      <c r="Z9" s="247"/>
      <c r="AA9" s="11"/>
      <c r="AB9" s="127" t="s">
        <v>35</v>
      </c>
      <c r="AC9" s="127" t="s">
        <v>4</v>
      </c>
      <c r="AD9" s="246" t="s">
        <v>18</v>
      </c>
      <c r="AE9" s="247"/>
      <c r="AF9" s="11"/>
      <c r="AG9" s="127" t="s">
        <v>224</v>
      </c>
      <c r="AH9" s="127" t="s">
        <v>225</v>
      </c>
      <c r="AI9" s="127" t="s">
        <v>226</v>
      </c>
      <c r="AJ9" s="127" t="s">
        <v>4</v>
      </c>
      <c r="AK9" s="246" t="s">
        <v>18</v>
      </c>
      <c r="AL9" s="247"/>
      <c r="AM9" s="11"/>
      <c r="AN9" s="127" t="s">
        <v>35</v>
      </c>
      <c r="AO9" s="127" t="s">
        <v>4</v>
      </c>
      <c r="AP9" s="246" t="s">
        <v>18</v>
      </c>
      <c r="AQ9" s="247"/>
      <c r="AR9" s="11"/>
      <c r="AS9" s="127" t="s">
        <v>224</v>
      </c>
      <c r="AT9" s="127" t="s">
        <v>225</v>
      </c>
      <c r="AU9" s="127" t="s">
        <v>226</v>
      </c>
      <c r="AV9" s="127" t="s">
        <v>4</v>
      </c>
      <c r="AW9" s="246" t="s">
        <v>18</v>
      </c>
      <c r="AX9" s="247"/>
      <c r="AY9" s="11"/>
      <c r="AZ9" s="127" t="s">
        <v>224</v>
      </c>
      <c r="BA9" s="127" t="s">
        <v>225</v>
      </c>
      <c r="BB9" s="127" t="s">
        <v>226</v>
      </c>
      <c r="BC9" s="127" t="s">
        <v>4</v>
      </c>
      <c r="BD9" s="246" t="s">
        <v>18</v>
      </c>
      <c r="BE9" s="247"/>
      <c r="BF9" s="7"/>
      <c r="BG9" s="127" t="s">
        <v>224</v>
      </c>
      <c r="BH9" s="127" t="s">
        <v>225</v>
      </c>
      <c r="BI9" s="127" t="s">
        <v>226</v>
      </c>
      <c r="BJ9" s="127" t="s">
        <v>4</v>
      </c>
      <c r="BK9" s="246" t="s">
        <v>18</v>
      </c>
      <c r="BL9" s="247"/>
      <c r="BM9" s="11"/>
      <c r="BN9" s="127" t="s">
        <v>35</v>
      </c>
      <c r="BO9" s="127" t="s">
        <v>4</v>
      </c>
      <c r="BP9" s="246" t="s">
        <v>18</v>
      </c>
      <c r="BQ9" s="247"/>
    </row>
    <row r="10" spans="1:72" ht="15" customHeight="1">
      <c r="A10" s="18">
        <v>1</v>
      </c>
      <c r="B10" s="100" t="s">
        <v>67</v>
      </c>
      <c r="C10" s="64" t="s">
        <v>190</v>
      </c>
      <c r="D10" s="93">
        <v>2015</v>
      </c>
      <c r="E10" s="24">
        <v>13.4</v>
      </c>
      <c r="F10" s="66">
        <v>12.2</v>
      </c>
      <c r="G10" s="66">
        <f t="shared" ref="G10:G41" si="0">SUM(F10-E10)</f>
        <v>-1.2000000000000011</v>
      </c>
      <c r="H10" s="49"/>
      <c r="I10" s="16">
        <f t="shared" ref="I10:I47" si="1">SUM(M10+R10+Y10+AD10+AK10+AP10+AW10+BD10+BK10+BP10)</f>
        <v>1582</v>
      </c>
      <c r="J10" s="11"/>
      <c r="K10" s="135">
        <v>73</v>
      </c>
      <c r="L10" s="8">
        <v>1</v>
      </c>
      <c r="M10" s="33">
        <v>200</v>
      </c>
      <c r="N10" s="59" t="s">
        <v>1</v>
      </c>
      <c r="O10" s="11"/>
      <c r="P10" s="135">
        <v>83</v>
      </c>
      <c r="Q10" s="8">
        <v>2</v>
      </c>
      <c r="R10" s="33">
        <v>184</v>
      </c>
      <c r="S10" s="59" t="s">
        <v>1</v>
      </c>
      <c r="T10" s="11"/>
      <c r="U10" s="135">
        <v>93</v>
      </c>
      <c r="V10" s="155">
        <v>86</v>
      </c>
      <c r="W10" s="155">
        <f>SUM(U10:V10)</f>
        <v>179</v>
      </c>
      <c r="X10" s="141">
        <v>3</v>
      </c>
      <c r="Y10" s="99">
        <v>200</v>
      </c>
      <c r="Z10" s="9" t="s">
        <v>1</v>
      </c>
      <c r="AA10" s="11"/>
      <c r="AB10" s="135">
        <v>73</v>
      </c>
      <c r="AC10" s="8">
        <v>1</v>
      </c>
      <c r="AD10" s="33">
        <v>200</v>
      </c>
      <c r="AE10" s="9" t="s">
        <v>1</v>
      </c>
      <c r="AF10" s="11"/>
      <c r="AG10" s="135">
        <v>90</v>
      </c>
      <c r="AH10" s="155">
        <v>88</v>
      </c>
      <c r="AI10" s="155">
        <f t="shared" ref="AI10:AI21" si="2">SUM(AG10:AH10)</f>
        <v>178</v>
      </c>
      <c r="AJ10" s="141">
        <v>3</v>
      </c>
      <c r="AK10" s="99">
        <v>200</v>
      </c>
      <c r="AL10" s="9" t="s">
        <v>1</v>
      </c>
      <c r="AM10" s="11"/>
      <c r="AN10" s="135">
        <v>83</v>
      </c>
      <c r="AO10" s="8">
        <v>4</v>
      </c>
      <c r="AP10" s="33">
        <v>150</v>
      </c>
      <c r="AQ10" s="59" t="s">
        <v>1</v>
      </c>
      <c r="AR10" s="11"/>
      <c r="AS10" s="135">
        <v>84</v>
      </c>
      <c r="AT10" s="155"/>
      <c r="AU10" s="155">
        <f>SUM(AS10:AT10)</f>
        <v>84</v>
      </c>
      <c r="AV10" s="33">
        <v>3</v>
      </c>
      <c r="AW10" s="33">
        <v>168</v>
      </c>
      <c r="AX10" s="9" t="s">
        <v>1</v>
      </c>
      <c r="AY10" s="11"/>
      <c r="AZ10" s="135">
        <v>79</v>
      </c>
      <c r="BA10" s="155">
        <v>85</v>
      </c>
      <c r="BB10" s="155">
        <f t="shared" ref="BB10:BB45" si="3">SUM(AZ10:BA10)</f>
        <v>164</v>
      </c>
      <c r="BC10" s="99">
        <v>1</v>
      </c>
      <c r="BD10" s="99">
        <v>280</v>
      </c>
      <c r="BE10" s="9" t="s">
        <v>1</v>
      </c>
      <c r="BF10" s="7"/>
      <c r="BG10" s="111"/>
      <c r="BH10" s="155"/>
      <c r="BI10" s="201"/>
      <c r="BJ10" s="141"/>
      <c r="BK10" s="33"/>
      <c r="BL10" s="9"/>
      <c r="BM10" s="11"/>
      <c r="BN10" s="175"/>
      <c r="BO10" s="141"/>
      <c r="BP10" s="99"/>
      <c r="BQ10" s="9"/>
    </row>
    <row r="11" spans="1:72" s="4" customFormat="1" ht="15.75" customHeight="1">
      <c r="A11" s="18">
        <v>2</v>
      </c>
      <c r="B11" s="100" t="s">
        <v>143</v>
      </c>
      <c r="C11" s="63" t="s">
        <v>159</v>
      </c>
      <c r="D11" s="93">
        <v>2015</v>
      </c>
      <c r="E11" s="24">
        <v>38.700000000000003</v>
      </c>
      <c r="F11" s="179">
        <v>10.3</v>
      </c>
      <c r="G11" s="66">
        <f t="shared" si="0"/>
        <v>-28.400000000000002</v>
      </c>
      <c r="H11" s="50"/>
      <c r="I11" s="16">
        <f t="shared" si="1"/>
        <v>1491</v>
      </c>
      <c r="J11" s="11"/>
      <c r="K11" s="135">
        <v>76</v>
      </c>
      <c r="L11" s="8">
        <v>2</v>
      </c>
      <c r="M11" s="33">
        <v>184</v>
      </c>
      <c r="N11" s="59" t="s">
        <v>1</v>
      </c>
      <c r="O11" s="11"/>
      <c r="P11" s="135">
        <v>80</v>
      </c>
      <c r="Q11" s="8">
        <v>1</v>
      </c>
      <c r="R11" s="33">
        <v>200</v>
      </c>
      <c r="S11" s="59" t="s">
        <v>1</v>
      </c>
      <c r="T11" s="11"/>
      <c r="U11" s="135">
        <v>86</v>
      </c>
      <c r="V11" s="155">
        <v>84</v>
      </c>
      <c r="W11" s="155">
        <f>SUM(U11:V11)</f>
        <v>170</v>
      </c>
      <c r="X11" s="141">
        <v>2</v>
      </c>
      <c r="Y11" s="99">
        <v>230</v>
      </c>
      <c r="Z11" s="9" t="s">
        <v>1</v>
      </c>
      <c r="AA11" s="11"/>
      <c r="AB11" s="111"/>
      <c r="AC11" s="8"/>
      <c r="AD11" s="99"/>
      <c r="AE11" s="59"/>
      <c r="AF11" s="11"/>
      <c r="AG11" s="135">
        <v>87</v>
      </c>
      <c r="AH11" s="155">
        <v>90</v>
      </c>
      <c r="AI11" s="155">
        <f t="shared" si="2"/>
        <v>177</v>
      </c>
      <c r="AJ11" s="141">
        <v>2</v>
      </c>
      <c r="AK11" s="99">
        <v>230</v>
      </c>
      <c r="AL11" s="9" t="s">
        <v>1</v>
      </c>
      <c r="AM11" s="11"/>
      <c r="AN11" s="111"/>
      <c r="AO11" s="8"/>
      <c r="AP11" s="99"/>
      <c r="AQ11" s="59"/>
      <c r="AR11" s="11"/>
      <c r="AS11" s="135">
        <v>78</v>
      </c>
      <c r="AT11" s="155"/>
      <c r="AU11" s="155">
        <f>SUM(AS11:AT11)</f>
        <v>78</v>
      </c>
      <c r="AV11" s="33">
        <v>1</v>
      </c>
      <c r="AW11" s="33">
        <v>200</v>
      </c>
      <c r="AX11" s="9" t="s">
        <v>1</v>
      </c>
      <c r="AY11" s="11"/>
      <c r="AZ11" s="111"/>
      <c r="BA11" s="155"/>
      <c r="BB11" s="155">
        <f t="shared" si="3"/>
        <v>0</v>
      </c>
      <c r="BC11" s="99"/>
      <c r="BD11" s="99"/>
      <c r="BE11" s="9"/>
      <c r="BF11" s="7"/>
      <c r="BG11" s="180">
        <v>82</v>
      </c>
      <c r="BH11" s="155">
        <v>73</v>
      </c>
      <c r="BI11" s="201">
        <f>SUM(BG11:BH11)</f>
        <v>155</v>
      </c>
      <c r="BJ11" s="141">
        <v>1</v>
      </c>
      <c r="BK11" s="99">
        <v>255</v>
      </c>
      <c r="BL11" s="9" t="s">
        <v>1</v>
      </c>
      <c r="BM11" s="11"/>
      <c r="BN11" s="209">
        <v>84</v>
      </c>
      <c r="BO11" s="141">
        <v>1</v>
      </c>
      <c r="BP11" s="33">
        <v>192</v>
      </c>
      <c r="BQ11" s="9" t="s">
        <v>1</v>
      </c>
    </row>
    <row r="12" spans="1:72" ht="15.75">
      <c r="A12" s="18">
        <v>3</v>
      </c>
      <c r="B12" s="100" t="s">
        <v>57</v>
      </c>
      <c r="C12" s="63" t="s">
        <v>37</v>
      </c>
      <c r="D12" s="93">
        <v>2015</v>
      </c>
      <c r="E12" s="24">
        <v>5</v>
      </c>
      <c r="F12" s="66">
        <v>5.5</v>
      </c>
      <c r="G12" s="66">
        <f t="shared" si="0"/>
        <v>0.5</v>
      </c>
      <c r="H12" s="49"/>
      <c r="I12" s="16">
        <f t="shared" si="1"/>
        <v>1199</v>
      </c>
      <c r="J12" s="11"/>
      <c r="K12" s="111"/>
      <c r="L12" s="8"/>
      <c r="M12" s="99"/>
      <c r="N12" s="59"/>
      <c r="O12" s="7"/>
      <c r="P12" s="111"/>
      <c r="Q12" s="8"/>
      <c r="R12" s="99"/>
      <c r="S12" s="59"/>
      <c r="T12" s="11"/>
      <c r="U12" s="135">
        <v>71</v>
      </c>
      <c r="V12" s="155">
        <v>76</v>
      </c>
      <c r="W12" s="155">
        <f>SUM(U12:V12)</f>
        <v>147</v>
      </c>
      <c r="X12" s="141">
        <v>1</v>
      </c>
      <c r="Y12" s="99">
        <v>280</v>
      </c>
      <c r="Z12" s="9" t="s">
        <v>1</v>
      </c>
      <c r="AA12" s="11"/>
      <c r="AB12" s="111"/>
      <c r="AC12" s="8"/>
      <c r="AD12" s="169"/>
      <c r="AE12" s="174"/>
      <c r="AF12" s="11"/>
      <c r="AG12" s="135">
        <v>75</v>
      </c>
      <c r="AH12" s="155">
        <v>76</v>
      </c>
      <c r="AI12" s="155">
        <f t="shared" si="2"/>
        <v>151</v>
      </c>
      <c r="AJ12" s="141">
        <v>1</v>
      </c>
      <c r="AK12" s="99">
        <v>280</v>
      </c>
      <c r="AL12" s="9" t="s">
        <v>1</v>
      </c>
      <c r="AM12" s="11"/>
      <c r="AN12" s="135">
        <v>65</v>
      </c>
      <c r="AO12" s="8">
        <v>1</v>
      </c>
      <c r="AP12" s="33">
        <v>200</v>
      </c>
      <c r="AQ12" s="59" t="s">
        <v>1</v>
      </c>
      <c r="AR12" s="11"/>
      <c r="AS12" s="135">
        <v>82</v>
      </c>
      <c r="AT12" s="155"/>
      <c r="AU12" s="155">
        <f>SUM(AS12:AT12)</f>
        <v>82</v>
      </c>
      <c r="AV12" s="33">
        <v>2</v>
      </c>
      <c r="AW12" s="33">
        <v>184</v>
      </c>
      <c r="AX12" s="9" t="s">
        <v>1</v>
      </c>
      <c r="AY12" s="11"/>
      <c r="AZ12" s="111"/>
      <c r="BA12" s="155"/>
      <c r="BB12" s="155">
        <f t="shared" si="3"/>
        <v>0</v>
      </c>
      <c r="BC12" s="141"/>
      <c r="BD12" s="60"/>
      <c r="BE12" s="9"/>
      <c r="BF12" s="7"/>
      <c r="BG12" s="180">
        <v>77</v>
      </c>
      <c r="BH12" s="155">
        <v>78</v>
      </c>
      <c r="BI12" s="201">
        <f>SUM(BG12:BH12)</f>
        <v>155</v>
      </c>
      <c r="BJ12" s="141">
        <v>1</v>
      </c>
      <c r="BK12" s="99">
        <v>255</v>
      </c>
      <c r="BL12" s="9" t="s">
        <v>1</v>
      </c>
      <c r="BM12" s="11"/>
      <c r="BN12" s="99"/>
      <c r="BO12" s="141"/>
      <c r="BP12" s="60"/>
      <c r="BQ12" s="9"/>
    </row>
    <row r="13" spans="1:72" ht="15.75">
      <c r="A13" s="18">
        <v>4</v>
      </c>
      <c r="B13" s="100" t="s">
        <v>111</v>
      </c>
      <c r="C13" s="64" t="s">
        <v>43</v>
      </c>
      <c r="D13" s="83">
        <v>2016</v>
      </c>
      <c r="E13" s="23">
        <v>28.2</v>
      </c>
      <c r="F13" s="66">
        <v>17.899999999999999</v>
      </c>
      <c r="G13" s="66">
        <f t="shared" si="0"/>
        <v>-10.3</v>
      </c>
      <c r="H13" s="50"/>
      <c r="I13" s="16">
        <f t="shared" si="1"/>
        <v>1180</v>
      </c>
      <c r="J13" s="11"/>
      <c r="K13" s="135">
        <v>94</v>
      </c>
      <c r="L13" s="8">
        <v>6</v>
      </c>
      <c r="M13" s="33">
        <v>115</v>
      </c>
      <c r="N13" s="59" t="s">
        <v>1</v>
      </c>
      <c r="O13" s="11"/>
      <c r="P13" s="135">
        <v>85</v>
      </c>
      <c r="Q13" s="8">
        <v>3</v>
      </c>
      <c r="R13" s="33">
        <v>168</v>
      </c>
      <c r="S13" s="59" t="s">
        <v>1</v>
      </c>
      <c r="T13" s="11"/>
      <c r="U13" s="111"/>
      <c r="V13" s="155"/>
      <c r="W13" s="155"/>
      <c r="X13" s="141"/>
      <c r="Y13" s="60"/>
      <c r="Z13" s="9"/>
      <c r="AA13" s="11"/>
      <c r="AB13" s="135">
        <v>74</v>
      </c>
      <c r="AC13" s="8">
        <v>2</v>
      </c>
      <c r="AD13" s="33">
        <v>184</v>
      </c>
      <c r="AE13" s="59" t="s">
        <v>1</v>
      </c>
      <c r="AF13" s="11"/>
      <c r="AG13" s="180">
        <v>94</v>
      </c>
      <c r="AH13" s="155">
        <v>88</v>
      </c>
      <c r="AI13" s="155">
        <f t="shared" si="2"/>
        <v>182</v>
      </c>
      <c r="AJ13" s="141">
        <v>5</v>
      </c>
      <c r="AK13" s="99">
        <v>168</v>
      </c>
      <c r="AL13" s="9" t="s">
        <v>1</v>
      </c>
      <c r="AM13" s="11"/>
      <c r="AN13" s="135">
        <v>90</v>
      </c>
      <c r="AO13" s="8">
        <v>10</v>
      </c>
      <c r="AP13" s="33">
        <v>80</v>
      </c>
      <c r="AQ13" s="59" t="s">
        <v>1</v>
      </c>
      <c r="AR13" s="11"/>
      <c r="AS13" s="135">
        <v>92</v>
      </c>
      <c r="AT13" s="155"/>
      <c r="AU13" s="155">
        <f>SUM(AS13:AT13)</f>
        <v>92</v>
      </c>
      <c r="AV13" s="33">
        <v>4</v>
      </c>
      <c r="AW13" s="33">
        <v>150</v>
      </c>
      <c r="AX13" s="9" t="s">
        <v>1</v>
      </c>
      <c r="AY13" s="11"/>
      <c r="AZ13" s="135">
        <v>93</v>
      </c>
      <c r="BA13" s="155">
        <v>86</v>
      </c>
      <c r="BB13" s="155">
        <f t="shared" si="3"/>
        <v>179</v>
      </c>
      <c r="BC13" s="99">
        <v>3</v>
      </c>
      <c r="BD13" s="99">
        <v>200</v>
      </c>
      <c r="BE13" s="9" t="s">
        <v>1</v>
      </c>
      <c r="BF13" s="7"/>
      <c r="BG13" s="111"/>
      <c r="BH13" s="155"/>
      <c r="BI13" s="201"/>
      <c r="BJ13" s="141"/>
      <c r="BK13" s="33"/>
      <c r="BL13" s="9"/>
      <c r="BM13" s="11"/>
      <c r="BN13" s="209">
        <v>91</v>
      </c>
      <c r="BO13" s="141">
        <v>6</v>
      </c>
      <c r="BP13" s="33">
        <v>115</v>
      </c>
      <c r="BQ13" s="9" t="s">
        <v>1</v>
      </c>
    </row>
    <row r="14" spans="1:72" ht="15.75">
      <c r="A14" s="18">
        <v>5</v>
      </c>
      <c r="B14" s="100" t="s">
        <v>127</v>
      </c>
      <c r="C14" s="63" t="s">
        <v>41</v>
      </c>
      <c r="D14" s="84">
        <v>2015</v>
      </c>
      <c r="E14" s="149">
        <v>42</v>
      </c>
      <c r="F14" s="66">
        <v>15.4</v>
      </c>
      <c r="G14" s="66">
        <f t="shared" si="0"/>
        <v>-26.6</v>
      </c>
      <c r="H14" s="226"/>
      <c r="I14" s="16">
        <f t="shared" si="1"/>
        <v>1100</v>
      </c>
      <c r="J14" s="11"/>
      <c r="K14" s="135">
        <v>90</v>
      </c>
      <c r="L14" s="8">
        <v>3</v>
      </c>
      <c r="M14" s="33">
        <v>168</v>
      </c>
      <c r="N14" s="59" t="s">
        <v>1</v>
      </c>
      <c r="O14" s="11"/>
      <c r="P14" s="135">
        <v>89</v>
      </c>
      <c r="Q14" s="8">
        <v>4</v>
      </c>
      <c r="R14" s="33">
        <v>150</v>
      </c>
      <c r="S14" s="59" t="s">
        <v>1</v>
      </c>
      <c r="T14" s="11"/>
      <c r="U14" s="111"/>
      <c r="V14" s="155"/>
      <c r="W14" s="155"/>
      <c r="X14" s="141"/>
      <c r="Y14" s="33"/>
      <c r="Z14" s="9"/>
      <c r="AA14" s="11"/>
      <c r="AB14" s="111"/>
      <c r="AC14" s="8"/>
      <c r="AD14" s="99"/>
      <c r="AE14" s="59"/>
      <c r="AF14" s="11"/>
      <c r="AG14" s="181">
        <v>82</v>
      </c>
      <c r="AH14" s="155">
        <v>79</v>
      </c>
      <c r="AI14" s="155">
        <f t="shared" si="2"/>
        <v>161</v>
      </c>
      <c r="AJ14" s="141">
        <v>1</v>
      </c>
      <c r="AK14" s="99">
        <v>280</v>
      </c>
      <c r="AL14" s="9" t="s">
        <v>1</v>
      </c>
      <c r="AM14" s="11"/>
      <c r="AN14" s="135">
        <v>79</v>
      </c>
      <c r="AO14" s="8">
        <v>3</v>
      </c>
      <c r="AP14" s="33">
        <v>168</v>
      </c>
      <c r="AQ14" s="59" t="s">
        <v>1</v>
      </c>
      <c r="AR14" s="11"/>
      <c r="AS14" s="155"/>
      <c r="AT14" s="155"/>
      <c r="AU14" s="155"/>
      <c r="AV14" s="141"/>
      <c r="AW14" s="99"/>
      <c r="AX14" s="9"/>
      <c r="AY14" s="11"/>
      <c r="AZ14" s="155"/>
      <c r="BA14" s="155"/>
      <c r="BB14" s="155">
        <f t="shared" si="3"/>
        <v>0</v>
      </c>
      <c r="BC14" s="141"/>
      <c r="BD14" s="99"/>
      <c r="BE14" s="9"/>
      <c r="BF14" s="7"/>
      <c r="BG14" s="180">
        <v>85</v>
      </c>
      <c r="BH14" s="155">
        <v>87</v>
      </c>
      <c r="BI14" s="201">
        <f>SUM(BG14:BH14)</f>
        <v>172</v>
      </c>
      <c r="BJ14" s="141">
        <v>4</v>
      </c>
      <c r="BK14" s="99">
        <v>184</v>
      </c>
      <c r="BL14" s="9" t="s">
        <v>1</v>
      </c>
      <c r="BM14" s="11"/>
      <c r="BN14" s="209">
        <v>88</v>
      </c>
      <c r="BO14" s="141">
        <v>4</v>
      </c>
      <c r="BP14" s="33">
        <v>150</v>
      </c>
      <c r="BQ14" s="9" t="s">
        <v>1</v>
      </c>
    </row>
    <row r="15" spans="1:72" ht="15.75">
      <c r="A15" s="18">
        <v>6</v>
      </c>
      <c r="B15" s="100" t="s">
        <v>244</v>
      </c>
      <c r="C15" s="64" t="s">
        <v>65</v>
      </c>
      <c r="D15" s="94">
        <v>2016</v>
      </c>
      <c r="E15" s="24">
        <v>23.3</v>
      </c>
      <c r="F15" s="66">
        <v>15.7</v>
      </c>
      <c r="G15" s="66">
        <f t="shared" si="0"/>
        <v>-7.6000000000000014</v>
      </c>
      <c r="H15" s="50"/>
      <c r="I15" s="16">
        <f t="shared" si="1"/>
        <v>1045</v>
      </c>
      <c r="J15" s="11"/>
      <c r="K15" s="111"/>
      <c r="L15" s="8"/>
      <c r="M15" s="99"/>
      <c r="N15" s="59"/>
      <c r="O15" s="11"/>
      <c r="P15" s="111"/>
      <c r="Q15" s="8"/>
      <c r="R15" s="99"/>
      <c r="S15" s="59"/>
      <c r="T15" s="11"/>
      <c r="U15" s="136">
        <v>43</v>
      </c>
      <c r="V15" s="155">
        <v>44</v>
      </c>
      <c r="W15" s="155">
        <f t="shared" ref="W15:W23" si="4">SUM(U15:V15)</f>
        <v>87</v>
      </c>
      <c r="X15" s="141">
        <v>1</v>
      </c>
      <c r="Y15" s="33">
        <v>140</v>
      </c>
      <c r="Z15" s="9" t="s">
        <v>1</v>
      </c>
      <c r="AA15" s="11"/>
      <c r="AB15" s="135">
        <v>83</v>
      </c>
      <c r="AC15" s="8">
        <v>5</v>
      </c>
      <c r="AD15" s="33">
        <v>127</v>
      </c>
      <c r="AE15" s="59" t="s">
        <v>1</v>
      </c>
      <c r="AF15" s="11"/>
      <c r="AG15" s="181">
        <v>86</v>
      </c>
      <c r="AH15" s="155">
        <v>83</v>
      </c>
      <c r="AI15" s="155">
        <f t="shared" si="2"/>
        <v>169</v>
      </c>
      <c r="AJ15" s="141">
        <v>2</v>
      </c>
      <c r="AK15" s="99">
        <v>230</v>
      </c>
      <c r="AL15" s="9" t="s">
        <v>1</v>
      </c>
      <c r="AM15" s="11"/>
      <c r="AN15" s="135">
        <v>77</v>
      </c>
      <c r="AO15" s="8">
        <v>2</v>
      </c>
      <c r="AP15" s="33">
        <v>184</v>
      </c>
      <c r="AQ15" s="59" t="s">
        <v>1</v>
      </c>
      <c r="AR15" s="11"/>
      <c r="AS15" s="155"/>
      <c r="AT15" s="155"/>
      <c r="AU15" s="155"/>
      <c r="AV15" s="141"/>
      <c r="AW15" s="99"/>
      <c r="AX15" s="9"/>
      <c r="AY15" s="11"/>
      <c r="AZ15" s="223">
        <v>84</v>
      </c>
      <c r="BA15" s="155">
        <v>90</v>
      </c>
      <c r="BB15" s="155">
        <f t="shared" si="3"/>
        <v>174</v>
      </c>
      <c r="BC15" s="141">
        <v>2</v>
      </c>
      <c r="BD15" s="99">
        <v>230</v>
      </c>
      <c r="BE15" s="9" t="s">
        <v>1</v>
      </c>
      <c r="BF15" s="7"/>
      <c r="BG15" s="111"/>
      <c r="BH15" s="155"/>
      <c r="BI15" s="201"/>
      <c r="BJ15" s="141"/>
      <c r="BK15" s="33"/>
      <c r="BL15" s="9"/>
      <c r="BM15" s="11"/>
      <c r="BN15" s="209">
        <v>89</v>
      </c>
      <c r="BO15" s="141">
        <v>5</v>
      </c>
      <c r="BP15" s="33">
        <v>134</v>
      </c>
      <c r="BQ15" s="9" t="s">
        <v>1</v>
      </c>
    </row>
    <row r="16" spans="1:72" ht="15.75">
      <c r="A16" s="18">
        <v>7</v>
      </c>
      <c r="B16" s="100" t="s">
        <v>204</v>
      </c>
      <c r="C16" s="63" t="s">
        <v>202</v>
      </c>
      <c r="D16" s="94">
        <v>2016</v>
      </c>
      <c r="E16" s="24">
        <v>30.4</v>
      </c>
      <c r="F16" s="66">
        <v>16.600000000000001</v>
      </c>
      <c r="G16" s="66">
        <f t="shared" si="0"/>
        <v>-13.799999999999997</v>
      </c>
      <c r="H16" s="49"/>
      <c r="I16" s="16">
        <f t="shared" si="1"/>
        <v>929.8</v>
      </c>
      <c r="J16" s="11"/>
      <c r="K16" s="111"/>
      <c r="L16" s="8"/>
      <c r="M16" s="99"/>
      <c r="N16" s="59"/>
      <c r="O16" s="11"/>
      <c r="P16" s="135">
        <v>101</v>
      </c>
      <c r="Q16" s="8">
        <v>9</v>
      </c>
      <c r="R16" s="33">
        <v>85</v>
      </c>
      <c r="S16" s="59" t="s">
        <v>1</v>
      </c>
      <c r="T16" s="11"/>
      <c r="U16" s="111"/>
      <c r="V16" s="155"/>
      <c r="W16" s="155">
        <f t="shared" si="4"/>
        <v>0</v>
      </c>
      <c r="X16" s="141"/>
      <c r="Y16" s="33"/>
      <c r="Z16" s="9"/>
      <c r="AA16" s="11"/>
      <c r="AB16" s="135">
        <v>82</v>
      </c>
      <c r="AC16" s="8">
        <v>4</v>
      </c>
      <c r="AD16" s="33">
        <v>150</v>
      </c>
      <c r="AE16" s="59" t="s">
        <v>1</v>
      </c>
      <c r="AF16" s="11"/>
      <c r="AG16" s="181">
        <v>89</v>
      </c>
      <c r="AH16" s="155">
        <v>91</v>
      </c>
      <c r="AI16" s="155">
        <f t="shared" si="2"/>
        <v>180</v>
      </c>
      <c r="AJ16" s="141">
        <v>3</v>
      </c>
      <c r="AK16" s="99">
        <v>192</v>
      </c>
      <c r="AL16" s="9" t="s">
        <v>1</v>
      </c>
      <c r="AM16" s="11"/>
      <c r="AN16" s="135">
        <v>84</v>
      </c>
      <c r="AO16" s="8">
        <v>5</v>
      </c>
      <c r="AP16" s="33">
        <v>110.8</v>
      </c>
      <c r="AQ16" s="59" t="s">
        <v>1</v>
      </c>
      <c r="AR16" s="11"/>
      <c r="AS16" s="155"/>
      <c r="AT16" s="155"/>
      <c r="AU16" s="155"/>
      <c r="AV16" s="141"/>
      <c r="AW16" s="99"/>
      <c r="AX16" s="9"/>
      <c r="AY16" s="11"/>
      <c r="AZ16" s="155"/>
      <c r="BA16" s="155"/>
      <c r="BB16" s="155">
        <f t="shared" si="3"/>
        <v>0</v>
      </c>
      <c r="BC16" s="141"/>
      <c r="BD16" s="99"/>
      <c r="BE16" s="9"/>
      <c r="BF16" s="7"/>
      <c r="BG16" s="180">
        <v>84</v>
      </c>
      <c r="BH16" s="155">
        <v>86</v>
      </c>
      <c r="BI16" s="201">
        <f>SUM(BG16:BH16)</f>
        <v>170</v>
      </c>
      <c r="BJ16" s="141">
        <v>3</v>
      </c>
      <c r="BK16" s="99">
        <v>200</v>
      </c>
      <c r="BL16" s="9" t="s">
        <v>1</v>
      </c>
      <c r="BM16" s="11"/>
      <c r="BN16" s="209">
        <v>84</v>
      </c>
      <c r="BO16" s="141">
        <v>1</v>
      </c>
      <c r="BP16" s="33">
        <v>192</v>
      </c>
      <c r="BQ16" s="9" t="s">
        <v>1</v>
      </c>
      <c r="BT16" s="4"/>
    </row>
    <row r="17" spans="1:69" ht="15.75">
      <c r="A17" s="18">
        <v>8</v>
      </c>
      <c r="B17" s="100" t="s">
        <v>126</v>
      </c>
      <c r="C17" s="64" t="s">
        <v>38</v>
      </c>
      <c r="D17" s="93">
        <v>2015</v>
      </c>
      <c r="E17" s="24">
        <v>29.5</v>
      </c>
      <c r="F17" s="66">
        <v>18.5</v>
      </c>
      <c r="G17" s="66">
        <f t="shared" si="0"/>
        <v>-11</v>
      </c>
      <c r="H17" s="5"/>
      <c r="I17" s="16">
        <f t="shared" si="1"/>
        <v>912.8</v>
      </c>
      <c r="J17" s="11"/>
      <c r="K17" s="135">
        <v>93</v>
      </c>
      <c r="L17" s="8">
        <v>4</v>
      </c>
      <c r="M17" s="33">
        <v>142</v>
      </c>
      <c r="N17" s="59" t="s">
        <v>1</v>
      </c>
      <c r="O17" s="11"/>
      <c r="P17" s="111"/>
      <c r="Q17" s="8"/>
      <c r="R17" s="60"/>
      <c r="S17" s="59"/>
      <c r="T17" s="11"/>
      <c r="U17" s="135">
        <v>94</v>
      </c>
      <c r="V17" s="155">
        <v>88</v>
      </c>
      <c r="W17" s="155">
        <f t="shared" si="4"/>
        <v>182</v>
      </c>
      <c r="X17" s="141">
        <v>4</v>
      </c>
      <c r="Y17" s="99">
        <v>184</v>
      </c>
      <c r="Z17" s="9" t="s">
        <v>1</v>
      </c>
      <c r="AA17" s="11"/>
      <c r="AB17" s="135">
        <v>81</v>
      </c>
      <c r="AC17" s="8">
        <v>3</v>
      </c>
      <c r="AD17" s="33">
        <v>168</v>
      </c>
      <c r="AE17" s="59" t="s">
        <v>1</v>
      </c>
      <c r="AF17" s="11"/>
      <c r="AG17" s="187">
        <v>49</v>
      </c>
      <c r="AH17" s="155">
        <v>45</v>
      </c>
      <c r="AI17" s="155">
        <f t="shared" si="2"/>
        <v>94</v>
      </c>
      <c r="AJ17" s="141">
        <v>1</v>
      </c>
      <c r="AK17" s="33">
        <v>140</v>
      </c>
      <c r="AL17" s="9" t="s">
        <v>1</v>
      </c>
      <c r="AM17" s="11"/>
      <c r="AN17" s="135">
        <v>84</v>
      </c>
      <c r="AO17" s="8">
        <v>5</v>
      </c>
      <c r="AP17" s="33">
        <v>110.8</v>
      </c>
      <c r="AQ17" s="59" t="s">
        <v>1</v>
      </c>
      <c r="AR17" s="11"/>
      <c r="AS17" s="155"/>
      <c r="AT17" s="155"/>
      <c r="AU17" s="155"/>
      <c r="AV17" s="141"/>
      <c r="AW17" s="33"/>
      <c r="AX17" s="9"/>
      <c r="AY17" s="11"/>
      <c r="AZ17" s="223">
        <v>90</v>
      </c>
      <c r="BA17" s="155">
        <v>93</v>
      </c>
      <c r="BB17" s="155">
        <f t="shared" si="3"/>
        <v>183</v>
      </c>
      <c r="BC17" s="141">
        <v>5</v>
      </c>
      <c r="BD17" s="99">
        <v>168</v>
      </c>
      <c r="BE17" s="9" t="s">
        <v>1</v>
      </c>
      <c r="BF17" s="7"/>
      <c r="BG17" s="111"/>
      <c r="BH17" s="155"/>
      <c r="BI17" s="201"/>
      <c r="BJ17" s="141"/>
      <c r="BK17" s="99"/>
      <c r="BL17" s="9"/>
      <c r="BM17" s="11"/>
      <c r="BN17" s="175"/>
      <c r="BO17" s="141"/>
      <c r="BP17" s="99"/>
      <c r="BQ17" s="9"/>
    </row>
    <row r="18" spans="1:69" ht="15.75">
      <c r="A18" s="18">
        <v>9</v>
      </c>
      <c r="B18" s="100" t="s">
        <v>205</v>
      </c>
      <c r="C18" s="64" t="s">
        <v>38</v>
      </c>
      <c r="D18" s="93">
        <v>2015</v>
      </c>
      <c r="E18" s="24">
        <v>30.9</v>
      </c>
      <c r="F18" s="66">
        <v>24.1</v>
      </c>
      <c r="G18" s="66">
        <f t="shared" si="0"/>
        <v>-6.7999999999999972</v>
      </c>
      <c r="H18" s="50"/>
      <c r="I18" s="16">
        <f t="shared" si="1"/>
        <v>756</v>
      </c>
      <c r="J18" s="11"/>
      <c r="K18" s="111"/>
      <c r="L18" s="8"/>
      <c r="M18" s="99"/>
      <c r="N18" s="59"/>
      <c r="O18" s="11"/>
      <c r="P18" s="135">
        <v>101</v>
      </c>
      <c r="Q18" s="8">
        <v>9</v>
      </c>
      <c r="R18" s="33">
        <v>85</v>
      </c>
      <c r="S18" s="59" t="s">
        <v>1</v>
      </c>
      <c r="T18" s="11"/>
      <c r="U18" s="136">
        <v>51</v>
      </c>
      <c r="V18" s="155">
        <v>52</v>
      </c>
      <c r="W18" s="155">
        <f t="shared" si="4"/>
        <v>103</v>
      </c>
      <c r="X18" s="141">
        <v>3</v>
      </c>
      <c r="Y18" s="33">
        <v>100</v>
      </c>
      <c r="Z18" s="9" t="s">
        <v>1</v>
      </c>
      <c r="AA18" s="11"/>
      <c r="AB18" s="111"/>
      <c r="AC18" s="8"/>
      <c r="AD18" s="99"/>
      <c r="AE18" s="59"/>
      <c r="AF18" s="11"/>
      <c r="AG18" s="181">
        <v>88</v>
      </c>
      <c r="AH18" s="155">
        <v>92</v>
      </c>
      <c r="AI18" s="155">
        <f t="shared" si="2"/>
        <v>180</v>
      </c>
      <c r="AJ18" s="141">
        <v>3</v>
      </c>
      <c r="AK18" s="99">
        <v>192</v>
      </c>
      <c r="AL18" s="9" t="s">
        <v>1</v>
      </c>
      <c r="AM18" s="11"/>
      <c r="AN18" s="135">
        <v>98</v>
      </c>
      <c r="AO18" s="8">
        <v>12</v>
      </c>
      <c r="AP18" s="33">
        <v>55</v>
      </c>
      <c r="AQ18" s="59" t="s">
        <v>1</v>
      </c>
      <c r="AR18" s="11"/>
      <c r="AS18" s="187">
        <v>44</v>
      </c>
      <c r="AT18" s="155">
        <v>47</v>
      </c>
      <c r="AU18" s="155">
        <f>SUM(AS18:AT18)</f>
        <v>91</v>
      </c>
      <c r="AV18" s="141">
        <v>1</v>
      </c>
      <c r="AW18" s="99">
        <v>140</v>
      </c>
      <c r="AX18" s="9" t="s">
        <v>1</v>
      </c>
      <c r="AY18" s="11"/>
      <c r="AZ18" s="223">
        <v>87</v>
      </c>
      <c r="BA18" s="155">
        <v>93</v>
      </c>
      <c r="BB18" s="155">
        <f t="shared" si="3"/>
        <v>180</v>
      </c>
      <c r="BC18" s="141">
        <v>4</v>
      </c>
      <c r="BD18" s="99">
        <v>184</v>
      </c>
      <c r="BE18" s="9" t="s">
        <v>1</v>
      </c>
      <c r="BF18" s="7"/>
      <c r="BG18" s="111"/>
      <c r="BH18" s="155"/>
      <c r="BI18" s="201"/>
      <c r="BJ18" s="141"/>
      <c r="BK18" s="33"/>
      <c r="BL18" s="9"/>
      <c r="BM18" s="11"/>
      <c r="BN18" s="175"/>
      <c r="BO18" s="141"/>
      <c r="BP18" s="99"/>
      <c r="BQ18" s="9"/>
    </row>
    <row r="19" spans="1:69" ht="15.75">
      <c r="A19" s="18">
        <v>10</v>
      </c>
      <c r="B19" s="100" t="s">
        <v>166</v>
      </c>
      <c r="C19" s="64" t="s">
        <v>59</v>
      </c>
      <c r="D19" s="93">
        <v>2015</v>
      </c>
      <c r="E19" s="24">
        <v>48.3</v>
      </c>
      <c r="F19" s="66">
        <v>26</v>
      </c>
      <c r="G19" s="66">
        <f t="shared" si="0"/>
        <v>-22.299999999999997</v>
      </c>
      <c r="H19" s="49"/>
      <c r="I19" s="16">
        <f t="shared" si="1"/>
        <v>630</v>
      </c>
      <c r="J19" s="11"/>
      <c r="K19" s="135">
        <v>94</v>
      </c>
      <c r="L19" s="8">
        <v>6</v>
      </c>
      <c r="M19" s="33">
        <v>115</v>
      </c>
      <c r="N19" s="59" t="s">
        <v>1</v>
      </c>
      <c r="O19" s="11"/>
      <c r="P19" s="111"/>
      <c r="Q19" s="8"/>
      <c r="R19" s="60"/>
      <c r="S19" s="59"/>
      <c r="T19" s="11"/>
      <c r="U19" s="136">
        <v>46</v>
      </c>
      <c r="V19" s="155">
        <v>51</v>
      </c>
      <c r="W19" s="155">
        <f t="shared" si="4"/>
        <v>97</v>
      </c>
      <c r="X19" s="141">
        <v>2</v>
      </c>
      <c r="Y19" s="33">
        <v>115</v>
      </c>
      <c r="Z19" s="9" t="s">
        <v>1</v>
      </c>
      <c r="AA19" s="11"/>
      <c r="AB19" s="135">
        <v>86</v>
      </c>
      <c r="AC19" s="8">
        <v>7</v>
      </c>
      <c r="AD19" s="33">
        <v>110</v>
      </c>
      <c r="AE19" s="59" t="s">
        <v>1</v>
      </c>
      <c r="AF19" s="11"/>
      <c r="AG19" s="181">
        <v>91</v>
      </c>
      <c r="AH19" s="155">
        <v>93</v>
      </c>
      <c r="AI19" s="155">
        <f t="shared" si="2"/>
        <v>184</v>
      </c>
      <c r="AJ19" s="141">
        <v>6</v>
      </c>
      <c r="AK19" s="99">
        <v>150</v>
      </c>
      <c r="AL19" s="9" t="s">
        <v>1</v>
      </c>
      <c r="AM19" s="11"/>
      <c r="AN19" s="111"/>
      <c r="AO19" s="8"/>
      <c r="AP19" s="99"/>
      <c r="AQ19" s="59"/>
      <c r="AR19" s="11"/>
      <c r="AS19" s="155"/>
      <c r="AT19" s="155"/>
      <c r="AU19" s="155"/>
      <c r="AV19" s="141"/>
      <c r="AW19" s="99"/>
      <c r="AX19" s="9"/>
      <c r="AY19" s="11"/>
      <c r="AZ19" s="187">
        <v>41</v>
      </c>
      <c r="BA19" s="155">
        <v>42</v>
      </c>
      <c r="BB19" s="155">
        <f t="shared" si="3"/>
        <v>83</v>
      </c>
      <c r="BC19" s="141">
        <v>1</v>
      </c>
      <c r="BD19" s="33">
        <v>140</v>
      </c>
      <c r="BE19" s="9" t="s">
        <v>1</v>
      </c>
      <c r="BF19" s="7"/>
      <c r="BG19" s="111"/>
      <c r="BH19" s="155"/>
      <c r="BI19" s="201"/>
      <c r="BJ19" s="141"/>
      <c r="BK19" s="99"/>
      <c r="BL19" s="9"/>
      <c r="BM19" s="11"/>
      <c r="BN19" s="175"/>
      <c r="BO19" s="141"/>
      <c r="BP19" s="99"/>
      <c r="BQ19" s="9"/>
    </row>
    <row r="20" spans="1:69" ht="15.75">
      <c r="A20" s="18">
        <v>11</v>
      </c>
      <c r="B20" s="100" t="s">
        <v>55</v>
      </c>
      <c r="C20" s="63" t="s">
        <v>93</v>
      </c>
      <c r="D20" s="93">
        <v>2015</v>
      </c>
      <c r="E20" s="24">
        <v>24.3</v>
      </c>
      <c r="F20" s="66">
        <v>20.100000000000001</v>
      </c>
      <c r="G20" s="66">
        <f t="shared" si="0"/>
        <v>-4.1999999999999993</v>
      </c>
      <c r="H20" s="5"/>
      <c r="I20" s="16">
        <f t="shared" si="1"/>
        <v>618.79999999999995</v>
      </c>
      <c r="J20" s="11"/>
      <c r="K20" s="111"/>
      <c r="L20" s="8"/>
      <c r="M20" s="60"/>
      <c r="N20" s="59"/>
      <c r="O20" s="11"/>
      <c r="P20" s="135">
        <v>90</v>
      </c>
      <c r="Q20" s="8">
        <v>5</v>
      </c>
      <c r="R20" s="33">
        <v>134</v>
      </c>
      <c r="S20" s="59" t="s">
        <v>1</v>
      </c>
      <c r="T20" s="11"/>
      <c r="U20" s="111"/>
      <c r="V20" s="155"/>
      <c r="W20" s="155">
        <f t="shared" si="4"/>
        <v>0</v>
      </c>
      <c r="X20" s="141"/>
      <c r="Y20" s="33"/>
      <c r="Z20" s="9"/>
      <c r="AA20" s="11"/>
      <c r="AB20" s="135">
        <v>91</v>
      </c>
      <c r="AC20" s="8">
        <v>8</v>
      </c>
      <c r="AD20" s="33">
        <v>100</v>
      </c>
      <c r="AE20" s="59" t="s">
        <v>1</v>
      </c>
      <c r="AF20" s="11"/>
      <c r="AG20" s="111"/>
      <c r="AH20" s="155"/>
      <c r="AI20" s="155">
        <f t="shared" si="2"/>
        <v>0</v>
      </c>
      <c r="AJ20" s="141"/>
      <c r="AK20" s="99"/>
      <c r="AL20" s="9"/>
      <c r="AM20" s="11"/>
      <c r="AN20" s="135">
        <v>84</v>
      </c>
      <c r="AO20" s="8">
        <v>5</v>
      </c>
      <c r="AP20" s="33">
        <v>110.8</v>
      </c>
      <c r="AQ20" s="59" t="s">
        <v>1</v>
      </c>
      <c r="AR20" s="11"/>
      <c r="AS20" s="111"/>
      <c r="AT20" s="155"/>
      <c r="AU20" s="155"/>
      <c r="AV20" s="141"/>
      <c r="AW20" s="99"/>
      <c r="AX20" s="9"/>
      <c r="AY20" s="11"/>
      <c r="AZ20" s="111"/>
      <c r="BA20" s="155"/>
      <c r="BB20" s="155">
        <f t="shared" si="3"/>
        <v>0</v>
      </c>
      <c r="BC20" s="141"/>
      <c r="BD20" s="99"/>
      <c r="BE20" s="224"/>
      <c r="BF20" s="5"/>
      <c r="BG20" s="180">
        <v>92</v>
      </c>
      <c r="BH20" s="201">
        <v>90</v>
      </c>
      <c r="BI20" s="201">
        <f>SUM(BG20:BH20)</f>
        <v>182</v>
      </c>
      <c r="BJ20" s="141">
        <v>5</v>
      </c>
      <c r="BK20" s="99">
        <v>159</v>
      </c>
      <c r="BL20" s="9" t="s">
        <v>1</v>
      </c>
      <c r="BM20" s="11"/>
      <c r="BN20" s="209">
        <v>91</v>
      </c>
      <c r="BO20" s="141">
        <v>6</v>
      </c>
      <c r="BP20" s="33">
        <v>115</v>
      </c>
      <c r="BQ20" s="9" t="s">
        <v>1</v>
      </c>
    </row>
    <row r="21" spans="1:69" ht="15.75">
      <c r="A21" s="18">
        <v>12</v>
      </c>
      <c r="B21" s="100" t="s">
        <v>144</v>
      </c>
      <c r="C21" s="64" t="s">
        <v>36</v>
      </c>
      <c r="D21" s="94">
        <v>2016</v>
      </c>
      <c r="E21" s="24">
        <v>42</v>
      </c>
      <c r="F21" s="66">
        <v>27.3</v>
      </c>
      <c r="G21" s="66">
        <f t="shared" si="0"/>
        <v>-14.7</v>
      </c>
      <c r="H21" s="5"/>
      <c r="I21" s="16">
        <f t="shared" si="1"/>
        <v>542</v>
      </c>
      <c r="J21" s="11"/>
      <c r="K21" s="111"/>
      <c r="L21" s="8"/>
      <c r="M21" s="99"/>
      <c r="N21" s="59"/>
      <c r="O21" s="11"/>
      <c r="P21" s="135">
        <v>110</v>
      </c>
      <c r="Q21" s="8">
        <v>12</v>
      </c>
      <c r="R21" s="33">
        <v>60</v>
      </c>
      <c r="S21" s="59" t="s">
        <v>1</v>
      </c>
      <c r="T21" s="11"/>
      <c r="U21" s="136">
        <v>57</v>
      </c>
      <c r="V21" s="155">
        <v>57</v>
      </c>
      <c r="W21" s="155">
        <f t="shared" si="4"/>
        <v>114</v>
      </c>
      <c r="X21" s="141">
        <v>6</v>
      </c>
      <c r="Y21" s="52">
        <v>75</v>
      </c>
      <c r="Z21" s="9" t="s">
        <v>1</v>
      </c>
      <c r="AA21" s="11"/>
      <c r="AB21" s="135">
        <v>97</v>
      </c>
      <c r="AC21" s="8">
        <v>10</v>
      </c>
      <c r="AD21" s="33">
        <v>80</v>
      </c>
      <c r="AE21" s="59" t="s">
        <v>1</v>
      </c>
      <c r="AF21" s="11"/>
      <c r="AG21" s="180">
        <v>103</v>
      </c>
      <c r="AH21" s="155">
        <v>96</v>
      </c>
      <c r="AI21" s="155">
        <f t="shared" si="2"/>
        <v>199</v>
      </c>
      <c r="AJ21" s="141">
        <v>9</v>
      </c>
      <c r="AK21" s="99">
        <v>110</v>
      </c>
      <c r="AL21" s="9" t="s">
        <v>1</v>
      </c>
      <c r="AM21" s="11"/>
      <c r="AN21" s="135">
        <v>98</v>
      </c>
      <c r="AO21" s="8">
        <v>12</v>
      </c>
      <c r="AP21" s="33">
        <v>55</v>
      </c>
      <c r="AQ21" s="59" t="s">
        <v>1</v>
      </c>
      <c r="AR21" s="11"/>
      <c r="AS21" s="111"/>
      <c r="AT21" s="155"/>
      <c r="AU21" s="155"/>
      <c r="AV21" s="141"/>
      <c r="AW21" s="99"/>
      <c r="AX21" s="9"/>
      <c r="AY21" s="11"/>
      <c r="AZ21" s="136">
        <v>47</v>
      </c>
      <c r="BA21" s="155">
        <v>56</v>
      </c>
      <c r="BB21" s="155">
        <f t="shared" si="3"/>
        <v>103</v>
      </c>
      <c r="BC21" s="141">
        <v>4</v>
      </c>
      <c r="BD21" s="52">
        <v>92</v>
      </c>
      <c r="BE21" s="9" t="s">
        <v>1</v>
      </c>
      <c r="BF21" s="7"/>
      <c r="BG21" s="111"/>
      <c r="BH21" s="155"/>
      <c r="BI21" s="201"/>
      <c r="BJ21" s="141"/>
      <c r="BK21" s="99"/>
      <c r="BL21" s="9"/>
      <c r="BM21" s="11"/>
      <c r="BN21" s="209">
        <v>108</v>
      </c>
      <c r="BO21" s="141">
        <v>11</v>
      </c>
      <c r="BP21" s="33">
        <v>70</v>
      </c>
      <c r="BQ21" s="9" t="s">
        <v>1</v>
      </c>
    </row>
    <row r="22" spans="1:69" ht="15" customHeight="1">
      <c r="A22" s="18">
        <v>13</v>
      </c>
      <c r="B22" s="100" t="s">
        <v>212</v>
      </c>
      <c r="C22" s="63" t="s">
        <v>156</v>
      </c>
      <c r="D22" s="93">
        <v>2015</v>
      </c>
      <c r="E22" s="24">
        <v>30.2</v>
      </c>
      <c r="F22" s="66">
        <v>24.6</v>
      </c>
      <c r="G22" s="66">
        <f t="shared" si="0"/>
        <v>-5.5999999999999979</v>
      </c>
      <c r="H22" s="5"/>
      <c r="I22" s="16">
        <f t="shared" si="1"/>
        <v>533</v>
      </c>
      <c r="J22" s="11"/>
      <c r="K22" s="111"/>
      <c r="L22" s="8"/>
      <c r="M22" s="99"/>
      <c r="N22" s="9"/>
      <c r="O22" s="11"/>
      <c r="P22" s="136" t="s">
        <v>185</v>
      </c>
      <c r="Q22" s="8"/>
      <c r="R22" s="99"/>
      <c r="S22" s="9"/>
      <c r="T22" s="11"/>
      <c r="U22" s="136">
        <v>56</v>
      </c>
      <c r="V22" s="155">
        <v>50</v>
      </c>
      <c r="W22" s="155">
        <f t="shared" si="4"/>
        <v>106</v>
      </c>
      <c r="X22" s="141">
        <v>5</v>
      </c>
      <c r="Y22" s="52">
        <v>84</v>
      </c>
      <c r="Z22" s="9" t="s">
        <v>1</v>
      </c>
      <c r="AA22" s="11"/>
      <c r="AB22" s="136">
        <v>45</v>
      </c>
      <c r="AC22" s="8">
        <v>1</v>
      </c>
      <c r="AD22" s="52">
        <v>100</v>
      </c>
      <c r="AE22" s="59" t="s">
        <v>1</v>
      </c>
      <c r="AF22" s="11"/>
      <c r="AG22" s="111"/>
      <c r="AH22" s="155"/>
      <c r="AI22" s="155"/>
      <c r="AJ22" s="141"/>
      <c r="AK22" s="60"/>
      <c r="AL22" s="9"/>
      <c r="AM22" s="11"/>
      <c r="AN22" s="135">
        <v>103</v>
      </c>
      <c r="AO22" s="8">
        <v>15</v>
      </c>
      <c r="AP22" s="33">
        <v>25</v>
      </c>
      <c r="AQ22" s="59" t="s">
        <v>1</v>
      </c>
      <c r="AR22" s="11"/>
      <c r="AS22" s="135">
        <v>105</v>
      </c>
      <c r="AT22" s="155"/>
      <c r="AU22" s="155">
        <f>SUM(AS22:AT22)</f>
        <v>105</v>
      </c>
      <c r="AV22" s="33">
        <v>5</v>
      </c>
      <c r="AW22" s="33">
        <v>134</v>
      </c>
      <c r="AX22" s="9" t="s">
        <v>1</v>
      </c>
      <c r="AY22" s="11"/>
      <c r="AZ22" s="111"/>
      <c r="BA22" s="155"/>
      <c r="BB22" s="155">
        <f t="shared" si="3"/>
        <v>0</v>
      </c>
      <c r="BC22" s="141"/>
      <c r="BD22" s="99"/>
      <c r="BE22" s="9"/>
      <c r="BF22" s="7"/>
      <c r="BG22" s="180">
        <v>98</v>
      </c>
      <c r="BH22" s="155">
        <v>92</v>
      </c>
      <c r="BI22" s="201">
        <f>SUM(BG22:BH22)</f>
        <v>190</v>
      </c>
      <c r="BJ22" s="141">
        <v>9</v>
      </c>
      <c r="BK22" s="99">
        <v>110</v>
      </c>
      <c r="BL22" s="9" t="s">
        <v>1</v>
      </c>
      <c r="BM22" s="11"/>
      <c r="BN22" s="209">
        <v>94</v>
      </c>
      <c r="BO22" s="141">
        <v>10</v>
      </c>
      <c r="BP22" s="33">
        <v>80</v>
      </c>
      <c r="BQ22" s="9" t="s">
        <v>1</v>
      </c>
    </row>
    <row r="23" spans="1:69" ht="15.75">
      <c r="A23" s="18">
        <v>14</v>
      </c>
      <c r="B23" s="100" t="s">
        <v>206</v>
      </c>
      <c r="C23" s="63" t="s">
        <v>40</v>
      </c>
      <c r="D23" s="94">
        <v>2016</v>
      </c>
      <c r="E23" s="24">
        <v>38.5</v>
      </c>
      <c r="F23" s="66">
        <v>28.8</v>
      </c>
      <c r="G23" s="66">
        <f t="shared" si="0"/>
        <v>-9.6999999999999993</v>
      </c>
      <c r="H23" s="50"/>
      <c r="I23" s="16">
        <f t="shared" si="1"/>
        <v>468.8</v>
      </c>
      <c r="J23" s="11"/>
      <c r="K23" s="111"/>
      <c r="L23" s="8"/>
      <c r="M23" s="99"/>
      <c r="N23" s="59"/>
      <c r="O23" s="11"/>
      <c r="P23" s="135">
        <v>98</v>
      </c>
      <c r="Q23" s="8">
        <v>8</v>
      </c>
      <c r="R23" s="33">
        <v>100</v>
      </c>
      <c r="S23" s="59" t="s">
        <v>1</v>
      </c>
      <c r="T23" s="11"/>
      <c r="U23" s="111"/>
      <c r="V23" s="155"/>
      <c r="W23" s="155">
        <f t="shared" si="4"/>
        <v>0</v>
      </c>
      <c r="X23" s="141"/>
      <c r="Y23" s="33"/>
      <c r="Z23" s="9"/>
      <c r="AA23" s="11"/>
      <c r="AB23" s="111"/>
      <c r="AC23" s="8"/>
      <c r="AD23" s="60"/>
      <c r="AE23" s="59"/>
      <c r="AF23" s="11"/>
      <c r="AG23" s="180">
        <v>96</v>
      </c>
      <c r="AH23" s="155">
        <v>105</v>
      </c>
      <c r="AI23" s="155">
        <f>SUM(AG23:AH23)</f>
        <v>201</v>
      </c>
      <c r="AJ23" s="141">
        <v>11</v>
      </c>
      <c r="AK23" s="99">
        <v>90</v>
      </c>
      <c r="AL23" s="9" t="s">
        <v>1</v>
      </c>
      <c r="AM23" s="11"/>
      <c r="AN23" s="135">
        <v>84</v>
      </c>
      <c r="AO23" s="8">
        <v>5</v>
      </c>
      <c r="AP23" s="33">
        <v>110.8</v>
      </c>
      <c r="AQ23" s="59" t="s">
        <v>1</v>
      </c>
      <c r="AR23" s="11"/>
      <c r="AS23" s="111"/>
      <c r="AT23" s="155"/>
      <c r="AU23" s="155"/>
      <c r="AV23" s="141"/>
      <c r="AW23" s="99"/>
      <c r="AX23" s="9"/>
      <c r="AY23" s="11"/>
      <c r="AZ23" s="111"/>
      <c r="BA23" s="155"/>
      <c r="BB23" s="155">
        <f t="shared" si="3"/>
        <v>0</v>
      </c>
      <c r="BC23" s="141"/>
      <c r="BD23" s="99"/>
      <c r="BE23" s="9"/>
      <c r="BF23" s="7"/>
      <c r="BG23" s="111"/>
      <c r="BH23" s="155"/>
      <c r="BI23" s="201"/>
      <c r="BJ23" s="141"/>
      <c r="BK23" s="33"/>
      <c r="BL23" s="9"/>
      <c r="BM23" s="11"/>
      <c r="BN23" s="209">
        <v>86</v>
      </c>
      <c r="BO23" s="141">
        <v>3</v>
      </c>
      <c r="BP23" s="33">
        <v>168</v>
      </c>
      <c r="BQ23" s="9" t="s">
        <v>1</v>
      </c>
    </row>
    <row r="24" spans="1:69" ht="15.75">
      <c r="A24" s="18">
        <v>15</v>
      </c>
      <c r="B24" s="100" t="s">
        <v>416</v>
      </c>
      <c r="C24" s="64" t="s">
        <v>172</v>
      </c>
      <c r="D24" s="83">
        <v>2016</v>
      </c>
      <c r="E24" s="37">
        <v>31.8</v>
      </c>
      <c r="F24" s="66">
        <v>24.9</v>
      </c>
      <c r="G24" s="66">
        <f t="shared" si="0"/>
        <v>-6.9000000000000021</v>
      </c>
      <c r="H24" s="73"/>
      <c r="I24" s="16">
        <f t="shared" si="1"/>
        <v>425</v>
      </c>
      <c r="J24" s="182"/>
      <c r="K24" s="111"/>
      <c r="L24" s="58"/>
      <c r="M24" s="99"/>
      <c r="N24" s="59"/>
      <c r="O24" s="182"/>
      <c r="P24" s="111"/>
      <c r="Q24" s="58"/>
      <c r="R24" s="99"/>
      <c r="S24" s="59"/>
      <c r="T24" s="182"/>
      <c r="U24" s="111"/>
      <c r="V24" s="155"/>
      <c r="W24" s="155"/>
      <c r="X24" s="141"/>
      <c r="Y24" s="99"/>
      <c r="Z24" s="9"/>
      <c r="AA24" s="182"/>
      <c r="AB24" s="111"/>
      <c r="AC24" s="8"/>
      <c r="AD24" s="60"/>
      <c r="AE24" s="59"/>
      <c r="AF24" s="182"/>
      <c r="AG24" s="136">
        <v>50</v>
      </c>
      <c r="AH24" s="155">
        <v>47</v>
      </c>
      <c r="AI24" s="155">
        <f>SUM(AG24:AH24)</f>
        <v>97</v>
      </c>
      <c r="AJ24" s="141">
        <v>2</v>
      </c>
      <c r="AK24" s="33">
        <v>115</v>
      </c>
      <c r="AL24" s="9" t="s">
        <v>1</v>
      </c>
      <c r="AM24" s="182"/>
      <c r="AN24" s="111"/>
      <c r="AO24" s="8"/>
      <c r="AP24" s="60"/>
      <c r="AQ24" s="59"/>
      <c r="AR24" s="182"/>
      <c r="AS24" s="136">
        <v>46</v>
      </c>
      <c r="AT24" s="155">
        <v>48</v>
      </c>
      <c r="AU24" s="155">
        <f>SUM(AS24:AT24)</f>
        <v>94</v>
      </c>
      <c r="AV24" s="141">
        <v>2</v>
      </c>
      <c r="AW24" s="33">
        <v>115</v>
      </c>
      <c r="AX24" s="9" t="s">
        <v>1</v>
      </c>
      <c r="AY24" s="11"/>
      <c r="AZ24" s="136">
        <v>51</v>
      </c>
      <c r="BA24" s="155">
        <v>49</v>
      </c>
      <c r="BB24" s="155">
        <f t="shared" si="3"/>
        <v>100</v>
      </c>
      <c r="BC24" s="141">
        <v>3</v>
      </c>
      <c r="BD24" s="33">
        <v>100</v>
      </c>
      <c r="BE24" s="9" t="s">
        <v>1</v>
      </c>
      <c r="BF24" s="7"/>
      <c r="BG24" s="111"/>
      <c r="BH24" s="155"/>
      <c r="BI24" s="201"/>
      <c r="BJ24" s="141"/>
      <c r="BK24" s="60"/>
      <c r="BL24" s="9"/>
      <c r="BM24" s="11"/>
      <c r="BN24" s="209">
        <v>93</v>
      </c>
      <c r="BO24" s="141">
        <v>8</v>
      </c>
      <c r="BP24" s="33">
        <v>95</v>
      </c>
      <c r="BQ24" s="9" t="s">
        <v>1</v>
      </c>
    </row>
    <row r="25" spans="1:69" ht="15.75">
      <c r="A25" s="18">
        <v>16</v>
      </c>
      <c r="B25" s="100" t="s">
        <v>203</v>
      </c>
      <c r="C25" s="63" t="s">
        <v>40</v>
      </c>
      <c r="D25" s="93">
        <v>2015</v>
      </c>
      <c r="E25" s="24">
        <v>22.5</v>
      </c>
      <c r="F25" s="66">
        <v>20</v>
      </c>
      <c r="G25" s="66">
        <f t="shared" si="0"/>
        <v>-2.5</v>
      </c>
      <c r="H25" s="5"/>
      <c r="I25" s="16">
        <f t="shared" si="1"/>
        <v>414</v>
      </c>
      <c r="J25" s="11"/>
      <c r="K25" s="111"/>
      <c r="L25" s="8"/>
      <c r="M25" s="99"/>
      <c r="N25" s="59"/>
      <c r="O25" s="11"/>
      <c r="P25" s="135">
        <v>95</v>
      </c>
      <c r="Q25" s="8">
        <v>7</v>
      </c>
      <c r="R25" s="33">
        <v>110</v>
      </c>
      <c r="S25" s="59" t="s">
        <v>1</v>
      </c>
      <c r="T25" s="11"/>
      <c r="U25" s="111"/>
      <c r="V25" s="155"/>
      <c r="W25" s="155">
        <f t="shared" ref="W25:W36" si="5">SUM(U25:V25)</f>
        <v>0</v>
      </c>
      <c r="X25" s="141"/>
      <c r="Y25" s="33"/>
      <c r="Z25" s="9"/>
      <c r="AA25" s="11"/>
      <c r="AB25" s="111"/>
      <c r="AC25" s="8"/>
      <c r="AD25" s="60"/>
      <c r="AE25" s="59"/>
      <c r="AF25" s="11"/>
      <c r="AG25" s="135">
        <v>93</v>
      </c>
      <c r="AH25" s="155">
        <v>94</v>
      </c>
      <c r="AI25" s="155">
        <f>SUM(AG25:AH25)</f>
        <v>187</v>
      </c>
      <c r="AJ25" s="141">
        <v>4</v>
      </c>
      <c r="AK25" s="99">
        <v>184</v>
      </c>
      <c r="AL25" s="9" t="s">
        <v>1</v>
      </c>
      <c r="AM25" s="11"/>
      <c r="AN25" s="111"/>
      <c r="AO25" s="8"/>
      <c r="AP25" s="60"/>
      <c r="AQ25" s="174"/>
      <c r="AR25" s="11"/>
      <c r="AS25" s="111"/>
      <c r="AT25" s="155"/>
      <c r="AU25" s="155"/>
      <c r="AV25" s="141"/>
      <c r="AW25" s="99"/>
      <c r="AX25" s="9"/>
      <c r="AY25" s="11"/>
      <c r="AZ25" s="111"/>
      <c r="BA25" s="155"/>
      <c r="BB25" s="155">
        <f t="shared" si="3"/>
        <v>0</v>
      </c>
      <c r="BC25" s="141"/>
      <c r="BD25" s="60"/>
      <c r="BE25" s="9"/>
      <c r="BF25" s="7"/>
      <c r="BG25" s="180">
        <v>100</v>
      </c>
      <c r="BH25" s="155">
        <v>89</v>
      </c>
      <c r="BI25" s="201">
        <f>SUM(BG25:BH25)</f>
        <v>189</v>
      </c>
      <c r="BJ25" s="141">
        <v>8</v>
      </c>
      <c r="BK25" s="99">
        <v>120</v>
      </c>
      <c r="BL25" s="9" t="s">
        <v>1</v>
      </c>
      <c r="BM25" s="11"/>
      <c r="BN25" s="175"/>
      <c r="BO25" s="141"/>
      <c r="BP25" s="99"/>
      <c r="BQ25" s="9"/>
    </row>
    <row r="26" spans="1:69" ht="15.75">
      <c r="A26" s="18">
        <v>17</v>
      </c>
      <c r="B26" s="100" t="s">
        <v>165</v>
      </c>
      <c r="C26" s="63" t="s">
        <v>42</v>
      </c>
      <c r="D26" s="93">
        <v>2015</v>
      </c>
      <c r="E26" s="37">
        <v>38.1</v>
      </c>
      <c r="F26" s="66">
        <v>17.399999999999999</v>
      </c>
      <c r="G26" s="66">
        <f t="shared" si="0"/>
        <v>-20.700000000000003</v>
      </c>
      <c r="H26" s="5"/>
      <c r="I26" s="16">
        <f t="shared" si="1"/>
        <v>386.8</v>
      </c>
      <c r="J26" s="11"/>
      <c r="K26" s="135">
        <v>93</v>
      </c>
      <c r="L26" s="8">
        <v>4</v>
      </c>
      <c r="M26" s="33">
        <v>142</v>
      </c>
      <c r="N26" s="9" t="s">
        <v>1</v>
      </c>
      <c r="O26" s="11"/>
      <c r="P26" s="111"/>
      <c r="Q26" s="58"/>
      <c r="R26" s="99"/>
      <c r="S26" s="9"/>
      <c r="T26" s="11"/>
      <c r="U26" s="111"/>
      <c r="V26" s="155"/>
      <c r="W26" s="155">
        <f t="shared" si="5"/>
        <v>0</v>
      </c>
      <c r="X26" s="141"/>
      <c r="Y26" s="99"/>
      <c r="Z26" s="9"/>
      <c r="AA26" s="11"/>
      <c r="AB26" s="111"/>
      <c r="AC26" s="8"/>
      <c r="AD26" s="99"/>
      <c r="AE26" s="59"/>
      <c r="AF26" s="11"/>
      <c r="AG26" s="111"/>
      <c r="AH26" s="155"/>
      <c r="AI26" s="155"/>
      <c r="AJ26" s="141"/>
      <c r="AK26" s="99"/>
      <c r="AL26" s="9"/>
      <c r="AM26" s="11"/>
      <c r="AN26" s="135">
        <v>84</v>
      </c>
      <c r="AO26" s="8">
        <v>5</v>
      </c>
      <c r="AP26" s="33">
        <v>110.8</v>
      </c>
      <c r="AQ26" s="59" t="s">
        <v>1</v>
      </c>
      <c r="AR26" s="11"/>
      <c r="AS26" s="111"/>
      <c r="AT26" s="155"/>
      <c r="AU26" s="155"/>
      <c r="AV26" s="141"/>
      <c r="AW26" s="99"/>
      <c r="AX26" s="9"/>
      <c r="AY26" s="11"/>
      <c r="AZ26" s="111"/>
      <c r="BA26" s="155"/>
      <c r="BB26" s="155">
        <f t="shared" si="3"/>
        <v>0</v>
      </c>
      <c r="BC26" s="141"/>
      <c r="BD26" s="99"/>
      <c r="BE26" s="9"/>
      <c r="BF26" s="5"/>
      <c r="BG26" s="180">
        <v>90</v>
      </c>
      <c r="BH26" s="202">
        <v>94</v>
      </c>
      <c r="BI26" s="201">
        <f>SUM(BG26:BH26)</f>
        <v>184</v>
      </c>
      <c r="BJ26" s="141">
        <v>7</v>
      </c>
      <c r="BK26" s="99">
        <v>134</v>
      </c>
      <c r="BL26" s="9" t="s">
        <v>1</v>
      </c>
      <c r="BM26" s="11"/>
      <c r="BN26" s="175"/>
      <c r="BO26" s="142"/>
      <c r="BP26" s="33"/>
      <c r="BQ26" s="9"/>
    </row>
    <row r="27" spans="1:69" ht="15.75">
      <c r="A27" s="18">
        <v>18</v>
      </c>
      <c r="B27" s="100" t="s">
        <v>237</v>
      </c>
      <c r="C27" s="64" t="s">
        <v>65</v>
      </c>
      <c r="D27" s="93">
        <v>2015</v>
      </c>
      <c r="E27" s="24">
        <v>53.4</v>
      </c>
      <c r="F27" s="66">
        <v>51.9</v>
      </c>
      <c r="G27" s="66">
        <f t="shared" si="0"/>
        <v>-1.5</v>
      </c>
      <c r="H27" s="5"/>
      <c r="I27" s="16">
        <f t="shared" si="1"/>
        <v>386</v>
      </c>
      <c r="J27" s="11"/>
      <c r="K27" s="111"/>
      <c r="L27" s="8"/>
      <c r="M27" s="99"/>
      <c r="N27" s="9"/>
      <c r="O27" s="11"/>
      <c r="P27" s="111"/>
      <c r="Q27" s="8"/>
      <c r="R27" s="99"/>
      <c r="S27" s="9"/>
      <c r="T27" s="11"/>
      <c r="U27" s="136">
        <v>60</v>
      </c>
      <c r="V27" s="111">
        <v>62</v>
      </c>
      <c r="W27" s="155">
        <f t="shared" si="5"/>
        <v>122</v>
      </c>
      <c r="X27" s="142">
        <v>8</v>
      </c>
      <c r="Y27" s="52">
        <v>60</v>
      </c>
      <c r="Z27" s="9" t="s">
        <v>1</v>
      </c>
      <c r="AA27" s="11"/>
      <c r="AB27" s="136">
        <v>49</v>
      </c>
      <c r="AC27" s="8">
        <v>2</v>
      </c>
      <c r="AD27" s="52">
        <v>92</v>
      </c>
      <c r="AE27" s="59" t="s">
        <v>1</v>
      </c>
      <c r="AF27" s="11"/>
      <c r="AG27" s="136">
        <v>65</v>
      </c>
      <c r="AH27" s="111">
        <v>62</v>
      </c>
      <c r="AI27" s="155">
        <f>SUM(AG27:AH27)</f>
        <v>127</v>
      </c>
      <c r="AJ27" s="142">
        <v>6</v>
      </c>
      <c r="AK27" s="52">
        <v>75</v>
      </c>
      <c r="AL27" s="9" t="s">
        <v>1</v>
      </c>
      <c r="AM27" s="11"/>
      <c r="AN27" s="136">
        <v>56</v>
      </c>
      <c r="AO27" s="8">
        <v>4</v>
      </c>
      <c r="AP27" s="52">
        <v>75</v>
      </c>
      <c r="AQ27" s="59" t="s">
        <v>1</v>
      </c>
      <c r="AR27" s="11"/>
      <c r="AS27" s="111"/>
      <c r="AT27" s="111"/>
      <c r="AU27" s="155"/>
      <c r="AV27" s="142"/>
      <c r="AW27" s="52"/>
      <c r="AX27" s="9"/>
      <c r="AY27" s="11"/>
      <c r="AZ27" s="136">
        <v>56</v>
      </c>
      <c r="BA27" s="111">
        <v>48</v>
      </c>
      <c r="BB27" s="155">
        <f t="shared" si="3"/>
        <v>104</v>
      </c>
      <c r="BC27" s="142">
        <v>5</v>
      </c>
      <c r="BD27" s="52">
        <v>84</v>
      </c>
      <c r="BE27" s="9" t="s">
        <v>1</v>
      </c>
      <c r="BF27" s="5"/>
      <c r="BG27" s="200"/>
      <c r="BH27" s="200"/>
      <c r="BI27" s="201"/>
      <c r="BJ27" s="225"/>
      <c r="BK27" s="169"/>
      <c r="BL27" s="224"/>
      <c r="BM27" s="11"/>
      <c r="BN27" s="99"/>
      <c r="BO27" s="142"/>
      <c r="BP27" s="33"/>
      <c r="BQ27" s="9"/>
    </row>
    <row r="28" spans="1:69" ht="15.75">
      <c r="A28" s="18">
        <v>19</v>
      </c>
      <c r="B28" s="100" t="s">
        <v>56</v>
      </c>
      <c r="C28" s="63" t="s">
        <v>93</v>
      </c>
      <c r="D28" s="93">
        <v>2015</v>
      </c>
      <c r="E28" s="24">
        <v>30.5</v>
      </c>
      <c r="F28" s="66">
        <v>25.7</v>
      </c>
      <c r="G28" s="66">
        <f t="shared" si="0"/>
        <v>-4.8000000000000007</v>
      </c>
      <c r="H28" s="5"/>
      <c r="I28" s="16">
        <f t="shared" si="1"/>
        <v>385</v>
      </c>
      <c r="J28" s="11"/>
      <c r="K28" s="111"/>
      <c r="L28" s="8"/>
      <c r="M28" s="60"/>
      <c r="N28" s="9"/>
      <c r="O28" s="11"/>
      <c r="P28" s="135">
        <v>91</v>
      </c>
      <c r="Q28" s="58">
        <v>6</v>
      </c>
      <c r="R28" s="33">
        <v>120</v>
      </c>
      <c r="S28" s="9" t="s">
        <v>1</v>
      </c>
      <c r="T28" s="11"/>
      <c r="U28" s="111"/>
      <c r="V28" s="111"/>
      <c r="W28" s="155">
        <f t="shared" si="5"/>
        <v>0</v>
      </c>
      <c r="X28" s="142"/>
      <c r="Y28" s="99"/>
      <c r="Z28" s="9"/>
      <c r="AA28" s="11"/>
      <c r="AB28" s="135">
        <v>92</v>
      </c>
      <c r="AC28" s="58">
        <v>9</v>
      </c>
      <c r="AD28" s="33">
        <v>90</v>
      </c>
      <c r="AE28" s="9" t="s">
        <v>1</v>
      </c>
      <c r="AF28" s="11"/>
      <c r="AG28" s="111"/>
      <c r="AH28" s="111"/>
      <c r="AI28" s="155"/>
      <c r="AJ28" s="142"/>
      <c r="AK28" s="99"/>
      <c r="AL28" s="9"/>
      <c r="AM28" s="11"/>
      <c r="AN28" s="135">
        <v>100</v>
      </c>
      <c r="AO28" s="58">
        <v>14</v>
      </c>
      <c r="AP28" s="33">
        <v>40</v>
      </c>
      <c r="AQ28" s="9" t="s">
        <v>1</v>
      </c>
      <c r="AR28" s="11"/>
      <c r="AS28" s="111"/>
      <c r="AT28" s="111"/>
      <c r="AU28" s="155"/>
      <c r="AV28" s="142"/>
      <c r="AW28" s="99"/>
      <c r="AX28" s="9"/>
      <c r="AY28" s="11"/>
      <c r="AZ28" s="111"/>
      <c r="BA28" s="111"/>
      <c r="BB28" s="155">
        <f t="shared" si="3"/>
        <v>0</v>
      </c>
      <c r="BC28" s="142"/>
      <c r="BD28" s="60"/>
      <c r="BE28" s="9"/>
      <c r="BF28" s="7"/>
      <c r="BG28" s="180">
        <v>102</v>
      </c>
      <c r="BH28" s="111">
        <v>90</v>
      </c>
      <c r="BI28" s="201">
        <f>SUM(BG28:BH28)</f>
        <v>192</v>
      </c>
      <c r="BJ28" s="141">
        <v>10</v>
      </c>
      <c r="BK28" s="99">
        <v>95</v>
      </c>
      <c r="BL28" s="9" t="s">
        <v>1</v>
      </c>
      <c r="BM28" s="11"/>
      <c r="BN28" s="221">
        <v>120</v>
      </c>
      <c r="BO28" s="142">
        <v>14</v>
      </c>
      <c r="BP28" s="33">
        <v>40</v>
      </c>
      <c r="BQ28" s="9" t="s">
        <v>1</v>
      </c>
    </row>
    <row r="29" spans="1:69" ht="15.75">
      <c r="A29" s="18">
        <v>20</v>
      </c>
      <c r="B29" s="100" t="s">
        <v>207</v>
      </c>
      <c r="C29" s="64" t="s">
        <v>59</v>
      </c>
      <c r="D29" s="93">
        <v>2015</v>
      </c>
      <c r="E29" s="24">
        <v>50.6</v>
      </c>
      <c r="F29" s="66">
        <v>48.9</v>
      </c>
      <c r="G29" s="66">
        <f t="shared" si="0"/>
        <v>-1.7000000000000028</v>
      </c>
      <c r="H29" s="5"/>
      <c r="I29" s="16">
        <f t="shared" si="1"/>
        <v>363.5</v>
      </c>
      <c r="J29" s="11"/>
      <c r="K29" s="111"/>
      <c r="L29" s="8"/>
      <c r="M29" s="99"/>
      <c r="N29" s="9"/>
      <c r="O29" s="11"/>
      <c r="P29" s="135">
        <v>136</v>
      </c>
      <c r="Q29" s="8">
        <v>14</v>
      </c>
      <c r="R29" s="33">
        <v>40</v>
      </c>
      <c r="S29" s="9" t="s">
        <v>1</v>
      </c>
      <c r="T29" s="11"/>
      <c r="U29" s="136">
        <v>66</v>
      </c>
      <c r="V29" s="111">
        <v>64</v>
      </c>
      <c r="W29" s="155">
        <f t="shared" si="5"/>
        <v>130</v>
      </c>
      <c r="X29" s="142">
        <v>9</v>
      </c>
      <c r="Y29" s="52">
        <v>55</v>
      </c>
      <c r="Z29" s="9" t="s">
        <v>1</v>
      </c>
      <c r="AA29" s="11"/>
      <c r="AB29" s="136">
        <v>54</v>
      </c>
      <c r="AC29" s="8">
        <v>3</v>
      </c>
      <c r="AD29" s="52">
        <v>79.5</v>
      </c>
      <c r="AE29" s="9" t="s">
        <v>1</v>
      </c>
      <c r="AF29" s="11"/>
      <c r="AG29" s="136">
        <v>66</v>
      </c>
      <c r="AH29" s="111">
        <v>65</v>
      </c>
      <c r="AI29" s="155">
        <f>SUM(AG29:AH29)</f>
        <v>131</v>
      </c>
      <c r="AJ29" s="142">
        <v>7</v>
      </c>
      <c r="AK29" s="52">
        <v>67</v>
      </c>
      <c r="AL29" s="9" t="s">
        <v>1</v>
      </c>
      <c r="AM29" s="11"/>
      <c r="AN29" s="111"/>
      <c r="AO29" s="8"/>
      <c r="AP29" s="60"/>
      <c r="AQ29" s="59"/>
      <c r="AR29" s="11"/>
      <c r="AS29" s="136">
        <v>58</v>
      </c>
      <c r="AT29" s="111">
        <v>65</v>
      </c>
      <c r="AU29" s="155">
        <f>SUM(AS29:AT29)</f>
        <v>123</v>
      </c>
      <c r="AV29" s="142">
        <v>4</v>
      </c>
      <c r="AW29" s="52">
        <v>92</v>
      </c>
      <c r="AX29" s="9" t="s">
        <v>1</v>
      </c>
      <c r="AY29" s="11"/>
      <c r="AZ29" s="111"/>
      <c r="BA29" s="111"/>
      <c r="BB29" s="155">
        <f t="shared" si="3"/>
        <v>0</v>
      </c>
      <c r="BC29" s="142"/>
      <c r="BD29" s="99"/>
      <c r="BE29" s="9"/>
      <c r="BF29" s="7"/>
      <c r="BG29" s="111"/>
      <c r="BH29" s="111"/>
      <c r="BI29" s="201"/>
      <c r="BJ29" s="141"/>
      <c r="BK29" s="33"/>
      <c r="BL29" s="9"/>
      <c r="BM29" s="11"/>
      <c r="BN29" s="221">
        <v>126</v>
      </c>
      <c r="BO29" s="142">
        <v>15</v>
      </c>
      <c r="BP29" s="33">
        <v>30</v>
      </c>
      <c r="BQ29" s="9" t="s">
        <v>1</v>
      </c>
    </row>
    <row r="30" spans="1:69" ht="15.75">
      <c r="A30" s="18">
        <v>21</v>
      </c>
      <c r="B30" s="100" t="s">
        <v>167</v>
      </c>
      <c r="C30" s="64" t="s">
        <v>59</v>
      </c>
      <c r="D30" s="93">
        <v>2015</v>
      </c>
      <c r="E30" s="24">
        <v>31.3</v>
      </c>
      <c r="F30" s="66">
        <v>25.5</v>
      </c>
      <c r="G30" s="66">
        <f t="shared" si="0"/>
        <v>-5.8000000000000007</v>
      </c>
      <c r="H30" s="5"/>
      <c r="I30" s="16">
        <f t="shared" si="1"/>
        <v>340</v>
      </c>
      <c r="J30" s="11"/>
      <c r="K30" s="135">
        <v>101</v>
      </c>
      <c r="L30" s="8">
        <v>10</v>
      </c>
      <c r="M30" s="33">
        <v>80</v>
      </c>
      <c r="N30" s="9" t="s">
        <v>1</v>
      </c>
      <c r="O30" s="11"/>
      <c r="P30" s="111"/>
      <c r="Q30" s="8"/>
      <c r="R30" s="99"/>
      <c r="S30" s="9"/>
      <c r="T30" s="11"/>
      <c r="U30" s="111"/>
      <c r="V30" s="111"/>
      <c r="W30" s="155">
        <f t="shared" si="5"/>
        <v>0</v>
      </c>
      <c r="X30" s="142"/>
      <c r="Y30" s="60"/>
      <c r="Z30" s="9"/>
      <c r="AA30" s="11"/>
      <c r="AB30" s="135">
        <v>83</v>
      </c>
      <c r="AC30" s="8">
        <v>5</v>
      </c>
      <c r="AD30" s="33">
        <v>127</v>
      </c>
      <c r="AE30" s="9" t="s">
        <v>1</v>
      </c>
      <c r="AF30" s="11"/>
      <c r="AG30" s="111"/>
      <c r="AH30" s="111"/>
      <c r="AI30" s="155"/>
      <c r="AJ30" s="142"/>
      <c r="AK30" s="60"/>
      <c r="AL30" s="9"/>
      <c r="AM30" s="11"/>
      <c r="AN30" s="135">
        <v>104</v>
      </c>
      <c r="AO30" s="58">
        <v>17</v>
      </c>
      <c r="AP30" s="33">
        <v>18</v>
      </c>
      <c r="AQ30" s="59" t="s">
        <v>1</v>
      </c>
      <c r="AR30" s="11"/>
      <c r="AS30" s="111"/>
      <c r="AT30" s="111"/>
      <c r="AU30" s="155"/>
      <c r="AV30" s="142"/>
      <c r="AW30" s="60"/>
      <c r="AX30" s="9"/>
      <c r="AY30" s="11"/>
      <c r="AZ30" s="136">
        <v>45</v>
      </c>
      <c r="BA30" s="111">
        <v>51</v>
      </c>
      <c r="BB30" s="155">
        <f t="shared" si="3"/>
        <v>96</v>
      </c>
      <c r="BC30" s="168">
        <v>2</v>
      </c>
      <c r="BD30" s="33">
        <v>115</v>
      </c>
      <c r="BE30" s="9" t="s">
        <v>1</v>
      </c>
      <c r="BF30" s="7"/>
      <c r="BG30" s="111"/>
      <c r="BH30" s="111"/>
      <c r="BI30" s="201"/>
      <c r="BJ30" s="142"/>
      <c r="BK30" s="33"/>
      <c r="BL30" s="9"/>
      <c r="BM30" s="11"/>
      <c r="BN30" s="111"/>
      <c r="BO30" s="142"/>
      <c r="BP30" s="33"/>
      <c r="BQ30" s="9"/>
    </row>
    <row r="31" spans="1:69" ht="15.75">
      <c r="A31" s="18">
        <v>22</v>
      </c>
      <c r="B31" s="100" t="s">
        <v>124</v>
      </c>
      <c r="C31" s="63" t="s">
        <v>159</v>
      </c>
      <c r="D31" s="93">
        <v>2015</v>
      </c>
      <c r="E31" s="37">
        <v>32.799999999999997</v>
      </c>
      <c r="F31" s="66">
        <v>27</v>
      </c>
      <c r="G31" s="66">
        <f t="shared" si="0"/>
        <v>-5.7999999999999972</v>
      </c>
      <c r="H31" s="5"/>
      <c r="I31" s="16">
        <f t="shared" si="1"/>
        <v>324</v>
      </c>
      <c r="J31" s="11"/>
      <c r="K31" s="111"/>
      <c r="L31" s="8"/>
      <c r="M31" s="99"/>
      <c r="N31" s="9"/>
      <c r="O31" s="11"/>
      <c r="P31" s="111"/>
      <c r="Q31" s="8"/>
      <c r="R31" s="99"/>
      <c r="S31" s="9"/>
      <c r="T31" s="11"/>
      <c r="U31" s="111"/>
      <c r="V31" s="111"/>
      <c r="W31" s="155">
        <f t="shared" si="5"/>
        <v>0</v>
      </c>
      <c r="X31" s="142"/>
      <c r="Y31" s="60"/>
      <c r="Z31" s="9"/>
      <c r="AA31" s="11"/>
      <c r="AB31" s="111"/>
      <c r="AC31" s="8"/>
      <c r="AD31" s="99"/>
      <c r="AE31" s="9"/>
      <c r="AF31" s="11"/>
      <c r="AG31" s="180">
        <v>95</v>
      </c>
      <c r="AH31" s="111">
        <v>92</v>
      </c>
      <c r="AI31" s="155">
        <f>SUM(AG31:AH31)</f>
        <v>187</v>
      </c>
      <c r="AJ31" s="142">
        <v>7</v>
      </c>
      <c r="AK31" s="99">
        <v>134</v>
      </c>
      <c r="AL31" s="9" t="s">
        <v>1</v>
      </c>
      <c r="AM31" s="11"/>
      <c r="AN31" s="111"/>
      <c r="AO31" s="8"/>
      <c r="AP31" s="99"/>
      <c r="AQ31" s="59"/>
      <c r="AR31" s="11"/>
      <c r="AS31" s="111"/>
      <c r="AT31" s="111"/>
      <c r="AU31" s="155"/>
      <c r="AV31" s="142"/>
      <c r="AW31" s="99"/>
      <c r="AX31" s="9"/>
      <c r="AY31" s="11"/>
      <c r="AZ31" s="111"/>
      <c r="BA31" s="111"/>
      <c r="BB31" s="155">
        <f t="shared" si="3"/>
        <v>0</v>
      </c>
      <c r="BC31" s="142"/>
      <c r="BD31" s="99"/>
      <c r="BE31" s="9"/>
      <c r="BF31" s="5"/>
      <c r="BG31" s="180">
        <v>98</v>
      </c>
      <c r="BH31" s="202">
        <v>94</v>
      </c>
      <c r="BI31" s="201">
        <f>SUM(BG31:BH31)</f>
        <v>192</v>
      </c>
      <c r="BJ31" s="142">
        <v>10</v>
      </c>
      <c r="BK31" s="99">
        <v>95</v>
      </c>
      <c r="BL31" s="9" t="s">
        <v>1</v>
      </c>
      <c r="BM31" s="11"/>
      <c r="BN31" s="221">
        <v>93</v>
      </c>
      <c r="BO31" s="142">
        <v>8</v>
      </c>
      <c r="BP31" s="33">
        <v>95</v>
      </c>
      <c r="BQ31" s="9" t="s">
        <v>1</v>
      </c>
    </row>
    <row r="32" spans="1:69" ht="15.75">
      <c r="A32" s="18">
        <v>22</v>
      </c>
      <c r="B32" s="100" t="s">
        <v>169</v>
      </c>
      <c r="C32" s="63" t="s">
        <v>42</v>
      </c>
      <c r="D32" s="93">
        <v>2015</v>
      </c>
      <c r="E32" s="24">
        <v>13.7</v>
      </c>
      <c r="F32" s="66">
        <v>28.1</v>
      </c>
      <c r="G32" s="66">
        <f t="shared" si="0"/>
        <v>14.400000000000002</v>
      </c>
      <c r="H32" s="5"/>
      <c r="I32" s="16">
        <f t="shared" si="1"/>
        <v>324</v>
      </c>
      <c r="J32" s="11"/>
      <c r="K32" s="135">
        <v>98</v>
      </c>
      <c r="L32" s="8">
        <v>8</v>
      </c>
      <c r="M32" s="33">
        <v>95</v>
      </c>
      <c r="N32" s="9" t="s">
        <v>1</v>
      </c>
      <c r="O32" s="11"/>
      <c r="P32" s="111"/>
      <c r="Q32" s="8"/>
      <c r="R32" s="99"/>
      <c r="S32" s="9"/>
      <c r="T32" s="11"/>
      <c r="U32" s="111"/>
      <c r="V32" s="111"/>
      <c r="W32" s="155">
        <f t="shared" si="5"/>
        <v>0</v>
      </c>
      <c r="X32" s="142"/>
      <c r="Y32" s="33"/>
      <c r="Z32" s="9"/>
      <c r="AA32" s="11"/>
      <c r="AB32" s="111"/>
      <c r="AC32" s="8"/>
      <c r="AD32" s="99"/>
      <c r="AE32" s="9"/>
      <c r="AF32" s="11"/>
      <c r="AG32" s="111"/>
      <c r="AH32" s="111"/>
      <c r="AI32" s="155"/>
      <c r="AJ32" s="142"/>
      <c r="AK32" s="99"/>
      <c r="AL32" s="9"/>
      <c r="AM32" s="11"/>
      <c r="AN32" s="135">
        <v>95</v>
      </c>
      <c r="AO32" s="58">
        <v>11</v>
      </c>
      <c r="AP32" s="33">
        <v>70</v>
      </c>
      <c r="AQ32" s="59" t="s">
        <v>1</v>
      </c>
      <c r="AR32" s="11"/>
      <c r="AS32" s="111"/>
      <c r="AT32" s="111"/>
      <c r="AU32" s="155"/>
      <c r="AV32" s="142"/>
      <c r="AW32" s="99"/>
      <c r="AX32" s="9"/>
      <c r="AY32" s="11"/>
      <c r="AZ32" s="111"/>
      <c r="BA32" s="111"/>
      <c r="BB32" s="155">
        <f t="shared" si="3"/>
        <v>0</v>
      </c>
      <c r="BC32" s="142"/>
      <c r="BD32" s="99"/>
      <c r="BE32" s="9"/>
      <c r="BF32" s="7"/>
      <c r="BG32" s="180">
        <v>96</v>
      </c>
      <c r="BH32" s="111">
        <v>86</v>
      </c>
      <c r="BI32" s="201">
        <f>SUM(BG32:BH32)</f>
        <v>182</v>
      </c>
      <c r="BJ32" s="142">
        <v>5</v>
      </c>
      <c r="BK32" s="99">
        <v>159</v>
      </c>
      <c r="BL32" s="9" t="s">
        <v>1</v>
      </c>
      <c r="BM32" s="11"/>
      <c r="BN32" s="111"/>
      <c r="BO32" s="142"/>
      <c r="BP32" s="33"/>
      <c r="BQ32" s="9"/>
    </row>
    <row r="33" spans="1:69" ht="15.75">
      <c r="A33" s="18">
        <v>24</v>
      </c>
      <c r="B33" s="100" t="s">
        <v>217</v>
      </c>
      <c r="C33" s="63" t="s">
        <v>93</v>
      </c>
      <c r="D33" s="93">
        <v>2015</v>
      </c>
      <c r="E33" s="24">
        <v>52.6</v>
      </c>
      <c r="F33" s="66">
        <v>44.3</v>
      </c>
      <c r="G33" s="66">
        <f t="shared" si="0"/>
        <v>-8.3000000000000043</v>
      </c>
      <c r="H33" s="5"/>
      <c r="I33" s="16">
        <f t="shared" si="1"/>
        <v>301</v>
      </c>
      <c r="J33" s="11"/>
      <c r="K33" s="111"/>
      <c r="L33" s="8"/>
      <c r="M33" s="99"/>
      <c r="N33" s="9"/>
      <c r="O33" s="11"/>
      <c r="P33" s="136">
        <v>54</v>
      </c>
      <c r="Q33" s="8">
        <v>2</v>
      </c>
      <c r="R33" s="52">
        <v>92</v>
      </c>
      <c r="S33" s="9" t="s">
        <v>1</v>
      </c>
      <c r="T33" s="11"/>
      <c r="U33" s="111"/>
      <c r="V33" s="111"/>
      <c r="W33" s="155">
        <f t="shared" si="5"/>
        <v>0</v>
      </c>
      <c r="X33" s="142"/>
      <c r="Y33" s="33"/>
      <c r="Z33" s="9"/>
      <c r="AA33" s="11"/>
      <c r="AB33" s="111"/>
      <c r="AC33" s="8"/>
      <c r="AD33" s="99"/>
      <c r="AE33" s="9"/>
      <c r="AF33" s="11"/>
      <c r="AG33" s="136">
        <v>61</v>
      </c>
      <c r="AH33" s="111">
        <v>55</v>
      </c>
      <c r="AI33" s="155">
        <f>SUM(AG33:AH33)</f>
        <v>116</v>
      </c>
      <c r="AJ33" s="142">
        <v>4</v>
      </c>
      <c r="AK33" s="52">
        <v>92</v>
      </c>
      <c r="AL33" s="9" t="s">
        <v>1</v>
      </c>
      <c r="AM33" s="11"/>
      <c r="AN33" s="136">
        <v>57</v>
      </c>
      <c r="AO33" s="8">
        <v>5</v>
      </c>
      <c r="AP33" s="52">
        <v>67</v>
      </c>
      <c r="AQ33" s="59" t="s">
        <v>1</v>
      </c>
      <c r="AR33" s="11"/>
      <c r="AS33" s="111"/>
      <c r="AT33" s="111"/>
      <c r="AU33" s="155"/>
      <c r="AV33" s="142"/>
      <c r="AW33" s="52"/>
      <c r="AX33" s="9"/>
      <c r="AY33" s="11"/>
      <c r="AZ33" s="111"/>
      <c r="BA33" s="111"/>
      <c r="BB33" s="155">
        <f t="shared" si="3"/>
        <v>0</v>
      </c>
      <c r="BC33" s="142"/>
      <c r="BD33" s="99"/>
      <c r="BE33" s="9"/>
      <c r="BF33" s="7"/>
      <c r="BG33" s="111"/>
      <c r="BH33" s="111"/>
      <c r="BI33" s="201"/>
      <c r="BJ33" s="142"/>
      <c r="BK33" s="33"/>
      <c r="BL33" s="9"/>
      <c r="BM33" s="11"/>
      <c r="BN33" s="221">
        <v>112</v>
      </c>
      <c r="BO33" s="142">
        <v>13</v>
      </c>
      <c r="BP33" s="33">
        <v>50</v>
      </c>
      <c r="BQ33" s="9" t="s">
        <v>1</v>
      </c>
    </row>
    <row r="34" spans="1:69" ht="15.75">
      <c r="A34" s="18">
        <v>25</v>
      </c>
      <c r="B34" s="100" t="s">
        <v>170</v>
      </c>
      <c r="C34" s="64" t="s">
        <v>171</v>
      </c>
      <c r="D34" s="94">
        <v>2016</v>
      </c>
      <c r="E34" s="24">
        <v>34.5</v>
      </c>
      <c r="F34" s="66">
        <v>37.4</v>
      </c>
      <c r="G34" s="66">
        <f t="shared" si="0"/>
        <v>2.8999999999999986</v>
      </c>
      <c r="H34" s="5"/>
      <c r="I34" s="16">
        <f t="shared" si="1"/>
        <v>292</v>
      </c>
      <c r="J34" s="11"/>
      <c r="K34" s="136">
        <v>57</v>
      </c>
      <c r="L34" s="8">
        <v>1</v>
      </c>
      <c r="M34" s="52">
        <v>100</v>
      </c>
      <c r="N34" s="9" t="s">
        <v>1</v>
      </c>
      <c r="O34" s="11"/>
      <c r="P34" s="111"/>
      <c r="Q34" s="8"/>
      <c r="R34" s="99"/>
      <c r="S34" s="9"/>
      <c r="T34" s="11"/>
      <c r="U34" s="136">
        <v>52</v>
      </c>
      <c r="V34" s="111">
        <v>53</v>
      </c>
      <c r="W34" s="155">
        <f t="shared" si="5"/>
        <v>105</v>
      </c>
      <c r="X34" s="142">
        <v>4</v>
      </c>
      <c r="Y34" s="52">
        <v>92</v>
      </c>
      <c r="Z34" s="9" t="s">
        <v>1</v>
      </c>
      <c r="AA34" s="11"/>
      <c r="AB34" s="111"/>
      <c r="AC34" s="8"/>
      <c r="AD34" s="99"/>
      <c r="AE34" s="9"/>
      <c r="AF34" s="11"/>
      <c r="AG34" s="136">
        <v>50</v>
      </c>
      <c r="AH34" s="111">
        <v>49</v>
      </c>
      <c r="AI34" s="155">
        <f>SUM(AG34:AH34)</f>
        <v>99</v>
      </c>
      <c r="AJ34" s="142">
        <v>3</v>
      </c>
      <c r="AK34" s="33">
        <v>100</v>
      </c>
      <c r="AL34" s="9" t="s">
        <v>1</v>
      </c>
      <c r="AM34" s="11"/>
      <c r="AN34" s="111"/>
      <c r="AO34" s="8"/>
      <c r="AP34" s="99"/>
      <c r="AQ34" s="9"/>
      <c r="AR34" s="11"/>
      <c r="AS34" s="111"/>
      <c r="AT34" s="111"/>
      <c r="AU34" s="155"/>
      <c r="AV34" s="142"/>
      <c r="AW34" s="33"/>
      <c r="AX34" s="9"/>
      <c r="AY34" s="11"/>
      <c r="AZ34" s="111"/>
      <c r="BA34" s="111"/>
      <c r="BB34" s="155">
        <f t="shared" si="3"/>
        <v>0</v>
      </c>
      <c r="BC34" s="168"/>
      <c r="BD34" s="99"/>
      <c r="BE34" s="9"/>
      <c r="BF34" s="7"/>
      <c r="BG34" s="111"/>
      <c r="BH34" s="111"/>
      <c r="BI34" s="201"/>
      <c r="BJ34" s="142"/>
      <c r="BK34" s="99"/>
      <c r="BL34" s="9"/>
      <c r="BM34" s="11"/>
      <c r="BN34" s="111"/>
      <c r="BO34" s="142"/>
      <c r="BP34" s="33"/>
      <c r="BQ34" s="9"/>
    </row>
    <row r="35" spans="1:69" ht="15.75">
      <c r="A35" s="18">
        <v>26</v>
      </c>
      <c r="B35" s="100" t="s">
        <v>186</v>
      </c>
      <c r="C35" s="64" t="s">
        <v>172</v>
      </c>
      <c r="D35" s="93">
        <v>2015</v>
      </c>
      <c r="E35" s="24">
        <v>41.9</v>
      </c>
      <c r="F35" s="66">
        <v>41.6</v>
      </c>
      <c r="G35" s="66">
        <f t="shared" si="0"/>
        <v>-0.29999999999999716</v>
      </c>
      <c r="H35" s="5"/>
      <c r="I35" s="16">
        <f t="shared" si="1"/>
        <v>288.5</v>
      </c>
      <c r="J35" s="11"/>
      <c r="K35" s="136">
        <v>64</v>
      </c>
      <c r="L35" s="8">
        <v>2</v>
      </c>
      <c r="M35" s="52">
        <v>92</v>
      </c>
      <c r="N35" s="9" t="s">
        <v>1</v>
      </c>
      <c r="O35" s="11"/>
      <c r="P35" s="135">
        <v>119</v>
      </c>
      <c r="Q35" s="8">
        <v>13</v>
      </c>
      <c r="R35" s="33">
        <v>50</v>
      </c>
      <c r="S35" s="9" t="s">
        <v>1</v>
      </c>
      <c r="T35" s="11"/>
      <c r="U35" s="136">
        <v>58</v>
      </c>
      <c r="V35" s="111">
        <v>57</v>
      </c>
      <c r="W35" s="155">
        <f t="shared" si="5"/>
        <v>115</v>
      </c>
      <c r="X35" s="142">
        <v>7</v>
      </c>
      <c r="Y35" s="52">
        <v>67</v>
      </c>
      <c r="Z35" s="90" t="s">
        <v>1</v>
      </c>
      <c r="AA35" s="11"/>
      <c r="AB35" s="136">
        <v>54</v>
      </c>
      <c r="AC35" s="8">
        <v>3</v>
      </c>
      <c r="AD35" s="52">
        <v>79.5</v>
      </c>
      <c r="AE35" s="9" t="s">
        <v>1</v>
      </c>
      <c r="AF35" s="11"/>
      <c r="AG35" s="111"/>
      <c r="AH35" s="111"/>
      <c r="AI35" s="155"/>
      <c r="AJ35" s="142"/>
      <c r="AK35" s="60"/>
      <c r="AL35" s="90"/>
      <c r="AM35" s="11"/>
      <c r="AN35" s="111"/>
      <c r="AO35" s="8"/>
      <c r="AP35" s="60"/>
      <c r="AQ35" s="9"/>
      <c r="AR35" s="11"/>
      <c r="AS35" s="111"/>
      <c r="AT35" s="111"/>
      <c r="AU35" s="155"/>
      <c r="AV35" s="142"/>
      <c r="AW35" s="60"/>
      <c r="AX35" s="90"/>
      <c r="AY35" s="11"/>
      <c r="AZ35" s="111"/>
      <c r="BA35" s="111"/>
      <c r="BB35" s="155">
        <f t="shared" si="3"/>
        <v>0</v>
      </c>
      <c r="BC35" s="142"/>
      <c r="BD35" s="60"/>
      <c r="BE35" s="90"/>
      <c r="BF35" s="7"/>
      <c r="BG35" s="111"/>
      <c r="BH35" s="111"/>
      <c r="BI35" s="201"/>
      <c r="BJ35" s="142"/>
      <c r="BK35" s="33"/>
      <c r="BL35" s="9"/>
      <c r="BM35" s="11"/>
      <c r="BN35" s="176"/>
      <c r="BO35" s="32"/>
      <c r="BP35" s="33"/>
      <c r="BQ35" s="9"/>
    </row>
    <row r="36" spans="1:69" ht="15.75">
      <c r="A36" s="18">
        <v>27</v>
      </c>
      <c r="B36" s="100" t="s">
        <v>168</v>
      </c>
      <c r="C36" s="63" t="s">
        <v>37</v>
      </c>
      <c r="D36" s="93">
        <v>2015</v>
      </c>
      <c r="E36" s="24">
        <v>18.3</v>
      </c>
      <c r="F36" s="66">
        <v>30.1</v>
      </c>
      <c r="G36" s="66">
        <f t="shared" si="0"/>
        <v>11.8</v>
      </c>
      <c r="H36" s="5"/>
      <c r="I36" s="16">
        <f t="shared" si="1"/>
        <v>275</v>
      </c>
      <c r="J36" s="11"/>
      <c r="K36" s="135">
        <v>103</v>
      </c>
      <c r="L36" s="8">
        <v>11</v>
      </c>
      <c r="M36" s="33">
        <v>70</v>
      </c>
      <c r="N36" s="9" t="s">
        <v>1</v>
      </c>
      <c r="O36" s="11"/>
      <c r="P36" s="111"/>
      <c r="Q36" s="8"/>
      <c r="R36" s="60"/>
      <c r="S36" s="9"/>
      <c r="T36" s="11"/>
      <c r="U36" s="111"/>
      <c r="V36" s="111"/>
      <c r="W36" s="155">
        <f t="shared" si="5"/>
        <v>0</v>
      </c>
      <c r="X36" s="32"/>
      <c r="Y36" s="33"/>
      <c r="Z36" s="9"/>
      <c r="AA36" s="11"/>
      <c r="AB36" s="111"/>
      <c r="AC36" s="8"/>
      <c r="AD36" s="99"/>
      <c r="AE36" s="9"/>
      <c r="AF36" s="11"/>
      <c r="AG36" s="180">
        <v>98</v>
      </c>
      <c r="AH36" s="111">
        <v>102</v>
      </c>
      <c r="AI36" s="155">
        <f>SUM(AG36:AH36)</f>
        <v>200</v>
      </c>
      <c r="AJ36" s="142">
        <v>10</v>
      </c>
      <c r="AK36" s="99">
        <v>100</v>
      </c>
      <c r="AL36" s="9" t="s">
        <v>1</v>
      </c>
      <c r="AM36" s="11"/>
      <c r="AN36" s="135">
        <v>103</v>
      </c>
      <c r="AO36" s="8">
        <v>15</v>
      </c>
      <c r="AP36" s="33">
        <v>25</v>
      </c>
      <c r="AQ36" s="9" t="s">
        <v>1</v>
      </c>
      <c r="AR36" s="11"/>
      <c r="AS36" s="111"/>
      <c r="AT36" s="111"/>
      <c r="AU36" s="155"/>
      <c r="AV36" s="142"/>
      <c r="AW36" s="99"/>
      <c r="AX36" s="9"/>
      <c r="AY36" s="11"/>
      <c r="AZ36" s="111"/>
      <c r="BA36" s="111"/>
      <c r="BB36" s="155">
        <f t="shared" si="3"/>
        <v>0</v>
      </c>
      <c r="BC36" s="142"/>
      <c r="BD36" s="99"/>
      <c r="BE36" s="9"/>
      <c r="BF36" s="7"/>
      <c r="BG36" s="180">
        <v>106</v>
      </c>
      <c r="BH36" s="111">
        <v>96</v>
      </c>
      <c r="BI36" s="201">
        <f>SUM(BG36:BH36)</f>
        <v>202</v>
      </c>
      <c r="BJ36" s="142">
        <v>12</v>
      </c>
      <c r="BK36" s="99">
        <v>80</v>
      </c>
      <c r="BL36" s="9" t="s">
        <v>1</v>
      </c>
      <c r="BM36" s="11"/>
      <c r="BN36" s="111"/>
      <c r="BO36" s="142"/>
      <c r="BP36" s="33"/>
      <c r="BQ36" s="9"/>
    </row>
    <row r="37" spans="1:69" ht="15.75">
      <c r="A37" s="18">
        <v>28</v>
      </c>
      <c r="B37" s="100" t="s">
        <v>417</v>
      </c>
      <c r="C37" s="63" t="s">
        <v>37</v>
      </c>
      <c r="D37" s="83">
        <v>2016</v>
      </c>
      <c r="E37" s="24">
        <v>40.200000000000003</v>
      </c>
      <c r="F37" s="66">
        <v>37.700000000000003</v>
      </c>
      <c r="G37" s="66">
        <f t="shared" si="0"/>
        <v>-2.5</v>
      </c>
      <c r="H37" s="5"/>
      <c r="I37" s="16">
        <f t="shared" si="1"/>
        <v>242</v>
      </c>
      <c r="J37" s="11"/>
      <c r="K37" s="111"/>
      <c r="L37" s="8"/>
      <c r="M37" s="99"/>
      <c r="N37" s="9"/>
      <c r="O37" s="11"/>
      <c r="P37" s="111"/>
      <c r="Q37" s="8"/>
      <c r="R37" s="99"/>
      <c r="S37" s="9"/>
      <c r="T37" s="11"/>
      <c r="U37" s="111"/>
      <c r="V37" s="111"/>
      <c r="W37" s="155"/>
      <c r="X37" s="142"/>
      <c r="Y37" s="99"/>
      <c r="Z37" s="9"/>
      <c r="AA37" s="11"/>
      <c r="AB37" s="136"/>
      <c r="AC37" s="8"/>
      <c r="AD37" s="52"/>
      <c r="AE37" s="9"/>
      <c r="AF37" s="11"/>
      <c r="AG37" s="180">
        <v>106</v>
      </c>
      <c r="AH37" s="111">
        <v>106</v>
      </c>
      <c r="AI37" s="155">
        <f>SUM(AG37:AH37)</f>
        <v>212</v>
      </c>
      <c r="AJ37" s="142">
        <v>12</v>
      </c>
      <c r="AK37" s="99">
        <v>80</v>
      </c>
      <c r="AL37" s="9" t="s">
        <v>1</v>
      </c>
      <c r="AM37" s="11"/>
      <c r="AN37" s="136">
        <v>50</v>
      </c>
      <c r="AO37" s="8">
        <v>2</v>
      </c>
      <c r="AP37" s="52">
        <v>92</v>
      </c>
      <c r="AQ37" s="9" t="s">
        <v>1</v>
      </c>
      <c r="AR37" s="11"/>
      <c r="AS37" s="111"/>
      <c r="AT37" s="111"/>
      <c r="AU37" s="155"/>
      <c r="AV37" s="168"/>
      <c r="AW37" s="99"/>
      <c r="AX37" s="9"/>
      <c r="AY37" s="11"/>
      <c r="AZ37" s="111"/>
      <c r="BA37" s="111"/>
      <c r="BB37" s="155">
        <f t="shared" si="3"/>
        <v>0</v>
      </c>
      <c r="BC37" s="168"/>
      <c r="BD37" s="99"/>
      <c r="BE37" s="9"/>
      <c r="BF37" s="7"/>
      <c r="BG37" s="180">
        <v>106</v>
      </c>
      <c r="BH37" s="111">
        <v>109</v>
      </c>
      <c r="BI37" s="201">
        <f>SUM(BG37:BH37)</f>
        <v>215</v>
      </c>
      <c r="BJ37" s="142">
        <v>13</v>
      </c>
      <c r="BK37" s="99">
        <v>70</v>
      </c>
      <c r="BL37" s="9" t="s">
        <v>1</v>
      </c>
      <c r="BM37" s="11"/>
      <c r="BN37" s="111"/>
      <c r="BO37" s="142"/>
      <c r="BP37" s="60"/>
      <c r="BQ37" s="9"/>
    </row>
    <row r="38" spans="1:69" ht="15.75">
      <c r="A38" s="18">
        <v>29</v>
      </c>
      <c r="B38" s="100" t="s">
        <v>418</v>
      </c>
      <c r="C38" s="63" t="s">
        <v>42</v>
      </c>
      <c r="D38" s="93">
        <v>2015</v>
      </c>
      <c r="E38" s="24">
        <v>28.6</v>
      </c>
      <c r="F38" s="66">
        <v>30.6</v>
      </c>
      <c r="G38" s="66">
        <f t="shared" si="0"/>
        <v>2</v>
      </c>
      <c r="H38" s="5"/>
      <c r="I38" s="16">
        <f t="shared" si="1"/>
        <v>206</v>
      </c>
      <c r="J38" s="11"/>
      <c r="K38" s="111"/>
      <c r="L38" s="8"/>
      <c r="M38" s="99"/>
      <c r="N38" s="9"/>
      <c r="O38" s="11"/>
      <c r="P38" s="135">
        <v>106</v>
      </c>
      <c r="Q38" s="8">
        <v>11</v>
      </c>
      <c r="R38" s="33">
        <v>70</v>
      </c>
      <c r="S38" s="9" t="s">
        <v>1</v>
      </c>
      <c r="T38" s="11"/>
      <c r="U38" s="111"/>
      <c r="V38" s="111"/>
      <c r="W38" s="155">
        <f>SUM(U38:V38)</f>
        <v>0</v>
      </c>
      <c r="X38" s="32"/>
      <c r="Y38" s="99"/>
      <c r="Z38" s="9"/>
      <c r="AA38" s="11"/>
      <c r="AB38" s="111"/>
      <c r="AC38" s="8"/>
      <c r="AD38" s="60"/>
      <c r="AE38" s="9"/>
      <c r="AF38" s="11"/>
      <c r="AG38" s="180">
        <v>95</v>
      </c>
      <c r="AH38" s="111">
        <v>101</v>
      </c>
      <c r="AI38" s="155">
        <f>SUM(AG38:AH38)</f>
        <v>196</v>
      </c>
      <c r="AJ38" s="142">
        <v>8</v>
      </c>
      <c r="AK38" s="99">
        <v>120</v>
      </c>
      <c r="AL38" s="9" t="s">
        <v>1</v>
      </c>
      <c r="AM38" s="11"/>
      <c r="AN38" s="135">
        <v>108</v>
      </c>
      <c r="AO38" s="8">
        <v>18</v>
      </c>
      <c r="AP38" s="33">
        <v>16</v>
      </c>
      <c r="AQ38" s="9" t="s">
        <v>1</v>
      </c>
      <c r="AR38" s="11"/>
      <c r="AS38" s="111"/>
      <c r="AT38" s="111"/>
      <c r="AU38" s="155"/>
      <c r="AV38" s="142"/>
      <c r="AW38" s="99"/>
      <c r="AX38" s="9"/>
      <c r="AY38" s="11"/>
      <c r="AZ38" s="111"/>
      <c r="BA38" s="111"/>
      <c r="BB38" s="155">
        <f t="shared" si="3"/>
        <v>0</v>
      </c>
      <c r="BC38" s="142"/>
      <c r="BD38" s="60"/>
      <c r="BE38" s="9"/>
      <c r="BF38" s="7"/>
      <c r="BG38" s="111"/>
      <c r="BH38" s="111"/>
      <c r="BI38" s="201"/>
      <c r="BJ38" s="142"/>
      <c r="BK38" s="33"/>
      <c r="BL38" s="9"/>
      <c r="BM38" s="11"/>
      <c r="BN38" s="111"/>
      <c r="BO38" s="142"/>
      <c r="BP38" s="33"/>
      <c r="BQ38" s="9"/>
    </row>
    <row r="39" spans="1:69" ht="15.75">
      <c r="A39" s="18">
        <v>30</v>
      </c>
      <c r="B39" s="100" t="s">
        <v>455</v>
      </c>
      <c r="C39" s="64" t="s">
        <v>172</v>
      </c>
      <c r="D39" s="83">
        <v>2016</v>
      </c>
      <c r="E39" s="24">
        <v>36.4</v>
      </c>
      <c r="F39" s="66"/>
      <c r="G39" s="66">
        <f t="shared" si="0"/>
        <v>-36.4</v>
      </c>
      <c r="H39" s="5"/>
      <c r="I39" s="16">
        <f t="shared" si="1"/>
        <v>175</v>
      </c>
      <c r="J39" s="11"/>
      <c r="K39" s="111"/>
      <c r="L39" s="8"/>
      <c r="M39" s="99"/>
      <c r="N39" s="9"/>
      <c r="O39" s="7"/>
      <c r="P39" s="111"/>
      <c r="Q39" s="8"/>
      <c r="R39" s="99"/>
      <c r="S39" s="59"/>
      <c r="T39" s="7"/>
      <c r="U39" s="111"/>
      <c r="V39" s="111"/>
      <c r="W39" s="155"/>
      <c r="X39" s="142"/>
      <c r="Y39" s="99"/>
      <c r="Z39" s="9"/>
      <c r="AA39" s="204"/>
      <c r="AB39" s="111"/>
      <c r="AC39" s="8"/>
      <c r="AD39" s="60"/>
      <c r="AE39" s="59"/>
      <c r="AF39" s="11"/>
      <c r="AG39" s="111"/>
      <c r="AH39" s="111"/>
      <c r="AI39" s="155"/>
      <c r="AJ39" s="142"/>
      <c r="AK39" s="99"/>
      <c r="AL39" s="9"/>
      <c r="AM39" s="11"/>
      <c r="AN39" s="111"/>
      <c r="AO39" s="8"/>
      <c r="AP39" s="60"/>
      <c r="AQ39" s="59"/>
      <c r="AR39" s="11"/>
      <c r="AS39" s="136">
        <v>52</v>
      </c>
      <c r="AT39" s="111">
        <v>51</v>
      </c>
      <c r="AU39" s="155">
        <f>SUM(AS39:AT39)</f>
        <v>103</v>
      </c>
      <c r="AV39" s="142">
        <v>3</v>
      </c>
      <c r="AW39" s="99">
        <v>100</v>
      </c>
      <c r="AX39" s="9"/>
      <c r="AY39" s="11"/>
      <c r="AZ39" s="136">
        <v>55</v>
      </c>
      <c r="BA39" s="111">
        <v>52</v>
      </c>
      <c r="BB39" s="155">
        <f t="shared" si="3"/>
        <v>107</v>
      </c>
      <c r="BC39" s="142">
        <v>6</v>
      </c>
      <c r="BD39" s="99">
        <v>75</v>
      </c>
      <c r="BE39" s="9" t="s">
        <v>1</v>
      </c>
      <c r="BF39" s="7"/>
      <c r="BG39" s="111"/>
      <c r="BH39" s="111"/>
      <c r="BI39" s="201"/>
      <c r="BJ39" s="142"/>
      <c r="BK39" s="99"/>
      <c r="BL39" s="9"/>
      <c r="BM39" s="11"/>
      <c r="BN39" s="111"/>
      <c r="BO39" s="142"/>
      <c r="BP39" s="33"/>
      <c r="BQ39" s="9"/>
    </row>
    <row r="40" spans="1:69" ht="15.75">
      <c r="A40" s="18">
        <v>31</v>
      </c>
      <c r="B40" s="100" t="s">
        <v>215</v>
      </c>
      <c r="C40" s="63" t="s">
        <v>216</v>
      </c>
      <c r="D40" s="93">
        <v>2015</v>
      </c>
      <c r="E40" s="24">
        <v>48.9</v>
      </c>
      <c r="F40" s="66">
        <v>49</v>
      </c>
      <c r="G40" s="66">
        <f t="shared" si="0"/>
        <v>0.10000000000000142</v>
      </c>
      <c r="H40" s="5"/>
      <c r="I40" s="16">
        <f t="shared" si="1"/>
        <v>175</v>
      </c>
      <c r="J40" s="11"/>
      <c r="K40" s="111"/>
      <c r="L40" s="8"/>
      <c r="M40" s="99"/>
      <c r="N40" s="9"/>
      <c r="O40" s="11"/>
      <c r="P40" s="136">
        <v>57</v>
      </c>
      <c r="Q40" s="8">
        <v>4</v>
      </c>
      <c r="R40" s="52">
        <v>75</v>
      </c>
      <c r="S40" s="59" t="s">
        <v>1</v>
      </c>
      <c r="T40" s="11"/>
      <c r="U40" s="111"/>
      <c r="V40" s="111"/>
      <c r="W40" s="155">
        <f>SUM(U40:V40)</f>
        <v>0</v>
      </c>
      <c r="X40" s="142"/>
      <c r="Y40" s="99"/>
      <c r="Z40" s="9"/>
      <c r="AA40" s="11"/>
      <c r="AB40" s="111"/>
      <c r="AC40" s="8"/>
      <c r="AD40" s="60"/>
      <c r="AE40" s="174"/>
      <c r="AF40" s="11"/>
      <c r="AG40" s="111"/>
      <c r="AH40" s="111"/>
      <c r="AI40" s="155"/>
      <c r="AJ40" s="142"/>
      <c r="AK40" s="99"/>
      <c r="AL40" s="9"/>
      <c r="AM40" s="11"/>
      <c r="AN40" s="136">
        <v>48</v>
      </c>
      <c r="AO40" s="8">
        <v>1</v>
      </c>
      <c r="AP40" s="52">
        <v>100</v>
      </c>
      <c r="AQ40" s="59" t="s">
        <v>1</v>
      </c>
      <c r="AR40" s="11"/>
      <c r="AS40" s="111"/>
      <c r="AT40" s="111"/>
      <c r="AU40" s="155"/>
      <c r="AV40" s="142"/>
      <c r="AW40" s="99"/>
      <c r="AX40" s="9"/>
      <c r="AY40" s="182"/>
      <c r="AZ40" s="111"/>
      <c r="BA40" s="111"/>
      <c r="BB40" s="155">
        <f t="shared" si="3"/>
        <v>0</v>
      </c>
      <c r="BC40" s="142"/>
      <c r="BD40" s="99"/>
      <c r="BE40" s="9"/>
      <c r="BF40" s="7"/>
      <c r="BG40" s="111"/>
      <c r="BH40" s="111"/>
      <c r="BI40" s="201"/>
      <c r="BJ40" s="142"/>
      <c r="BK40" s="33"/>
      <c r="BL40" s="9"/>
      <c r="BM40" s="11"/>
      <c r="BN40" s="111"/>
      <c r="BO40" s="142"/>
      <c r="BP40" s="33"/>
      <c r="BQ40" s="9"/>
    </row>
    <row r="41" spans="1:69" ht="15.75">
      <c r="A41" s="18">
        <v>32</v>
      </c>
      <c r="B41" s="100" t="s">
        <v>213</v>
      </c>
      <c r="C41" s="63" t="s">
        <v>64</v>
      </c>
      <c r="D41" s="93">
        <v>2015</v>
      </c>
      <c r="E41" s="24">
        <v>41.6</v>
      </c>
      <c r="F41" s="66">
        <v>30.8</v>
      </c>
      <c r="G41" s="66">
        <f t="shared" si="0"/>
        <v>-10.8</v>
      </c>
      <c r="H41" s="5"/>
      <c r="I41" s="16">
        <f t="shared" si="1"/>
        <v>170</v>
      </c>
      <c r="J41" s="11"/>
      <c r="K41" s="111"/>
      <c r="L41" s="8"/>
      <c r="M41" s="99"/>
      <c r="N41" s="9"/>
      <c r="O41" s="11"/>
      <c r="P41" s="136">
        <v>46</v>
      </c>
      <c r="Q41" s="8">
        <v>1</v>
      </c>
      <c r="R41" s="52">
        <v>100</v>
      </c>
      <c r="S41" s="9" t="s">
        <v>1</v>
      </c>
      <c r="T41" s="11"/>
      <c r="U41" s="111"/>
      <c r="V41" s="111"/>
      <c r="W41" s="155">
        <f>SUM(U41:V41)</f>
        <v>0</v>
      </c>
      <c r="X41" s="142"/>
      <c r="Y41" s="33"/>
      <c r="Z41" s="9"/>
      <c r="AA41" s="11"/>
      <c r="AB41" s="135">
        <v>103</v>
      </c>
      <c r="AC41" s="8">
        <v>11</v>
      </c>
      <c r="AD41" s="33">
        <v>70</v>
      </c>
      <c r="AE41" s="9" t="s">
        <v>1</v>
      </c>
      <c r="AF41" s="11"/>
      <c r="AG41" s="111"/>
      <c r="AH41" s="111"/>
      <c r="AI41" s="155"/>
      <c r="AJ41" s="142"/>
      <c r="AK41" s="99"/>
      <c r="AL41" s="9"/>
      <c r="AM41" s="11"/>
      <c r="AN41" s="111"/>
      <c r="AO41" s="8"/>
      <c r="AP41" s="99"/>
      <c r="AQ41" s="9"/>
      <c r="AR41" s="11"/>
      <c r="AS41" s="111"/>
      <c r="AT41" s="111"/>
      <c r="AU41" s="155"/>
      <c r="AV41" s="142"/>
      <c r="AW41" s="99"/>
      <c r="AX41" s="9"/>
      <c r="AY41" s="11"/>
      <c r="AZ41" s="111"/>
      <c r="BA41" s="111"/>
      <c r="BB41" s="155">
        <f t="shared" si="3"/>
        <v>0</v>
      </c>
      <c r="BC41" s="142"/>
      <c r="BD41" s="99"/>
      <c r="BE41" s="9"/>
      <c r="BF41" s="7"/>
      <c r="BG41" s="111"/>
      <c r="BH41" s="111"/>
      <c r="BI41" s="201"/>
      <c r="BJ41" s="142"/>
      <c r="BK41" s="99"/>
      <c r="BL41" s="9"/>
      <c r="BM41" s="11"/>
      <c r="BN41" s="111"/>
      <c r="BO41" s="142"/>
      <c r="BP41" s="33"/>
      <c r="BQ41" s="9"/>
    </row>
    <row r="42" spans="1:69" ht="15.75">
      <c r="A42" s="18">
        <v>33</v>
      </c>
      <c r="B42" s="100" t="s">
        <v>424</v>
      </c>
      <c r="C42" s="63" t="s">
        <v>425</v>
      </c>
      <c r="D42" s="94">
        <v>2016</v>
      </c>
      <c r="E42" s="24">
        <v>54</v>
      </c>
      <c r="F42" s="66"/>
      <c r="G42" s="66"/>
      <c r="H42" s="5"/>
      <c r="I42" s="16">
        <f t="shared" si="1"/>
        <v>168</v>
      </c>
      <c r="J42" s="11"/>
      <c r="K42" s="111"/>
      <c r="L42" s="8"/>
      <c r="M42" s="99"/>
      <c r="N42" s="9"/>
      <c r="O42" s="11"/>
      <c r="P42" s="135"/>
      <c r="Q42" s="8"/>
      <c r="R42" s="33"/>
      <c r="S42" s="59"/>
      <c r="T42" s="11"/>
      <c r="U42" s="136"/>
      <c r="V42" s="111"/>
      <c r="W42" s="155"/>
      <c r="X42" s="142"/>
      <c r="Y42" s="52"/>
      <c r="Z42" s="9"/>
      <c r="AA42" s="11"/>
      <c r="AB42" s="136"/>
      <c r="AC42" s="8"/>
      <c r="AD42" s="52"/>
      <c r="AE42" s="59"/>
      <c r="AF42" s="11"/>
      <c r="AG42" s="136">
        <v>65</v>
      </c>
      <c r="AH42" s="111">
        <v>56</v>
      </c>
      <c r="AI42" s="155">
        <f>SUM(AG42:AH42)</f>
        <v>121</v>
      </c>
      <c r="AJ42" s="142">
        <v>5</v>
      </c>
      <c r="AK42" s="52">
        <v>84</v>
      </c>
      <c r="AL42" s="9" t="s">
        <v>1</v>
      </c>
      <c r="AM42" s="11"/>
      <c r="AN42" s="136">
        <v>54</v>
      </c>
      <c r="AO42" s="8">
        <v>3</v>
      </c>
      <c r="AP42" s="52">
        <v>84</v>
      </c>
      <c r="AQ42" s="59" t="s">
        <v>1</v>
      </c>
      <c r="AR42" s="11"/>
      <c r="AS42" s="111"/>
      <c r="AT42" s="111"/>
      <c r="AU42" s="155"/>
      <c r="AV42" s="142"/>
      <c r="AW42" s="52"/>
      <c r="AX42" s="9"/>
      <c r="AY42" s="11"/>
      <c r="AZ42" s="111"/>
      <c r="BA42" s="111"/>
      <c r="BB42" s="155">
        <f t="shared" si="3"/>
        <v>0</v>
      </c>
      <c r="BC42" s="142"/>
      <c r="BD42" s="52"/>
      <c r="BE42" s="9"/>
      <c r="BF42" s="5"/>
      <c r="BG42" s="200"/>
      <c r="BH42" s="200"/>
      <c r="BI42" s="201"/>
      <c r="BJ42" s="27"/>
      <c r="BK42" s="169"/>
      <c r="BL42" s="224"/>
      <c r="BM42" s="11"/>
      <c r="BN42" s="111"/>
      <c r="BO42" s="142"/>
      <c r="BP42" s="33"/>
      <c r="BQ42" s="9"/>
    </row>
    <row r="43" spans="1:69" ht="15.75">
      <c r="A43" s="18">
        <v>34</v>
      </c>
      <c r="B43" s="100" t="s">
        <v>175</v>
      </c>
      <c r="C43" s="64" t="s">
        <v>43</v>
      </c>
      <c r="D43" s="93">
        <v>2015</v>
      </c>
      <c r="E43" s="37">
        <v>48.3</v>
      </c>
      <c r="F43" s="66">
        <v>48.3</v>
      </c>
      <c r="G43" s="66">
        <f>SUM(F43-E43)</f>
        <v>0</v>
      </c>
      <c r="H43" s="5"/>
      <c r="I43" s="16">
        <f t="shared" si="1"/>
        <v>151</v>
      </c>
      <c r="J43" s="11"/>
      <c r="K43" s="136">
        <v>71</v>
      </c>
      <c r="L43" s="8">
        <v>3</v>
      </c>
      <c r="M43" s="52">
        <v>84</v>
      </c>
      <c r="N43" s="9" t="s">
        <v>1</v>
      </c>
      <c r="O43" s="11"/>
      <c r="P43" s="111"/>
      <c r="Q43" s="8"/>
      <c r="R43" s="99"/>
      <c r="S43" s="59"/>
      <c r="T43" s="11"/>
      <c r="U43" s="111"/>
      <c r="V43" s="111"/>
      <c r="W43" s="155">
        <f>SUM(U43:V43)</f>
        <v>0</v>
      </c>
      <c r="X43" s="142"/>
      <c r="Y43" s="33"/>
      <c r="Z43" s="224"/>
      <c r="AA43" s="11"/>
      <c r="AB43" s="136">
        <v>55</v>
      </c>
      <c r="AC43" s="8">
        <v>5</v>
      </c>
      <c r="AD43" s="52">
        <v>67</v>
      </c>
      <c r="AE43" s="59" t="s">
        <v>1</v>
      </c>
      <c r="AF43" s="11"/>
      <c r="AG43" s="111"/>
      <c r="AH43" s="111"/>
      <c r="AI43" s="155"/>
      <c r="AJ43" s="142"/>
      <c r="AK43" s="99"/>
      <c r="AL43" s="224"/>
      <c r="AM43" s="11"/>
      <c r="AN43" s="111"/>
      <c r="AO43" s="8"/>
      <c r="AP43" s="60"/>
      <c r="AQ43" s="59"/>
      <c r="AR43" s="11"/>
      <c r="AS43" s="111"/>
      <c r="AT43" s="111"/>
      <c r="AU43" s="155"/>
      <c r="AV43" s="142"/>
      <c r="AW43" s="99"/>
      <c r="AX43" s="224"/>
      <c r="AY43" s="11"/>
      <c r="AZ43" s="111"/>
      <c r="BA43" s="111"/>
      <c r="BB43" s="155">
        <f t="shared" si="3"/>
        <v>0</v>
      </c>
      <c r="BC43" s="142"/>
      <c r="BD43" s="99"/>
      <c r="BE43" s="9"/>
      <c r="BF43" s="7"/>
      <c r="BG43" s="111"/>
      <c r="BH43" s="111"/>
      <c r="BI43" s="201"/>
      <c r="BJ43" s="142"/>
      <c r="BK43" s="33"/>
      <c r="BL43" s="9"/>
      <c r="BM43" s="11"/>
      <c r="BN43" s="111"/>
      <c r="BO43" s="142"/>
      <c r="BP43" s="33"/>
      <c r="BQ43" s="9"/>
    </row>
    <row r="44" spans="1:69" s="4" customFormat="1" ht="15.75">
      <c r="A44" s="18">
        <v>35</v>
      </c>
      <c r="B44" s="100" t="s">
        <v>214</v>
      </c>
      <c r="C44" s="63" t="s">
        <v>41</v>
      </c>
      <c r="D44" s="93">
        <v>2015</v>
      </c>
      <c r="E44" s="24">
        <v>41.6</v>
      </c>
      <c r="F44" s="66">
        <v>46.6</v>
      </c>
      <c r="G44" s="66">
        <f>SUM(F44-E44)</f>
        <v>5</v>
      </c>
      <c r="H44" s="5"/>
      <c r="I44" s="16">
        <f t="shared" si="1"/>
        <v>144</v>
      </c>
      <c r="J44" s="11"/>
      <c r="K44" s="111"/>
      <c r="L44" s="8"/>
      <c r="M44" s="99"/>
      <c r="N44" s="9"/>
      <c r="O44" s="11"/>
      <c r="P44" s="136">
        <v>56</v>
      </c>
      <c r="Q44" s="8">
        <v>3</v>
      </c>
      <c r="R44" s="52">
        <v>84</v>
      </c>
      <c r="S44" s="59" t="s">
        <v>1</v>
      </c>
      <c r="T44" s="11"/>
      <c r="U44" s="111"/>
      <c r="V44" s="111"/>
      <c r="W44" s="155">
        <f>SUM(U44:V44)</f>
        <v>0</v>
      </c>
      <c r="X44" s="142"/>
      <c r="Y44" s="33"/>
      <c r="Z44" s="9"/>
      <c r="AA44" s="11"/>
      <c r="AB44" s="111"/>
      <c r="AC44" s="8"/>
      <c r="AD44" s="99"/>
      <c r="AE44" s="59"/>
      <c r="AF44" s="11"/>
      <c r="AG44" s="111"/>
      <c r="AH44" s="111"/>
      <c r="AI44" s="155"/>
      <c r="AJ44" s="142"/>
      <c r="AK44" s="99"/>
      <c r="AL44" s="9"/>
      <c r="AM44" s="11"/>
      <c r="AN44" s="136">
        <v>58</v>
      </c>
      <c r="AO44" s="8">
        <v>6</v>
      </c>
      <c r="AP44" s="52">
        <v>60</v>
      </c>
      <c r="AQ44" s="59" t="s">
        <v>1</v>
      </c>
      <c r="AR44" s="11"/>
      <c r="AS44" s="111"/>
      <c r="AT44" s="111"/>
      <c r="AU44" s="155"/>
      <c r="AV44" s="142"/>
      <c r="AW44" s="99"/>
      <c r="AX44" s="9"/>
      <c r="AY44" s="11"/>
      <c r="AZ44" s="111"/>
      <c r="BA44" s="111"/>
      <c r="BB44" s="155">
        <f t="shared" si="3"/>
        <v>0</v>
      </c>
      <c r="BC44" s="142"/>
      <c r="BD44" s="99"/>
      <c r="BE44" s="9"/>
      <c r="BF44" s="7"/>
      <c r="BG44" s="111"/>
      <c r="BH44" s="111"/>
      <c r="BI44" s="201"/>
      <c r="BJ44" s="142"/>
      <c r="BK44" s="60"/>
      <c r="BL44" s="9"/>
      <c r="BM44" s="11"/>
      <c r="BN44" s="111"/>
      <c r="BO44" s="142"/>
      <c r="BP44" s="33"/>
      <c r="BQ44" s="9"/>
    </row>
    <row r="45" spans="1:69" ht="15.75">
      <c r="A45" s="18">
        <v>36</v>
      </c>
      <c r="B45" s="100" t="s">
        <v>177</v>
      </c>
      <c r="C45" s="64" t="s">
        <v>178</v>
      </c>
      <c r="D45" s="93">
        <v>2015</v>
      </c>
      <c r="E45" s="24">
        <v>37.200000000000003</v>
      </c>
      <c r="F45" s="66"/>
      <c r="G45" s="66">
        <f>SUM(F45-E45)</f>
        <v>-37.200000000000003</v>
      </c>
      <c r="H45" s="5"/>
      <c r="I45" s="16">
        <f t="shared" si="1"/>
        <v>95</v>
      </c>
      <c r="J45" s="11"/>
      <c r="K45" s="135">
        <v>98</v>
      </c>
      <c r="L45" s="8">
        <v>8</v>
      </c>
      <c r="M45" s="33">
        <v>95</v>
      </c>
      <c r="N45" s="9" t="s">
        <v>1</v>
      </c>
      <c r="O45" s="11"/>
      <c r="P45" s="111"/>
      <c r="Q45" s="8"/>
      <c r="R45" s="99"/>
      <c r="S45" s="59"/>
      <c r="T45" s="11"/>
      <c r="U45" s="111"/>
      <c r="V45" s="111"/>
      <c r="W45" s="155">
        <f>SUM(U45:V45)</f>
        <v>0</v>
      </c>
      <c r="X45" s="142"/>
      <c r="Y45" s="99"/>
      <c r="Z45" s="9"/>
      <c r="AA45" s="11"/>
      <c r="AB45" s="111"/>
      <c r="AC45" s="8"/>
      <c r="AD45" s="99"/>
      <c r="AE45" s="59"/>
      <c r="AF45" s="11"/>
      <c r="AG45" s="111"/>
      <c r="AH45" s="111"/>
      <c r="AI45" s="155"/>
      <c r="AJ45" s="142"/>
      <c r="AK45" s="99"/>
      <c r="AL45" s="9"/>
      <c r="AM45" s="11"/>
      <c r="AN45" s="111"/>
      <c r="AO45" s="8"/>
      <c r="AP45" s="99"/>
      <c r="AQ45" s="59"/>
      <c r="AR45" s="11"/>
      <c r="AS45" s="111"/>
      <c r="AT45" s="111"/>
      <c r="AU45" s="155"/>
      <c r="AV45" s="168"/>
      <c r="AW45" s="99"/>
      <c r="AX45" s="9"/>
      <c r="AY45" s="11"/>
      <c r="AZ45" s="111"/>
      <c r="BA45" s="111"/>
      <c r="BB45" s="155">
        <f t="shared" si="3"/>
        <v>0</v>
      </c>
      <c r="BC45" s="168"/>
      <c r="BD45" s="99"/>
      <c r="BE45" s="9"/>
      <c r="BF45" s="5"/>
      <c r="BG45" s="200"/>
      <c r="BH45" s="200"/>
      <c r="BI45" s="201"/>
      <c r="BJ45" s="27"/>
      <c r="BK45" s="169"/>
      <c r="BL45" s="224"/>
      <c r="BM45" s="11"/>
      <c r="BN45" s="111"/>
      <c r="BO45" s="142"/>
      <c r="BP45" s="33"/>
      <c r="BQ45" s="9"/>
    </row>
    <row r="46" spans="1:69" ht="15.75">
      <c r="A46" s="18">
        <v>37</v>
      </c>
      <c r="B46" s="100" t="s">
        <v>464</v>
      </c>
      <c r="C46" s="63" t="s">
        <v>58</v>
      </c>
      <c r="D46" s="84">
        <v>2015</v>
      </c>
      <c r="E46" s="24">
        <v>34.6</v>
      </c>
      <c r="F46" s="66"/>
      <c r="G46" s="66">
        <f>SUM(F46-E46)</f>
        <v>-34.6</v>
      </c>
      <c r="H46" s="5"/>
      <c r="I46" s="16">
        <f t="shared" si="1"/>
        <v>60</v>
      </c>
      <c r="J46" s="11"/>
      <c r="K46" s="200"/>
      <c r="L46" s="200"/>
      <c r="M46" s="169"/>
      <c r="N46" s="224"/>
      <c r="O46" s="11"/>
      <c r="P46" s="200"/>
      <c r="Q46" s="200"/>
      <c r="R46" s="169"/>
      <c r="S46" s="174"/>
      <c r="T46" s="11"/>
      <c r="U46" s="227"/>
      <c r="V46" s="227"/>
      <c r="W46" s="228"/>
      <c r="X46" s="229"/>
      <c r="Y46" s="228"/>
      <c r="Z46" s="230"/>
      <c r="AA46" s="11"/>
      <c r="AB46" s="227"/>
      <c r="AC46" s="227"/>
      <c r="AD46" s="228"/>
      <c r="AE46" s="231"/>
      <c r="AF46" s="11"/>
      <c r="AG46" s="227"/>
      <c r="AH46" s="227"/>
      <c r="AI46" s="228"/>
      <c r="AJ46" s="229"/>
      <c r="AK46" s="228"/>
      <c r="AL46" s="230"/>
      <c r="AM46" s="11"/>
      <c r="AN46" s="227"/>
      <c r="AO46" s="227"/>
      <c r="AP46" s="228"/>
      <c r="AQ46" s="231"/>
      <c r="AR46" s="11"/>
      <c r="AS46" s="227"/>
      <c r="AT46" s="227"/>
      <c r="AU46" s="228"/>
      <c r="AV46" s="229"/>
      <c r="AW46" s="228"/>
      <c r="AX46" s="230"/>
      <c r="AY46" s="11"/>
      <c r="AZ46" s="227"/>
      <c r="BA46" s="227"/>
      <c r="BB46" s="228"/>
      <c r="BC46" s="229"/>
      <c r="BD46" s="228"/>
      <c r="BE46" s="230"/>
      <c r="BG46" s="227"/>
      <c r="BH46" s="227"/>
      <c r="BI46" s="228"/>
      <c r="BJ46" s="229"/>
      <c r="BK46" s="228"/>
      <c r="BL46" s="230"/>
      <c r="BM46" s="11"/>
      <c r="BN46" s="232">
        <v>111</v>
      </c>
      <c r="BO46" s="216">
        <v>12</v>
      </c>
      <c r="BP46" s="218">
        <v>60</v>
      </c>
      <c r="BQ46" s="217" t="s">
        <v>1</v>
      </c>
    </row>
    <row r="47" spans="1:69" ht="15.75">
      <c r="A47" s="18">
        <v>37</v>
      </c>
      <c r="B47" s="100" t="s">
        <v>406</v>
      </c>
      <c r="C47" s="64" t="s">
        <v>39</v>
      </c>
      <c r="D47" s="83">
        <v>2016</v>
      </c>
      <c r="E47" s="24">
        <v>54</v>
      </c>
      <c r="F47" s="66"/>
      <c r="G47" s="66">
        <f>SUM(F47-E47)</f>
        <v>-54</v>
      </c>
      <c r="H47" s="5"/>
      <c r="I47" s="16">
        <f t="shared" si="1"/>
        <v>60</v>
      </c>
      <c r="J47" s="11"/>
      <c r="K47" s="111"/>
      <c r="L47" s="8"/>
      <c r="M47" s="99"/>
      <c r="N47" s="9"/>
      <c r="O47" s="7"/>
      <c r="P47" s="111"/>
      <c r="Q47" s="8"/>
      <c r="R47" s="99"/>
      <c r="S47" s="59"/>
      <c r="T47" s="7"/>
      <c r="U47" s="111"/>
      <c r="V47" s="111"/>
      <c r="W47" s="111"/>
      <c r="X47" s="142"/>
      <c r="Y47" s="168"/>
      <c r="Z47" s="219"/>
      <c r="AA47" s="47"/>
      <c r="AB47" s="136">
        <v>57</v>
      </c>
      <c r="AC47" s="8">
        <v>6</v>
      </c>
      <c r="AD47" s="32">
        <v>60</v>
      </c>
      <c r="AE47" s="219" t="s">
        <v>1</v>
      </c>
      <c r="AF47" s="47"/>
      <c r="AG47" s="111"/>
      <c r="AH47" s="111"/>
      <c r="AI47" s="111"/>
      <c r="AJ47" s="142"/>
      <c r="AK47" s="168"/>
      <c r="AL47" s="219"/>
      <c r="AM47" s="47"/>
      <c r="AN47" s="111"/>
      <c r="AO47" s="8"/>
      <c r="AP47" s="193"/>
      <c r="AQ47" s="219"/>
      <c r="AR47" s="47"/>
      <c r="AS47" s="111"/>
      <c r="AT47" s="111"/>
      <c r="AU47" s="111"/>
      <c r="AV47" s="142"/>
      <c r="AW47" s="168"/>
      <c r="AX47" s="219"/>
      <c r="AY47" s="47"/>
      <c r="AZ47" s="111"/>
      <c r="BA47" s="111"/>
      <c r="BB47" s="111">
        <f>SUM(AZ47:BA47)</f>
        <v>0</v>
      </c>
      <c r="BC47" s="142"/>
      <c r="BD47" s="168"/>
      <c r="BE47" s="219"/>
      <c r="BF47" s="220"/>
      <c r="BG47" s="111"/>
      <c r="BH47" s="111"/>
      <c r="BI47" s="202"/>
      <c r="BJ47" s="142"/>
      <c r="BK47" s="168"/>
      <c r="BL47" s="219"/>
      <c r="BM47" s="47"/>
      <c r="BN47" s="111"/>
      <c r="BO47" s="142"/>
      <c r="BP47" s="33"/>
      <c r="BQ47" s="9"/>
    </row>
  </sheetData>
  <sortState ref="B10:BQ47">
    <sortCondition descending="1" ref="I10:I47"/>
    <sortCondition ref="B10:B47"/>
  </sortState>
  <mergeCells count="57">
    <mergeCell ref="BN5:BQ5"/>
    <mergeCell ref="BN7:BQ7"/>
    <mergeCell ref="BP9:BQ9"/>
    <mergeCell ref="BN6:BQ6"/>
    <mergeCell ref="BN8:BQ8"/>
    <mergeCell ref="AG5:AL5"/>
    <mergeCell ref="AG6:AL6"/>
    <mergeCell ref="AG8:AL8"/>
    <mergeCell ref="AK9:AL9"/>
    <mergeCell ref="AG7:AI7"/>
    <mergeCell ref="AJ7:AL7"/>
    <mergeCell ref="AB5:AE5"/>
    <mergeCell ref="AB6:AE6"/>
    <mergeCell ref="AD9:AE9"/>
    <mergeCell ref="AB7:AE7"/>
    <mergeCell ref="AB8:AE8"/>
    <mergeCell ref="U5:Z5"/>
    <mergeCell ref="U6:Z6"/>
    <mergeCell ref="Y9:Z9"/>
    <mergeCell ref="U7:Z7"/>
    <mergeCell ref="U8:Z8"/>
    <mergeCell ref="A1:I4"/>
    <mergeCell ref="B8:B9"/>
    <mergeCell ref="C8:C9"/>
    <mergeCell ref="D8:D9"/>
    <mergeCell ref="E8:E9"/>
    <mergeCell ref="F8:F9"/>
    <mergeCell ref="I7:I9"/>
    <mergeCell ref="G8:G9"/>
    <mergeCell ref="M9:N9"/>
    <mergeCell ref="K5:N5"/>
    <mergeCell ref="K6:N6"/>
    <mergeCell ref="K7:N7"/>
    <mergeCell ref="K8:N8"/>
    <mergeCell ref="R9:S9"/>
    <mergeCell ref="P5:S5"/>
    <mergeCell ref="P6:S6"/>
    <mergeCell ref="P7:S7"/>
    <mergeCell ref="P8:S8"/>
    <mergeCell ref="AN5:AQ5"/>
    <mergeCell ref="AN6:AQ6"/>
    <mergeCell ref="AN7:AQ7"/>
    <mergeCell ref="AN8:AQ8"/>
    <mergeCell ref="AP9:AQ9"/>
    <mergeCell ref="AZ5:BE5"/>
    <mergeCell ref="AZ6:BE6"/>
    <mergeCell ref="AW9:AX9"/>
    <mergeCell ref="AS5:AX5"/>
    <mergeCell ref="AS6:AX6"/>
    <mergeCell ref="AS8:AX8"/>
    <mergeCell ref="AS7:AX7"/>
    <mergeCell ref="BG7:BL7"/>
    <mergeCell ref="BG8:BL8"/>
    <mergeCell ref="BK9:BL9"/>
    <mergeCell ref="AZ7:BE7"/>
    <mergeCell ref="AZ8:BE8"/>
    <mergeCell ref="BD9:BE9"/>
  </mergeCells>
  <pageMargins left="0.41" right="0.25" top="0.6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Q17"/>
  <sheetViews>
    <sheetView zoomScaleNormal="100" workbookViewId="0">
      <pane xSplit="9825" topLeftCell="BM1" activePane="topRight"/>
      <selection sqref="A1:I17"/>
      <selection pane="topRight" activeCell="BS11" sqref="BS11"/>
    </sheetView>
  </sheetViews>
  <sheetFormatPr baseColWidth="10" defaultRowHeight="15"/>
  <cols>
    <col min="1" max="1" width="3.28515625" style="17" customWidth="1"/>
    <col min="2" max="2" width="20" style="17" customWidth="1"/>
    <col min="3" max="3" width="19.28515625" style="17" customWidth="1"/>
    <col min="4" max="4" width="9.28515625" style="17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570312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7109375" style="1" customWidth="1"/>
    <col min="42" max="42" width="6.285156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2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5" style="1" bestFit="1" customWidth="1"/>
    <col min="55" max="55" width="6.85546875" style="82" bestFit="1" customWidth="1"/>
    <col min="56" max="56" width="6.28515625" style="1" customWidth="1"/>
    <col min="57" max="57" width="4" style="1" customWidth="1"/>
    <col min="58" max="58" width="0.85546875" style="4" customWidth="1"/>
    <col min="59" max="60" width="6.42578125" style="1" bestFit="1" customWidth="1"/>
    <col min="61" max="61" width="5" style="1" bestFit="1" customWidth="1"/>
    <col min="62" max="62" width="6.85546875" style="82" bestFit="1" customWidth="1"/>
    <col min="63" max="63" width="6.28515625" style="1" customWidth="1"/>
    <col min="64" max="64" width="4" style="1" customWidth="1"/>
    <col min="65" max="65" width="0.85546875" style="4" customWidth="1"/>
    <col min="66" max="66" width="7.85546875" style="1" customWidth="1"/>
    <col min="67" max="67" width="6.140625" style="82" customWidth="1"/>
    <col min="68" max="68" width="6.28515625" style="1" customWidth="1"/>
    <col min="69" max="69" width="4" style="1" customWidth="1"/>
    <col min="70" max="16384" width="11.42578125" style="1"/>
  </cols>
  <sheetData>
    <row r="1" spans="1:69" ht="15.75" customHeight="1" thickTop="1">
      <c r="A1" s="248"/>
      <c r="B1" s="249"/>
      <c r="C1" s="249"/>
      <c r="D1" s="249"/>
      <c r="E1" s="249"/>
      <c r="F1" s="249"/>
      <c r="G1" s="249"/>
      <c r="H1" s="249"/>
      <c r="I1" s="250"/>
      <c r="K1" s="56"/>
      <c r="L1" s="56"/>
      <c r="M1" s="56"/>
      <c r="N1" s="56"/>
      <c r="O1" s="55"/>
      <c r="P1" s="56"/>
      <c r="Q1" s="56"/>
      <c r="R1" s="56"/>
      <c r="S1" s="56"/>
      <c r="U1" s="56"/>
      <c r="V1" s="56"/>
      <c r="W1" s="56"/>
      <c r="X1" s="56"/>
      <c r="Y1" s="56"/>
      <c r="Z1" s="56"/>
      <c r="AA1" s="55"/>
      <c r="AB1" s="56"/>
      <c r="AC1" s="56"/>
      <c r="AD1" s="56"/>
      <c r="AE1" s="56"/>
      <c r="AG1" s="56"/>
      <c r="AH1" s="56"/>
      <c r="AI1" s="56"/>
      <c r="AJ1" s="56"/>
      <c r="AK1" s="56"/>
      <c r="AL1" s="56"/>
      <c r="AM1" s="55"/>
      <c r="AN1" s="56"/>
      <c r="AO1" s="56"/>
      <c r="AP1" s="56"/>
      <c r="AQ1" s="56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K1" s="56"/>
      <c r="BL1" s="56"/>
      <c r="BN1" s="56"/>
      <c r="BO1" s="56"/>
      <c r="BP1" s="56"/>
      <c r="BQ1" s="56"/>
    </row>
    <row r="2" spans="1:69" ht="15" customHeight="1">
      <c r="A2" s="251"/>
      <c r="B2" s="252"/>
      <c r="C2" s="252"/>
      <c r="D2" s="252"/>
      <c r="E2" s="252"/>
      <c r="F2" s="252"/>
      <c r="G2" s="252"/>
      <c r="H2" s="252"/>
      <c r="I2" s="253"/>
      <c r="K2" s="56"/>
      <c r="L2" s="56"/>
      <c r="M2" s="56"/>
      <c r="N2" s="56"/>
      <c r="O2" s="55"/>
      <c r="P2" s="56"/>
      <c r="Q2" s="56"/>
      <c r="R2" s="56"/>
      <c r="S2" s="56"/>
      <c r="U2" s="56"/>
      <c r="V2" s="56"/>
      <c r="W2" s="56"/>
      <c r="X2" s="56"/>
      <c r="Y2" s="56"/>
      <c r="Z2" s="56"/>
      <c r="AA2" s="55"/>
      <c r="AB2" s="56"/>
      <c r="AC2" s="56"/>
      <c r="AD2" s="56"/>
      <c r="AE2" s="56"/>
      <c r="AG2" s="56"/>
      <c r="AH2" s="56"/>
      <c r="AI2" s="56"/>
      <c r="AJ2" s="56"/>
      <c r="AK2" s="56"/>
      <c r="AL2" s="56"/>
      <c r="AM2" s="55"/>
      <c r="AN2" s="56"/>
      <c r="AO2" s="56"/>
      <c r="AP2" s="56"/>
      <c r="AQ2" s="56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K2" s="56"/>
      <c r="BL2" s="56"/>
      <c r="BN2" s="56"/>
      <c r="BO2" s="56"/>
      <c r="BP2" s="56"/>
      <c r="BQ2" s="56"/>
    </row>
    <row r="3" spans="1:69">
      <c r="A3" s="251"/>
      <c r="B3" s="252"/>
      <c r="C3" s="252"/>
      <c r="D3" s="252"/>
      <c r="E3" s="252"/>
      <c r="F3" s="252"/>
      <c r="G3" s="252"/>
      <c r="H3" s="252"/>
      <c r="I3" s="253"/>
    </row>
    <row r="4" spans="1:69" ht="15.75" customHeight="1" thickBot="1">
      <c r="A4" s="254"/>
      <c r="B4" s="255"/>
      <c r="C4" s="255"/>
      <c r="D4" s="255"/>
      <c r="E4" s="255"/>
      <c r="F4" s="255"/>
      <c r="G4" s="255"/>
      <c r="H4" s="255"/>
      <c r="I4" s="256"/>
      <c r="K4" s="312"/>
      <c r="L4" s="312"/>
      <c r="M4" s="312"/>
      <c r="N4" s="312"/>
      <c r="P4" s="312"/>
      <c r="Q4" s="312"/>
      <c r="R4" s="312"/>
      <c r="S4" s="312"/>
    </row>
    <row r="5" spans="1:69" ht="16.5" customHeight="1" thickTop="1">
      <c r="B5" s="81" t="s">
        <v>152</v>
      </c>
      <c r="H5" s="5"/>
      <c r="I5" s="12" t="s">
        <v>3</v>
      </c>
      <c r="J5" s="118"/>
      <c r="K5" s="233" t="s">
        <v>97</v>
      </c>
      <c r="L5" s="239"/>
      <c r="M5" s="239"/>
      <c r="N5" s="274"/>
      <c r="O5" s="118"/>
      <c r="P5" s="233" t="s">
        <v>195</v>
      </c>
      <c r="Q5" s="240"/>
      <c r="R5" s="240"/>
      <c r="S5" s="241"/>
      <c r="T5" s="11"/>
      <c r="U5" s="233" t="s">
        <v>223</v>
      </c>
      <c r="V5" s="239"/>
      <c r="W5" s="239"/>
      <c r="X5" s="240"/>
      <c r="Y5" s="240"/>
      <c r="Z5" s="241"/>
      <c r="AA5" s="14"/>
      <c r="AB5" s="233" t="s">
        <v>239</v>
      </c>
      <c r="AC5" s="240"/>
      <c r="AD5" s="240"/>
      <c r="AE5" s="241"/>
      <c r="AF5" s="11"/>
      <c r="AG5" s="233" t="s">
        <v>414</v>
      </c>
      <c r="AH5" s="239"/>
      <c r="AI5" s="239"/>
      <c r="AJ5" s="240"/>
      <c r="AK5" s="240"/>
      <c r="AL5" s="241"/>
      <c r="AM5" s="14"/>
      <c r="AN5" s="233" t="s">
        <v>430</v>
      </c>
      <c r="AO5" s="240"/>
      <c r="AP5" s="240"/>
      <c r="AQ5" s="241"/>
      <c r="AR5" s="11"/>
      <c r="AY5" s="11"/>
      <c r="BF5" s="112"/>
      <c r="BM5" s="10"/>
      <c r="BN5" s="233" t="s">
        <v>458</v>
      </c>
      <c r="BO5" s="234"/>
      <c r="BP5" s="234"/>
      <c r="BQ5" s="235"/>
    </row>
    <row r="6" spans="1:69" ht="15" customHeight="1">
      <c r="C6" s="44" t="s">
        <v>220</v>
      </c>
      <c r="D6" s="19" t="s">
        <v>11</v>
      </c>
      <c r="H6" s="5"/>
      <c r="I6" s="13" t="s">
        <v>8</v>
      </c>
      <c r="J6" s="119"/>
      <c r="K6" s="291" t="s">
        <v>104</v>
      </c>
      <c r="L6" s="292"/>
      <c r="M6" s="292"/>
      <c r="N6" s="293"/>
      <c r="O6" s="119"/>
      <c r="P6" s="242" t="s">
        <v>196</v>
      </c>
      <c r="Q6" s="244"/>
      <c r="R6" s="244"/>
      <c r="S6" s="245"/>
      <c r="T6" s="11"/>
      <c r="U6" s="242" t="s">
        <v>240</v>
      </c>
      <c r="V6" s="243"/>
      <c r="W6" s="243"/>
      <c r="X6" s="244"/>
      <c r="Y6" s="244"/>
      <c r="Z6" s="245"/>
      <c r="AA6" s="15"/>
      <c r="AB6" s="242" t="s">
        <v>36</v>
      </c>
      <c r="AC6" s="244"/>
      <c r="AD6" s="244"/>
      <c r="AE6" s="245"/>
      <c r="AF6" s="11"/>
      <c r="AG6" s="242" t="s">
        <v>40</v>
      </c>
      <c r="AH6" s="243"/>
      <c r="AI6" s="243"/>
      <c r="AJ6" s="244"/>
      <c r="AK6" s="244"/>
      <c r="AL6" s="245"/>
      <c r="AM6" s="15"/>
      <c r="AN6" s="242" t="s">
        <v>432</v>
      </c>
      <c r="AO6" s="244"/>
      <c r="AP6" s="244"/>
      <c r="AQ6" s="245"/>
      <c r="AR6" s="11"/>
      <c r="AS6" s="233" t="s">
        <v>437</v>
      </c>
      <c r="AT6" s="239"/>
      <c r="AU6" s="239"/>
      <c r="AV6" s="240"/>
      <c r="AW6" s="240"/>
      <c r="AX6" s="241"/>
      <c r="AY6" s="11"/>
      <c r="AZ6" s="233" t="s">
        <v>444</v>
      </c>
      <c r="BA6" s="239"/>
      <c r="BB6" s="239"/>
      <c r="BC6" s="240"/>
      <c r="BD6" s="240"/>
      <c r="BE6" s="241"/>
      <c r="BF6" s="10"/>
      <c r="BG6" s="115"/>
      <c r="BM6" s="11"/>
      <c r="BN6" s="242" t="s">
        <v>461</v>
      </c>
      <c r="BO6" s="310"/>
      <c r="BP6" s="310"/>
      <c r="BQ6" s="311"/>
    </row>
    <row r="7" spans="1:69" ht="13.5" customHeight="1">
      <c r="C7" s="62" t="s">
        <v>232</v>
      </c>
      <c r="D7" s="164">
        <v>4</v>
      </c>
      <c r="F7" s="22"/>
      <c r="G7" s="22"/>
      <c r="H7" s="6"/>
      <c r="I7" s="257" t="s">
        <v>5</v>
      </c>
      <c r="J7" s="120"/>
      <c r="K7" s="279" t="s">
        <v>140</v>
      </c>
      <c r="L7" s="287"/>
      <c r="M7" s="287"/>
      <c r="N7" s="288"/>
      <c r="O7" s="120"/>
      <c r="P7" s="279" t="s">
        <v>140</v>
      </c>
      <c r="Q7" s="287"/>
      <c r="R7" s="287"/>
      <c r="S7" s="288"/>
      <c r="T7" s="11"/>
      <c r="U7" s="299" t="s">
        <v>227</v>
      </c>
      <c r="V7" s="299"/>
      <c r="W7" s="299"/>
      <c r="X7" s="299"/>
      <c r="Y7" s="300"/>
      <c r="Z7" s="300"/>
      <c r="AA7" s="10"/>
      <c r="AB7" s="290" t="s">
        <v>140</v>
      </c>
      <c r="AC7" s="290"/>
      <c r="AD7" s="290"/>
      <c r="AE7" s="290"/>
      <c r="AF7" s="11"/>
      <c r="AG7" s="299" t="s">
        <v>422</v>
      </c>
      <c r="AH7" s="299"/>
      <c r="AI7" s="299"/>
      <c r="AJ7" s="299"/>
      <c r="AK7" s="300"/>
      <c r="AL7" s="300"/>
      <c r="AM7" s="10"/>
      <c r="AN7" s="279" t="s">
        <v>433</v>
      </c>
      <c r="AO7" s="287"/>
      <c r="AP7" s="287"/>
      <c r="AQ7" s="288"/>
      <c r="AR7" s="11"/>
      <c r="AS7" s="242" t="s">
        <v>100</v>
      </c>
      <c r="AT7" s="244"/>
      <c r="AU7" s="244"/>
      <c r="AV7" s="244"/>
      <c r="AW7" s="244"/>
      <c r="AX7" s="245"/>
      <c r="AY7" s="11"/>
      <c r="AZ7" s="242" t="s">
        <v>446</v>
      </c>
      <c r="BA7" s="244"/>
      <c r="BB7" s="244"/>
      <c r="BC7" s="244"/>
      <c r="BD7" s="244"/>
      <c r="BE7" s="245"/>
      <c r="BF7" s="11"/>
      <c r="BG7" s="233" t="s">
        <v>450</v>
      </c>
      <c r="BH7" s="239"/>
      <c r="BI7" s="239"/>
      <c r="BJ7" s="240"/>
      <c r="BK7" s="240"/>
      <c r="BL7" s="241"/>
      <c r="BM7" s="11"/>
      <c r="BN7" s="307" t="s">
        <v>462</v>
      </c>
      <c r="BO7" s="308"/>
      <c r="BP7" s="308"/>
      <c r="BQ7" s="309"/>
    </row>
    <row r="8" spans="1:69" ht="15" customHeight="1">
      <c r="B8" s="260" t="s">
        <v>70</v>
      </c>
      <c r="C8" s="260" t="s">
        <v>34</v>
      </c>
      <c r="D8" s="260" t="s">
        <v>9</v>
      </c>
      <c r="E8" s="262" t="s">
        <v>96</v>
      </c>
      <c r="F8" s="264" t="s">
        <v>10</v>
      </c>
      <c r="G8" s="264" t="s">
        <v>130</v>
      </c>
      <c r="H8" s="7"/>
      <c r="I8" s="276"/>
      <c r="J8" s="121"/>
      <c r="K8" s="285" t="s">
        <v>141</v>
      </c>
      <c r="L8" s="286"/>
      <c r="M8" s="286"/>
      <c r="N8" s="289"/>
      <c r="O8" s="121"/>
      <c r="P8" s="285" t="s">
        <v>141</v>
      </c>
      <c r="Q8" s="286"/>
      <c r="R8" s="286"/>
      <c r="S8" s="289"/>
      <c r="T8" s="11"/>
      <c r="U8" s="301" t="s">
        <v>228</v>
      </c>
      <c r="V8" s="302"/>
      <c r="W8" s="302"/>
      <c r="X8" s="302"/>
      <c r="Y8" s="303"/>
      <c r="Z8" s="303"/>
      <c r="AA8" s="11"/>
      <c r="AB8" s="285" t="s">
        <v>408</v>
      </c>
      <c r="AC8" s="286"/>
      <c r="AD8" s="286"/>
      <c r="AE8" s="289"/>
      <c r="AF8" s="11"/>
      <c r="AG8" s="301" t="s">
        <v>426</v>
      </c>
      <c r="AH8" s="302"/>
      <c r="AI8" s="302"/>
      <c r="AJ8" s="302"/>
      <c r="AK8" s="303"/>
      <c r="AL8" s="303"/>
      <c r="AM8" s="11"/>
      <c r="AN8" s="285" t="s">
        <v>141</v>
      </c>
      <c r="AO8" s="286"/>
      <c r="AP8" s="286"/>
      <c r="AQ8" s="289"/>
      <c r="AR8" s="11"/>
      <c r="AS8" s="301" t="s">
        <v>426</v>
      </c>
      <c r="AT8" s="302"/>
      <c r="AU8" s="302"/>
      <c r="AV8" s="302"/>
      <c r="AW8" s="303"/>
      <c r="AX8" s="303"/>
      <c r="AY8" s="11"/>
      <c r="AZ8" s="285" t="s">
        <v>423</v>
      </c>
      <c r="BA8" s="286"/>
      <c r="BB8" s="286"/>
      <c r="BC8" s="286"/>
      <c r="BD8" s="286"/>
      <c r="BE8" s="289"/>
      <c r="BF8" s="11"/>
      <c r="BG8" s="242" t="s">
        <v>452</v>
      </c>
      <c r="BH8" s="243"/>
      <c r="BI8" s="243"/>
      <c r="BJ8" s="244"/>
      <c r="BK8" s="244"/>
      <c r="BL8" s="245"/>
      <c r="BM8" s="11"/>
      <c r="BN8" s="236" t="s">
        <v>463</v>
      </c>
      <c r="BO8" s="237"/>
      <c r="BP8" s="237"/>
      <c r="BQ8" s="238"/>
    </row>
    <row r="9" spans="1:69" ht="15" customHeight="1">
      <c r="B9" s="261"/>
      <c r="C9" s="275"/>
      <c r="D9" s="275"/>
      <c r="E9" s="263"/>
      <c r="F9" s="296"/>
      <c r="G9" s="296"/>
      <c r="H9" s="7"/>
      <c r="I9" s="276"/>
      <c r="J9" s="121"/>
      <c r="K9" s="127" t="s">
        <v>142</v>
      </c>
      <c r="L9" s="127" t="s">
        <v>4</v>
      </c>
      <c r="M9" s="246" t="s">
        <v>18</v>
      </c>
      <c r="N9" s="247"/>
      <c r="O9" s="121"/>
      <c r="P9" s="127" t="s">
        <v>142</v>
      </c>
      <c r="Q9" s="127" t="s">
        <v>4</v>
      </c>
      <c r="R9" s="246" t="s">
        <v>18</v>
      </c>
      <c r="S9" s="247"/>
      <c r="T9" s="11"/>
      <c r="U9" s="127" t="s">
        <v>224</v>
      </c>
      <c r="V9" s="127" t="s">
        <v>225</v>
      </c>
      <c r="W9" s="127" t="s">
        <v>226</v>
      </c>
      <c r="X9" s="127" t="s">
        <v>4</v>
      </c>
      <c r="Y9" s="246" t="s">
        <v>18</v>
      </c>
      <c r="Z9" s="247"/>
      <c r="AA9" s="11"/>
      <c r="AB9" s="127" t="s">
        <v>35</v>
      </c>
      <c r="AC9" s="127" t="s">
        <v>4</v>
      </c>
      <c r="AD9" s="246" t="s">
        <v>18</v>
      </c>
      <c r="AE9" s="247"/>
      <c r="AF9" s="11"/>
      <c r="AG9" s="127" t="s">
        <v>224</v>
      </c>
      <c r="AH9" s="127" t="s">
        <v>225</v>
      </c>
      <c r="AI9" s="127" t="s">
        <v>226</v>
      </c>
      <c r="AJ9" s="127" t="s">
        <v>4</v>
      </c>
      <c r="AK9" s="246" t="s">
        <v>18</v>
      </c>
      <c r="AL9" s="247"/>
      <c r="AM9" s="11"/>
      <c r="AN9" s="127" t="s">
        <v>35</v>
      </c>
      <c r="AO9" s="127" t="s">
        <v>4</v>
      </c>
      <c r="AP9" s="246" t="s">
        <v>18</v>
      </c>
      <c r="AQ9" s="247"/>
      <c r="AR9" s="11"/>
      <c r="AS9" s="127" t="s">
        <v>224</v>
      </c>
      <c r="AT9" s="127" t="s">
        <v>225</v>
      </c>
      <c r="AU9" s="127" t="s">
        <v>226</v>
      </c>
      <c r="AV9" s="127" t="s">
        <v>4</v>
      </c>
      <c r="AW9" s="246" t="s">
        <v>18</v>
      </c>
      <c r="AX9" s="247"/>
      <c r="AY9" s="11"/>
      <c r="AZ9" s="127" t="s">
        <v>224</v>
      </c>
      <c r="BA9" s="127" t="s">
        <v>225</v>
      </c>
      <c r="BB9" s="127" t="s">
        <v>226</v>
      </c>
      <c r="BC9" s="127" t="s">
        <v>4</v>
      </c>
      <c r="BD9" s="246" t="s">
        <v>18</v>
      </c>
      <c r="BE9" s="247"/>
      <c r="BF9" s="11"/>
      <c r="BG9" s="127" t="s">
        <v>224</v>
      </c>
      <c r="BH9" s="127" t="s">
        <v>225</v>
      </c>
      <c r="BI9" s="127" t="s">
        <v>226</v>
      </c>
      <c r="BJ9" s="127" t="s">
        <v>4</v>
      </c>
      <c r="BK9" s="246" t="s">
        <v>18</v>
      </c>
      <c r="BL9" s="247"/>
      <c r="BM9" s="11"/>
      <c r="BN9" s="127" t="s">
        <v>35</v>
      </c>
      <c r="BO9" s="127" t="s">
        <v>4</v>
      </c>
      <c r="BP9" s="246" t="s">
        <v>18</v>
      </c>
      <c r="BQ9" s="247"/>
    </row>
    <row r="10" spans="1:69" ht="15" customHeight="1">
      <c r="A10" s="18">
        <v>1</v>
      </c>
      <c r="B10" s="100" t="s">
        <v>155</v>
      </c>
      <c r="C10" s="63" t="s">
        <v>156</v>
      </c>
      <c r="D10" s="93">
        <v>2015</v>
      </c>
      <c r="E10" s="37">
        <v>22.8</v>
      </c>
      <c r="F10" s="66">
        <v>20.3</v>
      </c>
      <c r="G10" s="66">
        <f t="shared" ref="G10:G17" si="0">SUM(F10-E10)</f>
        <v>-2.5</v>
      </c>
      <c r="H10" s="5"/>
      <c r="I10" s="16">
        <f t="shared" ref="I10:I17" si="1">SUM(M10+R10+Y10+AD10+AK10+AP10+AW10+BD10+BK10+BP10)</f>
        <v>1582</v>
      </c>
      <c r="J10" s="11"/>
      <c r="K10" s="138">
        <v>98</v>
      </c>
      <c r="L10" s="58">
        <v>1</v>
      </c>
      <c r="M10" s="99">
        <v>200</v>
      </c>
      <c r="N10" s="9" t="s">
        <v>1</v>
      </c>
      <c r="O10" s="11"/>
      <c r="P10" s="138">
        <v>86</v>
      </c>
      <c r="Q10" s="58">
        <v>1</v>
      </c>
      <c r="R10" s="33">
        <v>200</v>
      </c>
      <c r="S10" s="9" t="s">
        <v>1</v>
      </c>
      <c r="T10" s="11"/>
      <c r="U10" s="135">
        <v>107</v>
      </c>
      <c r="V10" s="155">
        <v>98</v>
      </c>
      <c r="W10" s="155">
        <f>SUM(U10:V10)</f>
        <v>205</v>
      </c>
      <c r="X10" s="141">
        <v>1</v>
      </c>
      <c r="Y10" s="33">
        <v>280</v>
      </c>
      <c r="Z10" s="9" t="s">
        <v>1</v>
      </c>
      <c r="AA10" s="11"/>
      <c r="AB10" s="111"/>
      <c r="AC10" s="8"/>
      <c r="AD10" s="60"/>
      <c r="AE10" s="59"/>
      <c r="AF10" s="11"/>
      <c r="AG10" s="135">
        <v>95</v>
      </c>
      <c r="AH10" s="155">
        <v>101</v>
      </c>
      <c r="AI10" s="155">
        <f t="shared" ref="AI10:AI15" si="2">SUM(AG10:AH10)</f>
        <v>196</v>
      </c>
      <c r="AJ10" s="141">
        <v>1</v>
      </c>
      <c r="AK10" s="99">
        <v>280</v>
      </c>
      <c r="AL10" s="9" t="s">
        <v>1</v>
      </c>
      <c r="AM10" s="11"/>
      <c r="AN10" s="135">
        <v>83</v>
      </c>
      <c r="AO10" s="8">
        <v>1</v>
      </c>
      <c r="AP10" s="33">
        <v>200</v>
      </c>
      <c r="AQ10" s="59" t="s">
        <v>1</v>
      </c>
      <c r="AR10" s="11"/>
      <c r="AS10" s="111"/>
      <c r="AT10" s="155"/>
      <c r="AU10" s="155"/>
      <c r="AV10" s="141"/>
      <c r="AW10" s="99"/>
      <c r="AX10" s="9"/>
      <c r="AY10" s="11"/>
      <c r="AZ10" s="111"/>
      <c r="BA10" s="155"/>
      <c r="BB10" s="155">
        <f t="shared" ref="BB10:BB17" si="3">SUM(AZ10:BA10)</f>
        <v>0</v>
      </c>
      <c r="BC10" s="141"/>
      <c r="BD10" s="99"/>
      <c r="BE10" s="9"/>
      <c r="BF10" s="11"/>
      <c r="BG10" s="180">
        <v>94</v>
      </c>
      <c r="BH10" s="155">
        <v>94</v>
      </c>
      <c r="BI10" s="155">
        <f t="shared" ref="BI10:BI17" si="4">SUM(BG10:BH10)</f>
        <v>188</v>
      </c>
      <c r="BJ10" s="141">
        <v>2</v>
      </c>
      <c r="BK10" s="99">
        <v>230</v>
      </c>
      <c r="BL10" s="9" t="s">
        <v>1</v>
      </c>
      <c r="BM10" s="11"/>
      <c r="BN10" s="209">
        <v>103</v>
      </c>
      <c r="BO10" s="141">
        <v>2</v>
      </c>
      <c r="BP10" s="33">
        <v>192</v>
      </c>
      <c r="BQ10" s="9" t="s">
        <v>1</v>
      </c>
    </row>
    <row r="11" spans="1:69" ht="15" customHeight="1">
      <c r="A11" s="18">
        <v>2</v>
      </c>
      <c r="B11" s="100" t="s">
        <v>129</v>
      </c>
      <c r="C11" s="63" t="s">
        <v>200</v>
      </c>
      <c r="D11" s="83">
        <v>2016</v>
      </c>
      <c r="E11" s="37">
        <v>27.1</v>
      </c>
      <c r="F11" s="66">
        <v>23.7</v>
      </c>
      <c r="G11" s="66">
        <f t="shared" si="0"/>
        <v>-3.4000000000000021</v>
      </c>
      <c r="H11" s="5"/>
      <c r="I11" s="16">
        <f t="shared" si="1"/>
        <v>1215</v>
      </c>
      <c r="J11" s="11"/>
      <c r="K11" s="111"/>
      <c r="L11" s="8"/>
      <c r="M11" s="60"/>
      <c r="N11" s="9"/>
      <c r="O11" s="11"/>
      <c r="P11" s="135">
        <v>104</v>
      </c>
      <c r="Q11" s="8">
        <v>3</v>
      </c>
      <c r="R11" s="33">
        <v>168</v>
      </c>
      <c r="S11" s="9" t="s">
        <v>1</v>
      </c>
      <c r="T11" s="11"/>
      <c r="U11" s="136">
        <v>56</v>
      </c>
      <c r="V11" s="155">
        <v>49</v>
      </c>
      <c r="W11" s="155">
        <f>SUM(U11:V11)</f>
        <v>105</v>
      </c>
      <c r="X11" s="141">
        <v>2</v>
      </c>
      <c r="Y11" s="33">
        <v>115</v>
      </c>
      <c r="Z11" s="9" t="s">
        <v>1</v>
      </c>
      <c r="AA11" s="11"/>
      <c r="AB11" s="136">
        <v>52</v>
      </c>
      <c r="AC11" s="8">
        <v>2</v>
      </c>
      <c r="AD11" s="99">
        <v>92</v>
      </c>
      <c r="AE11" s="59" t="s">
        <v>1</v>
      </c>
      <c r="AF11" s="11"/>
      <c r="AG11" s="135">
        <v>107</v>
      </c>
      <c r="AH11" s="155">
        <v>117</v>
      </c>
      <c r="AI11" s="155">
        <f t="shared" si="2"/>
        <v>224</v>
      </c>
      <c r="AJ11" s="141">
        <v>3</v>
      </c>
      <c r="AK11" s="99">
        <v>200</v>
      </c>
      <c r="AL11" s="9" t="s">
        <v>1</v>
      </c>
      <c r="AM11" s="11"/>
      <c r="AN11" s="135">
        <v>104</v>
      </c>
      <c r="AO11" s="8">
        <v>3</v>
      </c>
      <c r="AP11" s="33">
        <v>168</v>
      </c>
      <c r="AQ11" s="59" t="s">
        <v>1</v>
      </c>
      <c r="AR11" s="11"/>
      <c r="AS11" s="111"/>
      <c r="AT11" s="155"/>
      <c r="AU11" s="155"/>
      <c r="AV11" s="141"/>
      <c r="AW11" s="99"/>
      <c r="AX11" s="9"/>
      <c r="AY11" s="11"/>
      <c r="AZ11" s="111"/>
      <c r="BA11" s="155"/>
      <c r="BB11" s="155">
        <f t="shared" si="3"/>
        <v>0</v>
      </c>
      <c r="BC11" s="141"/>
      <c r="BD11" s="99"/>
      <c r="BE11" s="9"/>
      <c r="BF11" s="11"/>
      <c r="BG11" s="180">
        <v>92</v>
      </c>
      <c r="BH11" s="155">
        <v>95</v>
      </c>
      <c r="BI11" s="155">
        <f t="shared" si="4"/>
        <v>187</v>
      </c>
      <c r="BJ11" s="141">
        <v>1</v>
      </c>
      <c r="BK11" s="99">
        <v>280</v>
      </c>
      <c r="BL11" s="9" t="s">
        <v>1</v>
      </c>
      <c r="BM11" s="11"/>
      <c r="BN11" s="209">
        <v>103</v>
      </c>
      <c r="BO11" s="141">
        <v>1</v>
      </c>
      <c r="BP11" s="33">
        <v>192</v>
      </c>
      <c r="BQ11" s="9" t="s">
        <v>1</v>
      </c>
    </row>
    <row r="12" spans="1:69" ht="15.75">
      <c r="A12" s="18">
        <v>3</v>
      </c>
      <c r="B12" s="100" t="s">
        <v>157</v>
      </c>
      <c r="C12" s="63" t="s">
        <v>37</v>
      </c>
      <c r="D12" s="84">
        <v>2015</v>
      </c>
      <c r="E12" s="37">
        <v>41.1</v>
      </c>
      <c r="F12" s="37">
        <v>41.4</v>
      </c>
      <c r="G12" s="37">
        <f t="shared" si="0"/>
        <v>0.29999999999999716</v>
      </c>
      <c r="H12" s="5"/>
      <c r="I12" s="16">
        <f t="shared" si="1"/>
        <v>1032</v>
      </c>
      <c r="J12" s="11"/>
      <c r="K12" s="135">
        <v>116</v>
      </c>
      <c r="L12" s="8">
        <v>2</v>
      </c>
      <c r="M12" s="99">
        <v>184</v>
      </c>
      <c r="N12" s="9" t="s">
        <v>1</v>
      </c>
      <c r="O12" s="11"/>
      <c r="P12" s="111"/>
      <c r="Q12" s="8"/>
      <c r="R12" s="99"/>
      <c r="S12" s="9"/>
      <c r="T12" s="11"/>
      <c r="U12" s="136">
        <v>61</v>
      </c>
      <c r="V12" s="155">
        <v>57</v>
      </c>
      <c r="W12" s="155">
        <f>SUM(U12:V12)</f>
        <v>118</v>
      </c>
      <c r="X12" s="141">
        <v>3</v>
      </c>
      <c r="Y12" s="33">
        <v>100</v>
      </c>
      <c r="Z12" s="9" t="s">
        <v>1</v>
      </c>
      <c r="AA12" s="11"/>
      <c r="AB12" s="136">
        <v>57</v>
      </c>
      <c r="AC12" s="8">
        <v>3</v>
      </c>
      <c r="AD12" s="99">
        <v>84</v>
      </c>
      <c r="AE12" s="59" t="s">
        <v>1</v>
      </c>
      <c r="AF12" s="11"/>
      <c r="AG12" s="136">
        <v>62</v>
      </c>
      <c r="AH12" s="155">
        <v>59</v>
      </c>
      <c r="AI12" s="155">
        <f t="shared" si="2"/>
        <v>121</v>
      </c>
      <c r="AJ12" s="141">
        <v>1</v>
      </c>
      <c r="AK12" s="33">
        <v>140</v>
      </c>
      <c r="AL12" s="9" t="s">
        <v>1</v>
      </c>
      <c r="AM12" s="11"/>
      <c r="AN12" s="188">
        <v>56</v>
      </c>
      <c r="AO12" s="8">
        <v>1</v>
      </c>
      <c r="AP12" s="52">
        <v>100</v>
      </c>
      <c r="AQ12" s="59" t="s">
        <v>1</v>
      </c>
      <c r="AR12" s="11"/>
      <c r="AS12" s="136">
        <v>53</v>
      </c>
      <c r="AT12" s="155">
        <v>56</v>
      </c>
      <c r="AU12" s="155">
        <f>SUM(AS12:AT12)</f>
        <v>109</v>
      </c>
      <c r="AV12" s="141">
        <v>1</v>
      </c>
      <c r="AW12" s="33">
        <v>140</v>
      </c>
      <c r="AX12" s="9" t="s">
        <v>1</v>
      </c>
      <c r="AY12" s="11"/>
      <c r="AZ12" s="111"/>
      <c r="BA12" s="155"/>
      <c r="BB12" s="155">
        <f t="shared" si="3"/>
        <v>0</v>
      </c>
      <c r="BC12" s="141"/>
      <c r="BD12" s="99"/>
      <c r="BE12" s="9"/>
      <c r="BF12" s="11"/>
      <c r="BG12" s="180">
        <v>113</v>
      </c>
      <c r="BH12" s="155">
        <v>114</v>
      </c>
      <c r="BI12" s="155">
        <f t="shared" si="4"/>
        <v>227</v>
      </c>
      <c r="BJ12" s="141">
        <v>4</v>
      </c>
      <c r="BK12" s="99">
        <v>184</v>
      </c>
      <c r="BL12" s="9" t="s">
        <v>1</v>
      </c>
      <c r="BM12" s="11"/>
      <c r="BN12" s="215">
        <v>41</v>
      </c>
      <c r="BO12" s="141">
        <v>1</v>
      </c>
      <c r="BP12" s="52">
        <v>100</v>
      </c>
      <c r="BQ12" s="9" t="s">
        <v>1</v>
      </c>
    </row>
    <row r="13" spans="1:69" ht="15.75">
      <c r="A13" s="18">
        <v>4</v>
      </c>
      <c r="B13" s="100" t="s">
        <v>176</v>
      </c>
      <c r="C13" s="64" t="s">
        <v>45</v>
      </c>
      <c r="D13" s="84">
        <v>2015</v>
      </c>
      <c r="E13" s="37">
        <v>41.6</v>
      </c>
      <c r="F13" s="37">
        <v>39.700000000000003</v>
      </c>
      <c r="G13" s="37">
        <f t="shared" si="0"/>
        <v>-1.8999999999999986</v>
      </c>
      <c r="H13" s="5"/>
      <c r="I13" s="16">
        <f t="shared" si="1"/>
        <v>610</v>
      </c>
      <c r="J13" s="11"/>
      <c r="K13" s="136">
        <v>61</v>
      </c>
      <c r="L13" s="8">
        <v>1</v>
      </c>
      <c r="M13" s="99">
        <v>100</v>
      </c>
      <c r="N13" s="9" t="s">
        <v>1</v>
      </c>
      <c r="O13" s="11"/>
      <c r="P13" s="111"/>
      <c r="Q13" s="8"/>
      <c r="R13" s="99"/>
      <c r="S13" s="9"/>
      <c r="T13" s="11"/>
      <c r="U13" s="136">
        <v>53</v>
      </c>
      <c r="V13" s="155">
        <v>51</v>
      </c>
      <c r="W13" s="155">
        <f>SUM(U13:V13)</f>
        <v>104</v>
      </c>
      <c r="X13" s="141">
        <v>1</v>
      </c>
      <c r="Y13" s="33">
        <v>140</v>
      </c>
      <c r="Z13" s="9" t="s">
        <v>1</v>
      </c>
      <c r="AA13" s="11"/>
      <c r="AB13" s="111"/>
      <c r="AC13" s="8"/>
      <c r="AD13" s="99"/>
      <c r="AE13" s="59"/>
      <c r="AF13" s="11"/>
      <c r="AG13" s="135">
        <v>110</v>
      </c>
      <c r="AH13" s="155">
        <v>103</v>
      </c>
      <c r="AI13" s="155">
        <f t="shared" si="2"/>
        <v>213</v>
      </c>
      <c r="AJ13" s="141">
        <v>2</v>
      </c>
      <c r="AK13" s="99">
        <v>230</v>
      </c>
      <c r="AL13" s="9" t="s">
        <v>1</v>
      </c>
      <c r="AM13" s="11"/>
      <c r="AN13" s="111"/>
      <c r="AO13" s="8"/>
      <c r="AP13" s="99"/>
      <c r="AQ13" s="9"/>
      <c r="AR13" s="11"/>
      <c r="AS13" s="111"/>
      <c r="AT13" s="155"/>
      <c r="AU13" s="155"/>
      <c r="AV13" s="141"/>
      <c r="AW13" s="33"/>
      <c r="AX13" s="9"/>
      <c r="AY13" s="11"/>
      <c r="AZ13" s="136">
        <v>48</v>
      </c>
      <c r="BA13" s="155">
        <v>41</v>
      </c>
      <c r="BB13" s="155">
        <f t="shared" si="3"/>
        <v>89</v>
      </c>
      <c r="BC13" s="141">
        <v>1</v>
      </c>
      <c r="BD13" s="99">
        <v>140</v>
      </c>
      <c r="BE13" s="9" t="s">
        <v>1</v>
      </c>
      <c r="BF13" s="11"/>
      <c r="BG13" s="111"/>
      <c r="BH13" s="155"/>
      <c r="BI13" s="155">
        <f t="shared" si="4"/>
        <v>0</v>
      </c>
      <c r="BJ13" s="141"/>
      <c r="BK13" s="99"/>
      <c r="BL13" s="9"/>
      <c r="BM13" s="11"/>
      <c r="BN13" s="99"/>
      <c r="BO13" s="141"/>
      <c r="BP13" s="99"/>
      <c r="BQ13" s="9"/>
    </row>
    <row r="14" spans="1:69" ht="15.75">
      <c r="A14" s="18">
        <v>5</v>
      </c>
      <c r="B14" s="100" t="s">
        <v>209</v>
      </c>
      <c r="C14" s="63" t="s">
        <v>40</v>
      </c>
      <c r="D14" s="83">
        <v>2016</v>
      </c>
      <c r="E14" s="37">
        <v>54</v>
      </c>
      <c r="F14" s="37">
        <v>42</v>
      </c>
      <c r="G14" s="37">
        <f t="shared" si="0"/>
        <v>-12</v>
      </c>
      <c r="H14" s="72"/>
      <c r="I14" s="16">
        <f t="shared" si="1"/>
        <v>598.5</v>
      </c>
      <c r="J14" s="11"/>
      <c r="K14" s="111"/>
      <c r="L14" s="79"/>
      <c r="M14" s="60"/>
      <c r="N14" s="9"/>
      <c r="O14" s="11"/>
      <c r="P14" s="136">
        <v>54</v>
      </c>
      <c r="Q14" s="79">
        <v>1</v>
      </c>
      <c r="R14" s="52">
        <v>100</v>
      </c>
      <c r="S14" s="9" t="s">
        <v>1</v>
      </c>
      <c r="T14" s="11"/>
      <c r="U14" s="111"/>
      <c r="V14" s="155"/>
      <c r="W14" s="155"/>
      <c r="X14" s="141"/>
      <c r="Y14" s="33"/>
      <c r="Z14" s="9"/>
      <c r="AA14" s="11"/>
      <c r="AB14" s="136">
        <v>49</v>
      </c>
      <c r="AC14" s="8">
        <v>1</v>
      </c>
      <c r="AD14" s="99">
        <v>100</v>
      </c>
      <c r="AE14" s="59" t="s">
        <v>1</v>
      </c>
      <c r="AF14" s="11"/>
      <c r="AG14" s="136">
        <v>58</v>
      </c>
      <c r="AH14" s="155">
        <v>66</v>
      </c>
      <c r="AI14" s="155">
        <f t="shared" si="2"/>
        <v>124</v>
      </c>
      <c r="AJ14" s="141">
        <v>2</v>
      </c>
      <c r="AK14" s="33">
        <v>107.5</v>
      </c>
      <c r="AL14" s="9" t="s">
        <v>1</v>
      </c>
      <c r="AM14" s="11"/>
      <c r="AN14" s="188">
        <v>67</v>
      </c>
      <c r="AO14" s="8">
        <v>3</v>
      </c>
      <c r="AP14" s="52">
        <v>84</v>
      </c>
      <c r="AQ14" s="59" t="s">
        <v>1</v>
      </c>
      <c r="AR14" s="11"/>
      <c r="AS14" s="136">
        <v>61</v>
      </c>
      <c r="AT14" s="155">
        <v>54</v>
      </c>
      <c r="AU14" s="155">
        <f>SUM(AS14:AT14)</f>
        <v>115</v>
      </c>
      <c r="AV14" s="141">
        <v>2</v>
      </c>
      <c r="AW14" s="33">
        <v>115</v>
      </c>
      <c r="AX14" s="9" t="s">
        <v>1</v>
      </c>
      <c r="AY14" s="11"/>
      <c r="AZ14" s="111"/>
      <c r="BA14" s="155"/>
      <c r="BB14" s="155">
        <f t="shared" si="3"/>
        <v>0</v>
      </c>
      <c r="BC14" s="141"/>
      <c r="BD14" s="99"/>
      <c r="BE14" s="9"/>
      <c r="BF14" s="11"/>
      <c r="BG14" s="111"/>
      <c r="BH14" s="155"/>
      <c r="BI14" s="155">
        <f t="shared" si="4"/>
        <v>0</v>
      </c>
      <c r="BJ14" s="141"/>
      <c r="BK14" s="99"/>
      <c r="BL14" s="9"/>
      <c r="BM14" s="11"/>
      <c r="BN14" s="215">
        <v>44</v>
      </c>
      <c r="BO14" s="141">
        <v>2</v>
      </c>
      <c r="BP14" s="52">
        <v>92</v>
      </c>
      <c r="BQ14" s="9" t="s">
        <v>1</v>
      </c>
    </row>
    <row r="15" spans="1:69" ht="15.75">
      <c r="A15" s="18">
        <v>6</v>
      </c>
      <c r="B15" s="100" t="s">
        <v>201</v>
      </c>
      <c r="C15" s="63" t="s">
        <v>202</v>
      </c>
      <c r="D15" s="84">
        <v>2015</v>
      </c>
      <c r="E15" s="37">
        <v>34.6</v>
      </c>
      <c r="F15" s="37">
        <v>25.3</v>
      </c>
      <c r="G15" s="37">
        <f t="shared" si="0"/>
        <v>-9.3000000000000007</v>
      </c>
      <c r="H15" s="72"/>
      <c r="I15" s="16">
        <f t="shared" si="1"/>
        <v>568</v>
      </c>
      <c r="J15" s="11"/>
      <c r="K15" s="111"/>
      <c r="L15" s="79"/>
      <c r="M15" s="60"/>
      <c r="N15" s="9"/>
      <c r="O15" s="11"/>
      <c r="P15" s="135">
        <v>89</v>
      </c>
      <c r="Q15" s="79">
        <v>2</v>
      </c>
      <c r="R15" s="60">
        <v>184</v>
      </c>
      <c r="S15" s="9" t="s">
        <v>1</v>
      </c>
      <c r="T15" s="11"/>
      <c r="U15" s="111"/>
      <c r="V15" s="155"/>
      <c r="W15" s="155"/>
      <c r="X15" s="141"/>
      <c r="Y15" s="33"/>
      <c r="Z15" s="9"/>
      <c r="AA15" s="11"/>
      <c r="AB15" s="111"/>
      <c r="AC15" s="8"/>
      <c r="AD15" s="60"/>
      <c r="AE15" s="59"/>
      <c r="AF15" s="11"/>
      <c r="AG15" s="111"/>
      <c r="AH15" s="155"/>
      <c r="AI15" s="155">
        <f t="shared" si="2"/>
        <v>0</v>
      </c>
      <c r="AJ15" s="141"/>
      <c r="AK15" s="60"/>
      <c r="AL15" s="9"/>
      <c r="AM15" s="11"/>
      <c r="AN15" s="135">
        <v>93</v>
      </c>
      <c r="AO15" s="8">
        <v>2</v>
      </c>
      <c r="AP15" s="33">
        <v>184</v>
      </c>
      <c r="AQ15" s="59" t="s">
        <v>1</v>
      </c>
      <c r="AR15" s="11"/>
      <c r="AS15" s="111"/>
      <c r="AT15" s="155"/>
      <c r="AU15" s="155"/>
      <c r="AV15" s="141"/>
      <c r="AW15" s="32"/>
      <c r="AX15" s="9"/>
      <c r="AY15" s="11"/>
      <c r="AZ15" s="111"/>
      <c r="BA15" s="155"/>
      <c r="BB15" s="155">
        <f t="shared" si="3"/>
        <v>0</v>
      </c>
      <c r="BC15" s="141"/>
      <c r="BD15" s="60"/>
      <c r="BE15" s="9"/>
      <c r="BF15" s="11"/>
      <c r="BG15" s="180">
        <v>96</v>
      </c>
      <c r="BH15" s="155">
        <v>99</v>
      </c>
      <c r="BI15" s="155">
        <f t="shared" si="4"/>
        <v>195</v>
      </c>
      <c r="BJ15" s="141">
        <v>3</v>
      </c>
      <c r="BK15" s="99">
        <v>200</v>
      </c>
      <c r="BL15" s="9" t="s">
        <v>1</v>
      </c>
      <c r="BM15" s="11"/>
      <c r="BN15" s="211" t="s">
        <v>234</v>
      </c>
      <c r="BO15" s="141"/>
      <c r="BP15" s="33"/>
      <c r="BQ15" s="9"/>
    </row>
    <row r="16" spans="1:69" ht="15.75">
      <c r="A16" s="18">
        <v>7</v>
      </c>
      <c r="B16" s="100" t="s">
        <v>210</v>
      </c>
      <c r="C16" s="64" t="s">
        <v>65</v>
      </c>
      <c r="D16" s="83">
        <v>2016</v>
      </c>
      <c r="E16" s="37">
        <v>54</v>
      </c>
      <c r="F16" s="37">
        <v>48.9</v>
      </c>
      <c r="G16" s="37">
        <f t="shared" si="0"/>
        <v>-5.1000000000000014</v>
      </c>
      <c r="H16" s="72"/>
      <c r="I16" s="16">
        <f t="shared" si="1"/>
        <v>466</v>
      </c>
      <c r="J16" s="11"/>
      <c r="K16" s="111"/>
      <c r="L16" s="79"/>
      <c r="M16" s="60"/>
      <c r="N16" s="9"/>
      <c r="O16" s="11"/>
      <c r="P16" s="136">
        <v>63</v>
      </c>
      <c r="Q16" s="79">
        <v>2</v>
      </c>
      <c r="R16" s="52">
        <v>92</v>
      </c>
      <c r="S16" s="9" t="s">
        <v>1</v>
      </c>
      <c r="T16" s="11"/>
      <c r="U16" s="136">
        <v>64</v>
      </c>
      <c r="V16" s="155">
        <v>65</v>
      </c>
      <c r="W16" s="155">
        <f>SUM(U16:V16)</f>
        <v>129</v>
      </c>
      <c r="X16" s="141">
        <v>4</v>
      </c>
      <c r="Y16" s="52">
        <v>92</v>
      </c>
      <c r="Z16" s="9" t="s">
        <v>1</v>
      </c>
      <c r="AA16" s="11"/>
      <c r="AB16" s="136">
        <v>66</v>
      </c>
      <c r="AC16" s="8">
        <v>4</v>
      </c>
      <c r="AD16" s="99">
        <v>75</v>
      </c>
      <c r="AE16" s="59" t="s">
        <v>1</v>
      </c>
      <c r="AF16" s="11"/>
      <c r="AG16" s="111"/>
      <c r="AH16" s="155"/>
      <c r="AI16" s="155"/>
      <c r="AJ16" s="141"/>
      <c r="AK16" s="99"/>
      <c r="AL16" s="9"/>
      <c r="AM16" s="11"/>
      <c r="AN16" s="111"/>
      <c r="AO16" s="8"/>
      <c r="AP16" s="99"/>
      <c r="AQ16" s="59"/>
      <c r="AR16" s="11"/>
      <c r="AS16" s="136">
        <v>64</v>
      </c>
      <c r="AT16" s="155">
        <v>61</v>
      </c>
      <c r="AU16" s="155">
        <f>SUM(AS16:AT16)</f>
        <v>125</v>
      </c>
      <c r="AV16" s="141">
        <v>4</v>
      </c>
      <c r="AW16" s="99">
        <v>92</v>
      </c>
      <c r="AX16" s="9" t="s">
        <v>1</v>
      </c>
      <c r="AY16" s="11"/>
      <c r="AZ16" s="136">
        <v>70</v>
      </c>
      <c r="BA16" s="155">
        <v>52</v>
      </c>
      <c r="BB16" s="155">
        <f t="shared" si="3"/>
        <v>122</v>
      </c>
      <c r="BC16" s="141">
        <v>2</v>
      </c>
      <c r="BD16" s="99">
        <v>115</v>
      </c>
      <c r="BE16" s="9" t="s">
        <v>1</v>
      </c>
      <c r="BF16" s="11"/>
      <c r="BG16" s="111"/>
      <c r="BH16" s="155"/>
      <c r="BI16" s="155">
        <f t="shared" si="4"/>
        <v>0</v>
      </c>
      <c r="BJ16" s="141"/>
      <c r="BK16" s="33"/>
      <c r="BL16" s="9"/>
      <c r="BM16" s="11"/>
      <c r="BN16" s="175"/>
      <c r="BO16" s="141"/>
      <c r="BP16" s="99"/>
      <c r="BQ16" s="9"/>
    </row>
    <row r="17" spans="1:69" ht="15.75">
      <c r="A17" s="18">
        <v>8</v>
      </c>
      <c r="B17" s="100" t="s">
        <v>211</v>
      </c>
      <c r="C17" s="63" t="s">
        <v>40</v>
      </c>
      <c r="D17" s="83">
        <v>2016</v>
      </c>
      <c r="E17" s="37">
        <v>54</v>
      </c>
      <c r="F17" s="37">
        <v>51.3</v>
      </c>
      <c r="G17" s="37">
        <f t="shared" si="0"/>
        <v>-2.7000000000000028</v>
      </c>
      <c r="H17" s="72"/>
      <c r="I17" s="16">
        <f t="shared" si="1"/>
        <v>383.5</v>
      </c>
      <c r="J17" s="11"/>
      <c r="K17" s="111"/>
      <c r="L17" s="79"/>
      <c r="M17" s="60"/>
      <c r="N17" s="9"/>
      <c r="O17" s="11"/>
      <c r="P17" s="136">
        <v>76</v>
      </c>
      <c r="Q17" s="79">
        <v>3</v>
      </c>
      <c r="R17" s="52">
        <v>84</v>
      </c>
      <c r="S17" s="9" t="s">
        <v>1</v>
      </c>
      <c r="T17" s="11"/>
      <c r="U17" s="111"/>
      <c r="V17" s="155"/>
      <c r="W17" s="155"/>
      <c r="X17" s="141"/>
      <c r="Y17" s="33"/>
      <c r="Z17" s="9"/>
      <c r="AA17" s="11"/>
      <c r="AB17" s="111"/>
      <c r="AC17" s="8"/>
      <c r="AD17" s="99"/>
      <c r="AE17" s="59"/>
      <c r="AF17" s="11"/>
      <c r="AG17" s="136">
        <v>66</v>
      </c>
      <c r="AH17" s="155">
        <v>58</v>
      </c>
      <c r="AI17" s="155">
        <f>SUM(AG17:AH17)</f>
        <v>124</v>
      </c>
      <c r="AJ17" s="141">
        <v>2</v>
      </c>
      <c r="AK17" s="33">
        <v>107.5</v>
      </c>
      <c r="AL17" s="9" t="s">
        <v>1</v>
      </c>
      <c r="AM17" s="11"/>
      <c r="AN17" s="188">
        <v>57</v>
      </c>
      <c r="AO17" s="8">
        <v>2</v>
      </c>
      <c r="AP17" s="52">
        <v>92</v>
      </c>
      <c r="AQ17" s="59" t="s">
        <v>1</v>
      </c>
      <c r="AR17" s="11"/>
      <c r="AS17" s="136">
        <v>60</v>
      </c>
      <c r="AT17" s="155">
        <v>59</v>
      </c>
      <c r="AU17" s="155">
        <f>SUM(AS17:AT17)</f>
        <v>119</v>
      </c>
      <c r="AV17" s="141">
        <v>3</v>
      </c>
      <c r="AW17" s="33">
        <v>100</v>
      </c>
      <c r="AX17" s="9" t="s">
        <v>1</v>
      </c>
      <c r="AY17" s="11"/>
      <c r="AZ17" s="111"/>
      <c r="BA17" s="155"/>
      <c r="BB17" s="155">
        <f t="shared" si="3"/>
        <v>0</v>
      </c>
      <c r="BC17" s="141"/>
      <c r="BD17" s="99"/>
      <c r="BE17" s="9"/>
      <c r="BF17" s="11"/>
      <c r="BG17" s="111"/>
      <c r="BH17" s="155"/>
      <c r="BI17" s="155">
        <f t="shared" si="4"/>
        <v>0</v>
      </c>
      <c r="BJ17" s="141"/>
      <c r="BK17" s="99"/>
      <c r="BL17" s="9"/>
      <c r="BM17" s="11"/>
      <c r="BN17" s="175"/>
      <c r="BO17" s="141"/>
      <c r="BP17" s="99"/>
      <c r="BQ17" s="9"/>
    </row>
  </sheetData>
  <sortState ref="B10:BQ17">
    <sortCondition descending="1" ref="I10:I17"/>
    <sortCondition ref="B10:B17"/>
  </sortState>
  <mergeCells count="56">
    <mergeCell ref="BN6:BQ6"/>
    <mergeCell ref="BN8:BQ8"/>
    <mergeCell ref="BP9:BQ9"/>
    <mergeCell ref="BN5:BQ5"/>
    <mergeCell ref="BN7:BQ7"/>
    <mergeCell ref="AG5:AL5"/>
    <mergeCell ref="AG6:AL6"/>
    <mergeCell ref="AG7:AL7"/>
    <mergeCell ref="AG8:AL8"/>
    <mergeCell ref="AK9:AL9"/>
    <mergeCell ref="AB5:AE5"/>
    <mergeCell ref="AB6:AE6"/>
    <mergeCell ref="AB7:AE7"/>
    <mergeCell ref="AB8:AE8"/>
    <mergeCell ref="AD9:AE9"/>
    <mergeCell ref="U5:Z5"/>
    <mergeCell ref="U6:Z6"/>
    <mergeCell ref="U7:Z7"/>
    <mergeCell ref="U8:Z8"/>
    <mergeCell ref="Y9:Z9"/>
    <mergeCell ref="K4:N4"/>
    <mergeCell ref="K5:N5"/>
    <mergeCell ref="M9:N9"/>
    <mergeCell ref="K6:N6"/>
    <mergeCell ref="K7:N7"/>
    <mergeCell ref="K8:N8"/>
    <mergeCell ref="A1:I4"/>
    <mergeCell ref="B8:B9"/>
    <mergeCell ref="C8:C9"/>
    <mergeCell ref="D8:D9"/>
    <mergeCell ref="E8:E9"/>
    <mergeCell ref="F8:F9"/>
    <mergeCell ref="I7:I9"/>
    <mergeCell ref="G8:G9"/>
    <mergeCell ref="P8:S8"/>
    <mergeCell ref="R9:S9"/>
    <mergeCell ref="P4:S4"/>
    <mergeCell ref="P5:S5"/>
    <mergeCell ref="P6:S6"/>
    <mergeCell ref="P7:S7"/>
    <mergeCell ref="AS6:AX6"/>
    <mergeCell ref="AS7:AX7"/>
    <mergeCell ref="AS8:AX8"/>
    <mergeCell ref="AW9:AX9"/>
    <mergeCell ref="AN5:AQ5"/>
    <mergeCell ref="AN6:AQ6"/>
    <mergeCell ref="AN7:AQ7"/>
    <mergeCell ref="AN8:AQ8"/>
    <mergeCell ref="AP9:AQ9"/>
    <mergeCell ref="BG7:BL7"/>
    <mergeCell ref="BG8:BL8"/>
    <mergeCell ref="BK9:BL9"/>
    <mergeCell ref="AZ6:BE6"/>
    <mergeCell ref="AZ7:BE7"/>
    <mergeCell ref="AZ8:BE8"/>
    <mergeCell ref="BD9:BE9"/>
  </mergeCells>
  <pageMargins left="0.41" right="0.25" top="0.65" bottom="0.75" header="0.3" footer="0.3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J13"/>
  <sheetViews>
    <sheetView zoomScaleNormal="100" workbookViewId="0">
      <pane xSplit="9465" topLeftCell="BF1"/>
      <selection activeCell="B5" sqref="B5"/>
      <selection pane="topRight" activeCell="BI12" sqref="BI12:BI13"/>
    </sheetView>
  </sheetViews>
  <sheetFormatPr baseColWidth="10" defaultRowHeight="15"/>
  <cols>
    <col min="1" max="1" width="3.28515625" style="91" customWidth="1"/>
    <col min="2" max="2" width="22.5703125" style="91" customWidth="1"/>
    <col min="3" max="3" width="13.140625" style="91" customWidth="1"/>
    <col min="4" max="4" width="9.28515625" style="91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710937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7109375" style="1" customWidth="1"/>
    <col min="42" max="42" width="6.28515625" style="1" customWidth="1"/>
    <col min="43" max="43" width="4" style="1" customWidth="1"/>
    <col min="44" max="44" width="0.85546875" style="4" customWidth="1"/>
    <col min="45" max="46" width="6.42578125" style="1" bestFit="1" customWidth="1"/>
    <col min="47" max="47" width="5" style="1" bestFit="1" customWidth="1"/>
    <col min="48" max="48" width="6.85546875" style="82" bestFit="1" customWidth="1"/>
    <col min="49" max="49" width="6.28515625" style="1" customWidth="1"/>
    <col min="50" max="50" width="4" style="1" customWidth="1"/>
    <col min="51" max="51" width="0.85546875" style="4" customWidth="1"/>
    <col min="52" max="53" width="6.42578125" style="1" bestFit="1" customWidth="1"/>
    <col min="54" max="54" width="5" style="1" bestFit="1" customWidth="1"/>
    <col min="55" max="55" width="6.85546875" style="82" bestFit="1" customWidth="1"/>
    <col min="56" max="56" width="6.28515625" style="1" customWidth="1"/>
    <col min="57" max="57" width="4" style="1" customWidth="1"/>
    <col min="58" max="58" width="0.85546875" style="4" customWidth="1"/>
    <col min="59" max="59" width="7.85546875" style="1" customWidth="1"/>
    <col min="60" max="60" width="6.140625" style="82" customWidth="1"/>
    <col min="61" max="61" width="6.28515625" style="1" customWidth="1"/>
    <col min="62" max="62" width="4" style="1" customWidth="1"/>
    <col min="63" max="16384" width="11.42578125" style="1"/>
  </cols>
  <sheetData>
    <row r="1" spans="1:62" ht="15.75" customHeight="1" thickTop="1">
      <c r="A1" s="248"/>
      <c r="B1" s="249"/>
      <c r="C1" s="249"/>
      <c r="D1" s="249"/>
      <c r="E1" s="249"/>
      <c r="F1" s="249"/>
      <c r="G1" s="249"/>
      <c r="H1" s="249"/>
      <c r="I1" s="250"/>
      <c r="K1" s="313"/>
      <c r="L1" s="313"/>
      <c r="M1" s="313"/>
      <c r="N1" s="313"/>
      <c r="P1" s="313"/>
      <c r="Q1" s="313"/>
      <c r="R1" s="313"/>
      <c r="S1" s="313"/>
      <c r="U1" s="56"/>
      <c r="V1" s="56"/>
      <c r="W1" s="56"/>
      <c r="X1" s="56"/>
      <c r="Y1" s="56"/>
      <c r="Z1" s="56"/>
      <c r="AB1" s="313"/>
      <c r="AC1" s="313"/>
      <c r="AD1" s="313"/>
      <c r="AE1" s="313"/>
      <c r="AG1" s="56"/>
      <c r="AH1" s="56"/>
      <c r="AI1" s="56"/>
      <c r="AJ1" s="56"/>
      <c r="AK1" s="56"/>
      <c r="AL1" s="56"/>
      <c r="AN1" s="313"/>
      <c r="AO1" s="313"/>
      <c r="AP1" s="313"/>
      <c r="AQ1" s="313"/>
      <c r="AS1" s="56"/>
      <c r="AT1" s="56"/>
      <c r="AU1" s="56"/>
      <c r="AV1" s="56"/>
      <c r="AW1" s="56"/>
      <c r="AX1" s="56"/>
      <c r="AZ1" s="56"/>
      <c r="BA1" s="56"/>
      <c r="BB1" s="56"/>
      <c r="BC1" s="56"/>
      <c r="BD1" s="56"/>
      <c r="BE1" s="56"/>
      <c r="BG1" s="56"/>
      <c r="BH1" s="56"/>
      <c r="BI1" s="56"/>
      <c r="BJ1" s="56"/>
    </row>
    <row r="2" spans="1:62" ht="15" customHeight="1">
      <c r="A2" s="251"/>
      <c r="B2" s="252"/>
      <c r="C2" s="252"/>
      <c r="D2" s="252"/>
      <c r="E2" s="252"/>
      <c r="F2" s="252"/>
      <c r="G2" s="252"/>
      <c r="H2" s="252"/>
      <c r="I2" s="253"/>
      <c r="K2" s="313"/>
      <c r="L2" s="313"/>
      <c r="M2" s="313"/>
      <c r="N2" s="313"/>
      <c r="P2" s="313"/>
      <c r="Q2" s="313"/>
      <c r="R2" s="313"/>
      <c r="S2" s="313"/>
      <c r="U2" s="56"/>
      <c r="V2" s="56"/>
      <c r="W2" s="56"/>
      <c r="X2" s="56"/>
      <c r="Y2" s="56"/>
      <c r="Z2" s="56"/>
      <c r="AB2" s="313"/>
      <c r="AC2" s="313"/>
      <c r="AD2" s="313"/>
      <c r="AE2" s="313"/>
      <c r="AG2" s="56"/>
      <c r="AH2" s="56"/>
      <c r="AI2" s="56"/>
      <c r="AJ2" s="56"/>
      <c r="AK2" s="56"/>
      <c r="AL2" s="56"/>
      <c r="AN2" s="313"/>
      <c r="AO2" s="313"/>
      <c r="AP2" s="313"/>
      <c r="AQ2" s="313"/>
      <c r="AS2" s="56"/>
      <c r="AT2" s="56"/>
      <c r="AU2" s="56"/>
      <c r="AV2" s="56"/>
      <c r="AW2" s="56"/>
      <c r="AX2" s="56"/>
      <c r="AZ2" s="56"/>
      <c r="BA2" s="56"/>
      <c r="BB2" s="56"/>
      <c r="BC2" s="56"/>
      <c r="BD2" s="56"/>
      <c r="BE2" s="56"/>
      <c r="BG2" s="56"/>
      <c r="BH2" s="56"/>
      <c r="BI2" s="56"/>
      <c r="BJ2" s="56"/>
    </row>
    <row r="3" spans="1:62">
      <c r="A3" s="251"/>
      <c r="B3" s="252"/>
      <c r="C3" s="252"/>
      <c r="D3" s="252"/>
      <c r="E3" s="252"/>
      <c r="F3" s="252"/>
      <c r="G3" s="252"/>
      <c r="H3" s="252"/>
      <c r="I3" s="253"/>
    </row>
    <row r="4" spans="1:62" ht="15.75" customHeight="1" thickBot="1">
      <c r="A4" s="254"/>
      <c r="B4" s="255"/>
      <c r="C4" s="255"/>
      <c r="D4" s="255"/>
      <c r="E4" s="255"/>
      <c r="F4" s="255"/>
      <c r="G4" s="255"/>
      <c r="H4" s="255"/>
      <c r="I4" s="256"/>
      <c r="K4" s="314"/>
      <c r="L4" s="314"/>
      <c r="M4" s="314"/>
      <c r="N4" s="314"/>
      <c r="P4" s="314"/>
      <c r="Q4" s="314"/>
      <c r="R4" s="314"/>
      <c r="S4" s="314"/>
      <c r="AB4" s="314"/>
      <c r="AC4" s="314"/>
      <c r="AD4" s="314"/>
      <c r="AE4" s="314"/>
      <c r="AN4" s="314"/>
      <c r="AO4" s="314"/>
      <c r="AP4" s="314"/>
      <c r="AQ4" s="314"/>
    </row>
    <row r="5" spans="1:62" ht="16.5" customHeight="1" thickTop="1">
      <c r="B5" s="81" t="s">
        <v>153</v>
      </c>
      <c r="H5" s="5"/>
      <c r="I5" s="122" t="s">
        <v>3</v>
      </c>
      <c r="J5" s="112"/>
      <c r="O5" s="112"/>
      <c r="T5" s="11"/>
      <c r="U5" s="233" t="s">
        <v>223</v>
      </c>
      <c r="V5" s="239"/>
      <c r="W5" s="239"/>
      <c r="X5" s="240"/>
      <c r="Y5" s="240"/>
      <c r="Z5" s="241"/>
      <c r="AA5" s="112"/>
      <c r="AF5" s="11"/>
      <c r="AG5" s="233" t="s">
        <v>414</v>
      </c>
      <c r="AH5" s="239"/>
      <c r="AI5" s="239"/>
      <c r="AJ5" s="240"/>
      <c r="AK5" s="240"/>
      <c r="AL5" s="241"/>
      <c r="AM5" s="112"/>
      <c r="AR5" s="11"/>
      <c r="AS5" s="233" t="s">
        <v>437</v>
      </c>
      <c r="AT5" s="239"/>
      <c r="AU5" s="239"/>
      <c r="AV5" s="240"/>
      <c r="AW5" s="240"/>
      <c r="AX5" s="241"/>
      <c r="AY5" s="11"/>
      <c r="AZ5" s="233" t="s">
        <v>444</v>
      </c>
      <c r="BA5" s="239"/>
      <c r="BB5" s="239"/>
      <c r="BC5" s="240"/>
      <c r="BD5" s="240"/>
      <c r="BE5" s="241"/>
      <c r="BF5" s="112"/>
    </row>
    <row r="6" spans="1:62" ht="15" customHeight="1">
      <c r="C6" s="44" t="s">
        <v>466</v>
      </c>
      <c r="D6" s="19" t="s">
        <v>11</v>
      </c>
      <c r="H6" s="5"/>
      <c r="I6" s="123" t="s">
        <v>110</v>
      </c>
      <c r="J6" s="113"/>
      <c r="K6" s="115"/>
      <c r="L6" s="115"/>
      <c r="M6" s="115"/>
      <c r="N6" s="115"/>
      <c r="O6" s="113"/>
      <c r="P6" s="115"/>
      <c r="Q6" s="115"/>
      <c r="R6" s="115"/>
      <c r="S6" s="115"/>
      <c r="T6" s="11"/>
      <c r="U6" s="242" t="s">
        <v>240</v>
      </c>
      <c r="V6" s="243"/>
      <c r="W6" s="243"/>
      <c r="X6" s="244"/>
      <c r="Y6" s="244"/>
      <c r="Z6" s="245"/>
      <c r="AA6" s="113"/>
      <c r="AB6" s="115"/>
      <c r="AC6" s="115"/>
      <c r="AD6" s="115"/>
      <c r="AE6" s="115"/>
      <c r="AF6" s="11"/>
      <c r="AG6" s="242" t="s">
        <v>40</v>
      </c>
      <c r="AH6" s="243"/>
      <c r="AI6" s="243"/>
      <c r="AJ6" s="244"/>
      <c r="AK6" s="244"/>
      <c r="AL6" s="245"/>
      <c r="AM6" s="113"/>
      <c r="AN6" s="115"/>
      <c r="AO6" s="115"/>
      <c r="AP6" s="115"/>
      <c r="AQ6" s="115"/>
      <c r="AR6" s="11"/>
      <c r="AS6" s="242" t="s">
        <v>100</v>
      </c>
      <c r="AT6" s="243"/>
      <c r="AU6" s="243"/>
      <c r="AV6" s="244"/>
      <c r="AW6" s="244"/>
      <c r="AX6" s="245"/>
      <c r="AY6" s="11"/>
      <c r="AZ6" s="242" t="s">
        <v>446</v>
      </c>
      <c r="BA6" s="243"/>
      <c r="BB6" s="243"/>
      <c r="BC6" s="244"/>
      <c r="BD6" s="244"/>
      <c r="BE6" s="245"/>
      <c r="BF6" s="113"/>
      <c r="BG6" s="115"/>
    </row>
    <row r="7" spans="1:62" ht="13.5" customHeight="1">
      <c r="C7" s="62" t="s">
        <v>179</v>
      </c>
      <c r="D7" s="164">
        <v>1</v>
      </c>
      <c r="F7" s="22"/>
      <c r="G7" s="22"/>
      <c r="H7" s="6"/>
      <c r="I7" s="257" t="s">
        <v>5</v>
      </c>
      <c r="J7" s="10"/>
      <c r="K7" s="233" t="s">
        <v>151</v>
      </c>
      <c r="L7" s="239"/>
      <c r="M7" s="239"/>
      <c r="N7" s="274"/>
      <c r="O7" s="10"/>
      <c r="P7" s="233" t="s">
        <v>195</v>
      </c>
      <c r="Q7" s="240"/>
      <c r="R7" s="240"/>
      <c r="S7" s="241"/>
      <c r="T7" s="11"/>
      <c r="U7" s="299"/>
      <c r="V7" s="299"/>
      <c r="W7" s="299"/>
      <c r="X7" s="299"/>
      <c r="Y7" s="300"/>
      <c r="Z7" s="300"/>
      <c r="AA7" s="10"/>
      <c r="AB7" s="233" t="s">
        <v>239</v>
      </c>
      <c r="AC7" s="240"/>
      <c r="AD7" s="240"/>
      <c r="AE7" s="241"/>
      <c r="AF7" s="11"/>
      <c r="AG7" s="279" t="s">
        <v>422</v>
      </c>
      <c r="AH7" s="287"/>
      <c r="AI7" s="287"/>
      <c r="AJ7" s="287"/>
      <c r="AK7" s="234"/>
      <c r="AL7" s="235"/>
      <c r="AM7" s="10"/>
      <c r="AN7" s="233" t="s">
        <v>430</v>
      </c>
      <c r="AO7" s="240"/>
      <c r="AP7" s="240"/>
      <c r="AQ7" s="241"/>
      <c r="AR7" s="11"/>
      <c r="AS7" s="279" t="s">
        <v>439</v>
      </c>
      <c r="AT7" s="287"/>
      <c r="AU7" s="287"/>
      <c r="AV7" s="287"/>
      <c r="AW7" s="234"/>
      <c r="AX7" s="235"/>
      <c r="AY7" s="11"/>
      <c r="AZ7" s="279" t="s">
        <v>227</v>
      </c>
      <c r="BA7" s="287"/>
      <c r="BB7" s="287"/>
      <c r="BC7" s="319"/>
      <c r="BD7" s="319"/>
      <c r="BE7" s="320"/>
      <c r="BF7" s="10"/>
      <c r="BG7" s="233" t="s">
        <v>458</v>
      </c>
      <c r="BH7" s="240"/>
      <c r="BI7" s="240"/>
      <c r="BJ7" s="241"/>
    </row>
    <row r="8" spans="1:62" ht="15" customHeight="1">
      <c r="B8" s="260" t="s">
        <v>70</v>
      </c>
      <c r="C8" s="260" t="s">
        <v>34</v>
      </c>
      <c r="D8" s="260" t="s">
        <v>9</v>
      </c>
      <c r="E8" s="262" t="s">
        <v>96</v>
      </c>
      <c r="F8" s="264" t="s">
        <v>10</v>
      </c>
      <c r="G8" s="264" t="s">
        <v>130</v>
      </c>
      <c r="H8" s="7"/>
      <c r="I8" s="276"/>
      <c r="J8" s="11"/>
      <c r="K8" s="243" t="s">
        <v>108</v>
      </c>
      <c r="L8" s="244"/>
      <c r="M8" s="244"/>
      <c r="N8" s="245"/>
      <c r="O8" s="11"/>
      <c r="P8" s="316" t="s">
        <v>208</v>
      </c>
      <c r="Q8" s="317"/>
      <c r="R8" s="317"/>
      <c r="S8" s="318"/>
      <c r="T8" s="11"/>
      <c r="U8" s="301" t="s">
        <v>228</v>
      </c>
      <c r="V8" s="302"/>
      <c r="W8" s="302"/>
      <c r="X8" s="302"/>
      <c r="Y8" s="303"/>
      <c r="Z8" s="303"/>
      <c r="AA8" s="11"/>
      <c r="AB8" s="316" t="s">
        <v>408</v>
      </c>
      <c r="AC8" s="317"/>
      <c r="AD8" s="317"/>
      <c r="AE8" s="318"/>
      <c r="AF8" s="11"/>
      <c r="AG8" s="285" t="s">
        <v>426</v>
      </c>
      <c r="AH8" s="286"/>
      <c r="AI8" s="286"/>
      <c r="AJ8" s="286"/>
      <c r="AK8" s="234"/>
      <c r="AL8" s="235"/>
      <c r="AM8" s="11"/>
      <c r="AN8" s="242" t="s">
        <v>434</v>
      </c>
      <c r="AO8" s="244"/>
      <c r="AP8" s="244"/>
      <c r="AQ8" s="245"/>
      <c r="AR8" s="11"/>
      <c r="AS8" s="285" t="s">
        <v>426</v>
      </c>
      <c r="AT8" s="286"/>
      <c r="AU8" s="286"/>
      <c r="AV8" s="286"/>
      <c r="AW8" s="234"/>
      <c r="AX8" s="235"/>
      <c r="AY8" s="11"/>
      <c r="AZ8" s="285" t="s">
        <v>423</v>
      </c>
      <c r="BA8" s="286"/>
      <c r="BB8" s="286"/>
      <c r="BC8" s="286"/>
      <c r="BD8" s="234"/>
      <c r="BE8" s="235"/>
      <c r="BF8" s="11"/>
      <c r="BG8" s="316" t="s">
        <v>460</v>
      </c>
      <c r="BH8" s="317"/>
      <c r="BI8" s="317"/>
      <c r="BJ8" s="318"/>
    </row>
    <row r="9" spans="1:62" ht="15" customHeight="1">
      <c r="B9" s="261"/>
      <c r="C9" s="275"/>
      <c r="D9" s="275"/>
      <c r="E9" s="263"/>
      <c r="F9" s="296"/>
      <c r="G9" s="296"/>
      <c r="H9" s="7"/>
      <c r="I9" s="276"/>
      <c r="J9" s="11"/>
      <c r="K9" s="114" t="s">
        <v>142</v>
      </c>
      <c r="L9" s="92" t="s">
        <v>4</v>
      </c>
      <c r="M9" s="315" t="s">
        <v>18</v>
      </c>
      <c r="N9" s="235"/>
      <c r="O9" s="11"/>
      <c r="P9" s="114" t="s">
        <v>142</v>
      </c>
      <c r="Q9" s="114" t="s">
        <v>4</v>
      </c>
      <c r="R9" s="315" t="s">
        <v>18</v>
      </c>
      <c r="S9" s="235"/>
      <c r="T9" s="11"/>
      <c r="U9" s="127" t="s">
        <v>224</v>
      </c>
      <c r="V9" s="127" t="s">
        <v>225</v>
      </c>
      <c r="W9" s="127" t="s">
        <v>226</v>
      </c>
      <c r="X9" s="127" t="s">
        <v>4</v>
      </c>
      <c r="Y9" s="246" t="s">
        <v>18</v>
      </c>
      <c r="Z9" s="247"/>
      <c r="AA9" s="11"/>
      <c r="AB9" s="114" t="s">
        <v>142</v>
      </c>
      <c r="AC9" s="114" t="s">
        <v>4</v>
      </c>
      <c r="AD9" s="315" t="s">
        <v>18</v>
      </c>
      <c r="AE9" s="235"/>
      <c r="AF9" s="11"/>
      <c r="AG9" s="127" t="s">
        <v>224</v>
      </c>
      <c r="AH9" s="127" t="s">
        <v>225</v>
      </c>
      <c r="AI9" s="127" t="s">
        <v>226</v>
      </c>
      <c r="AJ9" s="127" t="s">
        <v>4</v>
      </c>
      <c r="AK9" s="246" t="s">
        <v>18</v>
      </c>
      <c r="AL9" s="247"/>
      <c r="AM9" s="11"/>
      <c r="AN9" s="114" t="s">
        <v>142</v>
      </c>
      <c r="AO9" s="114" t="s">
        <v>4</v>
      </c>
      <c r="AP9" s="315" t="s">
        <v>18</v>
      </c>
      <c r="AQ9" s="235"/>
      <c r="AR9" s="11"/>
      <c r="AS9" s="127" t="s">
        <v>224</v>
      </c>
      <c r="AT9" s="127" t="s">
        <v>225</v>
      </c>
      <c r="AU9" s="127" t="s">
        <v>226</v>
      </c>
      <c r="AV9" s="127" t="s">
        <v>4</v>
      </c>
      <c r="AW9" s="246" t="s">
        <v>18</v>
      </c>
      <c r="AX9" s="247"/>
      <c r="AY9" s="11"/>
      <c r="AZ9" s="127" t="s">
        <v>224</v>
      </c>
      <c r="BA9" s="127" t="s">
        <v>225</v>
      </c>
      <c r="BB9" s="127" t="s">
        <v>226</v>
      </c>
      <c r="BC9" s="127" t="s">
        <v>4</v>
      </c>
      <c r="BD9" s="246" t="s">
        <v>18</v>
      </c>
      <c r="BE9" s="247"/>
      <c r="BF9" s="11"/>
      <c r="BG9" s="127" t="s">
        <v>35</v>
      </c>
      <c r="BH9" s="127" t="s">
        <v>4</v>
      </c>
      <c r="BI9" s="246" t="s">
        <v>18</v>
      </c>
      <c r="BJ9" s="247"/>
    </row>
    <row r="10" spans="1:62" ht="15" customHeight="1">
      <c r="A10" s="18">
        <v>1</v>
      </c>
      <c r="B10" s="100" t="s">
        <v>105</v>
      </c>
      <c r="C10" s="64" t="s">
        <v>190</v>
      </c>
      <c r="D10" s="84">
        <v>2017</v>
      </c>
      <c r="E10" s="128">
        <v>31.1</v>
      </c>
      <c r="F10" s="129">
        <v>24.5</v>
      </c>
      <c r="G10" s="66">
        <f>SUM(F10-E10)</f>
        <v>-6.6000000000000014</v>
      </c>
      <c r="H10" s="5"/>
      <c r="I10" s="16">
        <f>SUM(M10+R10+Y10+AD10+AK10+AP10+AW10+BD10+BI10)</f>
        <v>1300</v>
      </c>
      <c r="J10" s="11"/>
      <c r="K10" s="144">
        <v>46</v>
      </c>
      <c r="L10" s="58">
        <v>1</v>
      </c>
      <c r="M10" s="52">
        <v>100</v>
      </c>
      <c r="N10" s="9" t="s">
        <v>1</v>
      </c>
      <c r="O10" s="11"/>
      <c r="P10" s="144">
        <v>44</v>
      </c>
      <c r="Q10" s="58">
        <v>1</v>
      </c>
      <c r="R10" s="60">
        <v>100</v>
      </c>
      <c r="S10" s="9" t="s">
        <v>1</v>
      </c>
      <c r="T10" s="11"/>
      <c r="U10" s="136">
        <v>46</v>
      </c>
      <c r="V10" s="155">
        <v>51</v>
      </c>
      <c r="W10" s="155">
        <f>SUM(U10:V10)</f>
        <v>97</v>
      </c>
      <c r="X10" s="141">
        <v>1</v>
      </c>
      <c r="Y10" s="33">
        <v>140</v>
      </c>
      <c r="Z10" s="9" t="s">
        <v>1</v>
      </c>
      <c r="AA10" s="11"/>
      <c r="AB10" s="137">
        <v>46</v>
      </c>
      <c r="AC10" s="58">
        <v>1</v>
      </c>
      <c r="AD10" s="60">
        <v>100</v>
      </c>
      <c r="AE10" s="9" t="s">
        <v>1</v>
      </c>
      <c r="AF10" s="11"/>
      <c r="AG10" s="135">
        <v>107</v>
      </c>
      <c r="AH10" s="155">
        <v>99</v>
      </c>
      <c r="AI10" s="155">
        <f>SUM(AG10:AH10)</f>
        <v>206</v>
      </c>
      <c r="AJ10" s="141">
        <v>1</v>
      </c>
      <c r="AK10" s="99">
        <v>280</v>
      </c>
      <c r="AL10" s="9" t="s">
        <v>1</v>
      </c>
      <c r="AM10" s="11"/>
      <c r="AN10" s="138">
        <v>42</v>
      </c>
      <c r="AO10" s="58">
        <v>1</v>
      </c>
      <c r="AP10" s="60">
        <v>100</v>
      </c>
      <c r="AQ10" s="9" t="s">
        <v>1</v>
      </c>
      <c r="AR10" s="11"/>
      <c r="AS10" s="135">
        <v>92</v>
      </c>
      <c r="AT10" s="155"/>
      <c r="AU10" s="155">
        <f>SUM(AS10:AT10)</f>
        <v>92</v>
      </c>
      <c r="AV10" s="141">
        <v>1</v>
      </c>
      <c r="AW10" s="99">
        <v>200</v>
      </c>
      <c r="AX10" s="9" t="s">
        <v>1</v>
      </c>
      <c r="AY10" s="11"/>
      <c r="AZ10" s="135">
        <v>93</v>
      </c>
      <c r="BA10" s="155">
        <v>100</v>
      </c>
      <c r="BB10" s="155">
        <f>SUM(AZ10:BA10)</f>
        <v>193</v>
      </c>
      <c r="BC10" s="141">
        <v>1</v>
      </c>
      <c r="BD10" s="99">
        <v>280</v>
      </c>
      <c r="BE10" s="9" t="s">
        <v>1</v>
      </c>
      <c r="BF10" s="11"/>
      <c r="BG10" s="175"/>
      <c r="BH10" s="141"/>
      <c r="BI10" s="99"/>
      <c r="BJ10" s="9"/>
    </row>
    <row r="11" spans="1:62" ht="15.75">
      <c r="A11" s="18">
        <v>2</v>
      </c>
      <c r="B11" s="100" t="s">
        <v>174</v>
      </c>
      <c r="C11" s="64" t="s">
        <v>190</v>
      </c>
      <c r="D11" s="83">
        <v>2019</v>
      </c>
      <c r="E11" s="128">
        <v>54</v>
      </c>
      <c r="F11" s="129">
        <v>54</v>
      </c>
      <c r="G11" s="66">
        <f>SUM(F11-E11)</f>
        <v>0</v>
      </c>
      <c r="H11" s="5"/>
      <c r="I11" s="16">
        <f t="shared" ref="I11:I13" si="0">SUM(M11+R11+Y11+AD11+AK11+AP11+AW11+BD11+BI11)</f>
        <v>878</v>
      </c>
      <c r="J11" s="11"/>
      <c r="K11" s="137">
        <v>66</v>
      </c>
      <c r="L11" s="58">
        <v>2</v>
      </c>
      <c r="M11" s="52">
        <v>92</v>
      </c>
      <c r="N11" s="9" t="s">
        <v>1</v>
      </c>
      <c r="O11" s="11"/>
      <c r="P11" s="137">
        <v>75</v>
      </c>
      <c r="Q11" s="58">
        <v>2</v>
      </c>
      <c r="R11" s="60">
        <v>92</v>
      </c>
      <c r="S11" s="9" t="s">
        <v>1</v>
      </c>
      <c r="T11" s="11"/>
      <c r="U11" s="136">
        <v>64</v>
      </c>
      <c r="V11" s="155">
        <v>63</v>
      </c>
      <c r="W11" s="155">
        <f>SUM(U11:V11)</f>
        <v>127</v>
      </c>
      <c r="X11" s="141">
        <v>2</v>
      </c>
      <c r="Y11" s="33">
        <v>115</v>
      </c>
      <c r="Z11" s="9" t="s">
        <v>1</v>
      </c>
      <c r="AA11" s="11"/>
      <c r="AB11" s="137">
        <v>58</v>
      </c>
      <c r="AC11" s="58">
        <v>1</v>
      </c>
      <c r="AD11" s="60">
        <v>100</v>
      </c>
      <c r="AE11" s="9" t="s">
        <v>1</v>
      </c>
      <c r="AF11" s="11"/>
      <c r="AG11" s="136">
        <v>59</v>
      </c>
      <c r="AH11" s="155">
        <v>56</v>
      </c>
      <c r="AI11" s="155">
        <f>SUM(AG11:AH11)</f>
        <v>115</v>
      </c>
      <c r="AJ11" s="141">
        <v>2</v>
      </c>
      <c r="AK11" s="99">
        <v>115</v>
      </c>
      <c r="AL11" s="9" t="s">
        <v>1</v>
      </c>
      <c r="AM11" s="11"/>
      <c r="AN11" s="144"/>
      <c r="AO11" s="189">
        <v>3</v>
      </c>
      <c r="AP11" s="190">
        <v>84</v>
      </c>
      <c r="AQ11" s="191" t="s">
        <v>1</v>
      </c>
      <c r="AR11" s="11"/>
      <c r="AS11" s="136">
        <v>67</v>
      </c>
      <c r="AT11" s="155">
        <v>64</v>
      </c>
      <c r="AU11" s="155">
        <f>SUM(AS11:AT11)</f>
        <v>131</v>
      </c>
      <c r="AV11" s="141">
        <v>1</v>
      </c>
      <c r="AW11" s="99">
        <v>140</v>
      </c>
      <c r="AX11" s="9" t="s">
        <v>1</v>
      </c>
      <c r="AY11" s="11"/>
      <c r="AZ11" s="136">
        <v>57</v>
      </c>
      <c r="BA11" s="155">
        <v>51</v>
      </c>
      <c r="BB11" s="155">
        <f>SUM(AZ11:BA11)</f>
        <v>108</v>
      </c>
      <c r="BC11" s="141">
        <v>1</v>
      </c>
      <c r="BD11" s="99">
        <v>140</v>
      </c>
      <c r="BE11" s="9" t="s">
        <v>1</v>
      </c>
      <c r="BF11" s="11"/>
      <c r="BG11" s="175"/>
      <c r="BH11" s="141"/>
      <c r="BI11" s="99"/>
      <c r="BJ11" s="9"/>
    </row>
    <row r="12" spans="1:62" ht="15.75">
      <c r="A12" s="18">
        <v>3</v>
      </c>
      <c r="B12" s="100" t="s">
        <v>173</v>
      </c>
      <c r="C12" s="64" t="s">
        <v>43</v>
      </c>
      <c r="D12" s="84">
        <v>2017</v>
      </c>
      <c r="E12" s="128">
        <v>54</v>
      </c>
      <c r="F12" s="129">
        <v>54</v>
      </c>
      <c r="G12" s="66">
        <f>SUM(F12-E12)</f>
        <v>0</v>
      </c>
      <c r="H12" s="5"/>
      <c r="I12" s="16">
        <f t="shared" si="0"/>
        <v>787</v>
      </c>
      <c r="J12" s="11"/>
      <c r="K12" s="137">
        <v>63</v>
      </c>
      <c r="L12" s="58">
        <v>1</v>
      </c>
      <c r="M12" s="52">
        <v>100</v>
      </c>
      <c r="N12" s="9" t="s">
        <v>1</v>
      </c>
      <c r="O12" s="11"/>
      <c r="P12" s="137">
        <v>65</v>
      </c>
      <c r="Q12" s="58">
        <v>1</v>
      </c>
      <c r="R12" s="60">
        <v>100</v>
      </c>
      <c r="S12" s="9" t="s">
        <v>1</v>
      </c>
      <c r="T12" s="11"/>
      <c r="U12" s="136">
        <v>65</v>
      </c>
      <c r="V12" s="155">
        <v>57</v>
      </c>
      <c r="W12" s="155">
        <f>SUM(U12:V12)</f>
        <v>122</v>
      </c>
      <c r="X12" s="141">
        <v>1</v>
      </c>
      <c r="Y12" s="33">
        <v>140</v>
      </c>
      <c r="Z12" s="9" t="s">
        <v>1</v>
      </c>
      <c r="AA12" s="11"/>
      <c r="AB12" s="167"/>
      <c r="AC12" s="58"/>
      <c r="AD12" s="60"/>
      <c r="AE12" s="9"/>
      <c r="AF12" s="11"/>
      <c r="AG12" s="136">
        <v>56</v>
      </c>
      <c r="AH12" s="155">
        <v>52</v>
      </c>
      <c r="AI12" s="155">
        <f>SUM(AG12:AH12)</f>
        <v>108</v>
      </c>
      <c r="AJ12" s="141">
        <v>1</v>
      </c>
      <c r="AK12" s="99">
        <v>140</v>
      </c>
      <c r="AL12" s="9" t="s">
        <v>1</v>
      </c>
      <c r="AM12" s="11"/>
      <c r="AN12" s="138">
        <v>61</v>
      </c>
      <c r="AO12" s="58">
        <v>2</v>
      </c>
      <c r="AP12" s="60">
        <v>92</v>
      </c>
      <c r="AQ12" s="9" t="s">
        <v>1</v>
      </c>
      <c r="AR12" s="11"/>
      <c r="AS12" s="111"/>
      <c r="AT12" s="155"/>
      <c r="AU12" s="155"/>
      <c r="AV12" s="141"/>
      <c r="AW12" s="99"/>
      <c r="AX12" s="9"/>
      <c r="AY12" s="11"/>
      <c r="AZ12" s="136">
        <v>52</v>
      </c>
      <c r="BA12" s="155">
        <v>61</v>
      </c>
      <c r="BB12" s="155">
        <f>SUM(AZ12:BA12)</f>
        <v>113</v>
      </c>
      <c r="BC12" s="141">
        <v>2</v>
      </c>
      <c r="BD12" s="99">
        <v>115</v>
      </c>
      <c r="BE12" s="9" t="s">
        <v>1</v>
      </c>
      <c r="BF12" s="11"/>
      <c r="BG12" s="136">
        <v>51</v>
      </c>
      <c r="BH12" s="141">
        <v>1</v>
      </c>
      <c r="BI12" s="32">
        <v>100</v>
      </c>
      <c r="BJ12" s="9" t="s">
        <v>1</v>
      </c>
    </row>
    <row r="13" spans="1:62" ht="15.75">
      <c r="A13" s="18">
        <v>4</v>
      </c>
      <c r="B13" s="100" t="s">
        <v>457</v>
      </c>
      <c r="C13" s="64" t="s">
        <v>59</v>
      </c>
      <c r="D13" s="84">
        <v>2017</v>
      </c>
      <c r="E13" s="128">
        <v>54</v>
      </c>
      <c r="F13" s="129"/>
      <c r="G13" s="66"/>
      <c r="H13" s="5"/>
      <c r="I13" s="16">
        <f t="shared" si="0"/>
        <v>92</v>
      </c>
      <c r="J13" s="11"/>
      <c r="K13" s="167"/>
      <c r="L13" s="58"/>
      <c r="M13" s="52"/>
      <c r="N13" s="9"/>
      <c r="O13" s="11"/>
      <c r="P13" s="167"/>
      <c r="Q13" s="58"/>
      <c r="R13" s="60"/>
      <c r="S13" s="9"/>
      <c r="T13" s="11"/>
      <c r="U13" s="111"/>
      <c r="V13" s="155"/>
      <c r="W13" s="155"/>
      <c r="X13" s="141"/>
      <c r="Y13" s="33"/>
      <c r="Z13" s="9"/>
      <c r="AA13" s="11"/>
      <c r="AB13" s="167"/>
      <c r="AC13" s="58"/>
      <c r="AD13" s="60"/>
      <c r="AE13" s="9"/>
      <c r="AF13" s="11"/>
      <c r="AG13" s="111"/>
      <c r="AH13" s="155"/>
      <c r="AI13" s="155"/>
      <c r="AJ13" s="141"/>
      <c r="AK13" s="99"/>
      <c r="AL13" s="9"/>
      <c r="AM13" s="11"/>
      <c r="AN13" s="167"/>
      <c r="AO13" s="58"/>
      <c r="AP13" s="60"/>
      <c r="AQ13" s="9"/>
      <c r="AR13" s="11"/>
      <c r="AS13" s="111"/>
      <c r="AT13" s="155"/>
      <c r="AU13" s="155"/>
      <c r="AV13" s="141"/>
      <c r="AW13" s="99"/>
      <c r="AX13" s="9"/>
      <c r="AY13" s="11"/>
      <c r="AZ13" s="111"/>
      <c r="BA13" s="155"/>
      <c r="BB13" s="155"/>
      <c r="BC13" s="141"/>
      <c r="BD13" s="99"/>
      <c r="BE13" s="9"/>
      <c r="BF13" s="11"/>
      <c r="BG13" s="136">
        <v>68</v>
      </c>
      <c r="BH13" s="141">
        <v>2</v>
      </c>
      <c r="BI13" s="32">
        <v>92</v>
      </c>
      <c r="BJ13" s="9" t="s">
        <v>1</v>
      </c>
    </row>
  </sheetData>
  <sortState ref="B10:BE12">
    <sortCondition descending="1" ref="I10:I12"/>
  </sortState>
  <mergeCells count="51">
    <mergeCell ref="BG7:BJ7"/>
    <mergeCell ref="BG8:BJ8"/>
    <mergeCell ref="BI9:BJ9"/>
    <mergeCell ref="AG5:AL5"/>
    <mergeCell ref="AG6:AL6"/>
    <mergeCell ref="AG7:AL7"/>
    <mergeCell ref="AG8:AL8"/>
    <mergeCell ref="AK9:AL9"/>
    <mergeCell ref="AS5:AX5"/>
    <mergeCell ref="AS6:AX6"/>
    <mergeCell ref="AS7:AX7"/>
    <mergeCell ref="AS8:AX8"/>
    <mergeCell ref="AW9:AX9"/>
    <mergeCell ref="AZ5:BE5"/>
    <mergeCell ref="AZ6:BE6"/>
    <mergeCell ref="AZ7:BE7"/>
    <mergeCell ref="AB1:AE2"/>
    <mergeCell ref="AB4:AE4"/>
    <mergeCell ref="AB7:AE7"/>
    <mergeCell ref="AB8:AE8"/>
    <mergeCell ref="AD9:AE9"/>
    <mergeCell ref="U5:Z5"/>
    <mergeCell ref="U6:Z6"/>
    <mergeCell ref="U7:Z7"/>
    <mergeCell ref="U8:Z8"/>
    <mergeCell ref="Y9:Z9"/>
    <mergeCell ref="A1:I4"/>
    <mergeCell ref="K1:N2"/>
    <mergeCell ref="K4:N4"/>
    <mergeCell ref="K7:N7"/>
    <mergeCell ref="M9:N9"/>
    <mergeCell ref="B8:B9"/>
    <mergeCell ref="C8:C9"/>
    <mergeCell ref="D8:D9"/>
    <mergeCell ref="E8:E9"/>
    <mergeCell ref="F8:F9"/>
    <mergeCell ref="K8:N8"/>
    <mergeCell ref="G8:G9"/>
    <mergeCell ref="I7:I9"/>
    <mergeCell ref="P1:S2"/>
    <mergeCell ref="P4:S4"/>
    <mergeCell ref="P7:S7"/>
    <mergeCell ref="P8:S8"/>
    <mergeCell ref="R9:S9"/>
    <mergeCell ref="AZ8:BE8"/>
    <mergeCell ref="BD9:BE9"/>
    <mergeCell ref="AN1:AQ2"/>
    <mergeCell ref="AN4:AQ4"/>
    <mergeCell ref="AN7:AQ7"/>
    <mergeCell ref="AN8:AQ8"/>
    <mergeCell ref="AP9:AQ9"/>
  </mergeCells>
  <pageMargins left="0.41" right="0.25" top="0.65" bottom="0.75" header="0.3" footer="0.3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published="0"/>
  <dimension ref="A1:AN66"/>
  <sheetViews>
    <sheetView topLeftCell="AD16" zoomScaleNormal="100" workbookViewId="0">
      <selection activeCell="AQ32" sqref="AQ32"/>
    </sheetView>
  </sheetViews>
  <sheetFormatPr baseColWidth="10" defaultRowHeight="15"/>
  <cols>
    <col min="1" max="1" width="2" style="126" customWidth="1"/>
    <col min="2" max="2" width="19.42578125" bestFit="1" customWidth="1"/>
    <col min="3" max="3" width="10.140625" bestFit="1" customWidth="1"/>
    <col min="4" max="4" width="5" style="35" bestFit="1" customWidth="1"/>
    <col min="5" max="5" width="2" style="126" customWidth="1"/>
    <col min="6" max="6" width="19.42578125" bestFit="1" customWidth="1"/>
    <col min="7" max="7" width="10.140625" bestFit="1" customWidth="1"/>
    <col min="8" max="8" width="5" style="35" bestFit="1" customWidth="1"/>
    <col min="9" max="9" width="2" style="126" customWidth="1"/>
    <col min="10" max="10" width="19.42578125" bestFit="1" customWidth="1"/>
    <col min="11" max="11" width="10.140625" bestFit="1" customWidth="1"/>
    <col min="12" max="12" width="5" style="35" bestFit="1" customWidth="1"/>
    <col min="13" max="13" width="2" style="126" customWidth="1"/>
    <col min="14" max="14" width="19.42578125" bestFit="1" customWidth="1"/>
    <col min="15" max="15" width="10.140625" bestFit="1" customWidth="1"/>
    <col min="16" max="16" width="5.5703125" style="35" bestFit="1" customWidth="1"/>
    <col min="17" max="17" width="2" style="126" customWidth="1"/>
    <col min="18" max="18" width="19.42578125" bestFit="1" customWidth="1"/>
    <col min="20" max="20" width="5.85546875" customWidth="1"/>
    <col min="21" max="21" width="2" style="126" customWidth="1"/>
    <col min="22" max="22" width="19.42578125" bestFit="1" customWidth="1"/>
    <col min="24" max="24" width="5.85546875" customWidth="1"/>
    <col min="25" max="25" width="2" style="126" customWidth="1"/>
    <col min="26" max="26" width="19.42578125" bestFit="1" customWidth="1"/>
    <col min="28" max="28" width="5.85546875" customWidth="1"/>
    <col min="29" max="29" width="2" style="126" customWidth="1"/>
    <col min="30" max="30" width="19.42578125" bestFit="1" customWidth="1"/>
    <col min="31" max="31" width="12.28515625" customWidth="1"/>
    <col min="32" max="32" width="5.85546875" customWidth="1"/>
    <col min="33" max="33" width="2" style="126" customWidth="1"/>
    <col min="34" max="34" width="19.42578125" bestFit="1" customWidth="1"/>
    <col min="35" max="35" width="12.28515625" customWidth="1"/>
    <col min="36" max="36" width="5.85546875" customWidth="1"/>
    <col min="37" max="37" width="2" style="126" customWidth="1"/>
    <col min="38" max="38" width="19.42578125" bestFit="1" customWidth="1"/>
    <col min="39" max="39" width="12.28515625" customWidth="1"/>
    <col min="40" max="40" width="5.85546875" customWidth="1"/>
  </cols>
  <sheetData>
    <row r="1" spans="1:40">
      <c r="A1" s="76"/>
      <c r="B1" s="103" t="s">
        <v>88</v>
      </c>
      <c r="C1" s="104" t="s">
        <v>81</v>
      </c>
      <c r="D1" s="105"/>
      <c r="E1" s="76"/>
      <c r="F1" s="103" t="s">
        <v>218</v>
      </c>
      <c r="G1" s="104" t="s">
        <v>73</v>
      </c>
      <c r="H1" s="105"/>
      <c r="I1" s="76"/>
      <c r="J1" s="103" t="s">
        <v>229</v>
      </c>
      <c r="K1" s="104" t="s">
        <v>183</v>
      </c>
      <c r="L1" s="105"/>
      <c r="M1" s="76"/>
      <c r="N1" s="103" t="s">
        <v>242</v>
      </c>
      <c r="O1" s="104" t="s">
        <v>419</v>
      </c>
      <c r="P1" s="105"/>
      <c r="Q1" s="76"/>
      <c r="R1" s="35" t="s">
        <v>420</v>
      </c>
      <c r="S1" s="35" t="s">
        <v>13</v>
      </c>
      <c r="U1" s="76"/>
      <c r="V1" s="35" t="s">
        <v>435</v>
      </c>
      <c r="W1" s="35" t="s">
        <v>16</v>
      </c>
      <c r="Y1" s="76"/>
      <c r="Z1" s="35" t="s">
        <v>442</v>
      </c>
      <c r="AA1" s="35" t="s">
        <v>91</v>
      </c>
      <c r="AC1" s="76"/>
      <c r="AD1" s="35" t="s">
        <v>447</v>
      </c>
      <c r="AE1" s="35" t="s">
        <v>448</v>
      </c>
      <c r="AG1" s="76"/>
      <c r="AH1" s="35" t="s">
        <v>453</v>
      </c>
      <c r="AI1" s="35" t="s">
        <v>189</v>
      </c>
      <c r="AK1" s="76"/>
      <c r="AL1" s="35" t="s">
        <v>467</v>
      </c>
      <c r="AM1" s="35" t="s">
        <v>468</v>
      </c>
    </row>
    <row r="2" spans="1:40">
      <c r="A2" s="76"/>
      <c r="B2" s="106" t="s">
        <v>194</v>
      </c>
      <c r="C2" s="1"/>
      <c r="D2" s="107"/>
      <c r="E2" s="76"/>
      <c r="F2" s="106" t="s">
        <v>194</v>
      </c>
      <c r="G2" s="1"/>
      <c r="H2" s="107"/>
      <c r="I2" s="76"/>
      <c r="J2" s="106" t="s">
        <v>194</v>
      </c>
      <c r="K2" s="1"/>
      <c r="L2" s="107"/>
      <c r="M2" s="76"/>
      <c r="N2" s="106" t="s">
        <v>194</v>
      </c>
      <c r="O2" s="1"/>
      <c r="P2" s="107"/>
      <c r="Q2" s="76"/>
      <c r="R2" t="s">
        <v>194</v>
      </c>
      <c r="U2" s="76"/>
      <c r="V2" t="s">
        <v>194</v>
      </c>
      <c r="Y2" s="76"/>
      <c r="Z2" t="s">
        <v>194</v>
      </c>
      <c r="AC2" s="76"/>
      <c r="AD2" t="s">
        <v>194</v>
      </c>
      <c r="AG2" s="76"/>
      <c r="AH2" t="s">
        <v>194</v>
      </c>
      <c r="AK2" s="76"/>
      <c r="AL2" t="s">
        <v>194</v>
      </c>
    </row>
    <row r="3" spans="1:40">
      <c r="A3" s="76"/>
      <c r="B3" s="63" t="s">
        <v>58</v>
      </c>
      <c r="C3" s="33">
        <v>40</v>
      </c>
      <c r="D3" s="108">
        <v>40</v>
      </c>
      <c r="E3" s="76"/>
      <c r="F3" s="63" t="s">
        <v>93</v>
      </c>
      <c r="G3" s="33">
        <v>90</v>
      </c>
      <c r="H3" s="108"/>
      <c r="I3" s="76"/>
      <c r="J3" s="63" t="s">
        <v>58</v>
      </c>
      <c r="K3" s="33">
        <v>100</v>
      </c>
      <c r="L3" s="108">
        <v>100</v>
      </c>
      <c r="M3" s="76"/>
      <c r="N3" s="63" t="s">
        <v>93</v>
      </c>
      <c r="O3" s="33">
        <v>100</v>
      </c>
      <c r="P3" s="108"/>
      <c r="Q3" s="76"/>
      <c r="R3" s="63" t="s">
        <v>93</v>
      </c>
      <c r="S3" s="52">
        <v>92</v>
      </c>
      <c r="T3">
        <v>92</v>
      </c>
      <c r="U3" s="76"/>
      <c r="V3" s="63" t="s">
        <v>93</v>
      </c>
      <c r="W3" s="33">
        <v>70</v>
      </c>
      <c r="X3" s="126"/>
      <c r="Y3" s="76"/>
      <c r="Z3" s="64" t="s">
        <v>65</v>
      </c>
      <c r="AA3" s="33">
        <v>120</v>
      </c>
      <c r="AB3" s="126"/>
      <c r="AC3" s="76"/>
      <c r="AD3" s="64" t="s">
        <v>65</v>
      </c>
      <c r="AE3" s="52">
        <v>84</v>
      </c>
      <c r="AF3" s="126"/>
      <c r="AG3" s="76"/>
      <c r="AH3" s="63" t="s">
        <v>93</v>
      </c>
      <c r="AI3" s="99">
        <v>159</v>
      </c>
      <c r="AJ3" s="126"/>
      <c r="AK3" s="76"/>
      <c r="AL3" s="63" t="s">
        <v>93</v>
      </c>
      <c r="AM3" s="33">
        <v>115</v>
      </c>
      <c r="AN3" s="126"/>
    </row>
    <row r="4" spans="1:40">
      <c r="A4" s="76"/>
      <c r="B4" s="64" t="s">
        <v>65</v>
      </c>
      <c r="C4" s="33">
        <v>120</v>
      </c>
      <c r="D4" s="108">
        <v>120</v>
      </c>
      <c r="E4" s="76"/>
      <c r="F4" s="63" t="s">
        <v>93</v>
      </c>
      <c r="G4" s="33">
        <v>134</v>
      </c>
      <c r="H4" s="108"/>
      <c r="I4" s="76"/>
      <c r="J4" s="64"/>
      <c r="K4" s="33"/>
      <c r="L4" s="108"/>
      <c r="M4" s="76"/>
      <c r="N4" s="63" t="s">
        <v>93</v>
      </c>
      <c r="O4" s="33">
        <v>90</v>
      </c>
      <c r="P4" s="108">
        <f>SUM(O3:O4)</f>
        <v>190</v>
      </c>
      <c r="Q4" s="76"/>
      <c r="R4" s="63" t="s">
        <v>58</v>
      </c>
      <c r="S4" s="99">
        <v>120</v>
      </c>
      <c r="T4">
        <v>120</v>
      </c>
      <c r="U4" s="76"/>
      <c r="V4" s="63" t="s">
        <v>93</v>
      </c>
      <c r="W4" s="33">
        <v>110.8</v>
      </c>
      <c r="X4" s="126"/>
      <c r="Y4" s="76"/>
      <c r="Z4" s="64" t="s">
        <v>65</v>
      </c>
      <c r="AA4" s="33">
        <v>110</v>
      </c>
      <c r="AB4" s="126"/>
      <c r="AC4" s="76"/>
      <c r="AD4" s="64" t="s">
        <v>65</v>
      </c>
      <c r="AE4" s="99">
        <v>230</v>
      </c>
      <c r="AF4" s="126"/>
      <c r="AG4" s="76"/>
      <c r="AH4" s="63" t="s">
        <v>93</v>
      </c>
      <c r="AI4" s="99">
        <v>95</v>
      </c>
      <c r="AJ4" s="126">
        <f>SUM(AI3:AI4)</f>
        <v>254</v>
      </c>
      <c r="AK4" s="76"/>
      <c r="AL4" s="63" t="s">
        <v>93</v>
      </c>
      <c r="AM4" s="33">
        <v>50</v>
      </c>
      <c r="AN4" s="126"/>
    </row>
    <row r="5" spans="1:40">
      <c r="A5" s="76"/>
      <c r="B5" s="64" t="s">
        <v>172</v>
      </c>
      <c r="C5" s="52">
        <v>92</v>
      </c>
      <c r="D5" s="108">
        <v>92</v>
      </c>
      <c r="E5" s="76"/>
      <c r="F5" s="63" t="s">
        <v>93</v>
      </c>
      <c r="G5" s="33">
        <v>120</v>
      </c>
      <c r="H5" s="108"/>
      <c r="I5" s="76"/>
      <c r="J5" s="64"/>
      <c r="K5" s="33"/>
      <c r="L5" s="108"/>
      <c r="M5" s="76"/>
      <c r="N5" s="63" t="s">
        <v>58</v>
      </c>
      <c r="O5" s="33">
        <v>115</v>
      </c>
      <c r="P5" s="108">
        <v>115</v>
      </c>
      <c r="Q5" s="76"/>
      <c r="R5" s="64" t="s">
        <v>65</v>
      </c>
      <c r="S5" s="99">
        <v>168</v>
      </c>
      <c r="U5" s="76"/>
      <c r="V5" s="63" t="s">
        <v>93</v>
      </c>
      <c r="W5" s="33">
        <v>40</v>
      </c>
      <c r="X5" s="126"/>
      <c r="Y5" s="76"/>
      <c r="Z5" s="64" t="s">
        <v>65</v>
      </c>
      <c r="AA5" s="33">
        <v>70</v>
      </c>
      <c r="AB5" s="126"/>
      <c r="AC5" s="76"/>
      <c r="AD5" s="64" t="s">
        <v>65</v>
      </c>
      <c r="AE5" s="99">
        <v>184</v>
      </c>
      <c r="AF5" s="126"/>
      <c r="AG5" s="76"/>
      <c r="AH5" s="63" t="s">
        <v>58</v>
      </c>
      <c r="AI5" s="99">
        <v>200</v>
      </c>
      <c r="AJ5" s="126"/>
      <c r="AK5" s="76"/>
      <c r="AL5" s="63" t="s">
        <v>93</v>
      </c>
      <c r="AM5" s="33">
        <v>40</v>
      </c>
      <c r="AN5" s="126">
        <f>SUM(AM3:AM5)</f>
        <v>205</v>
      </c>
    </row>
    <row r="6" spans="1:40">
      <c r="A6" s="76"/>
      <c r="B6" s="64" t="s">
        <v>44</v>
      </c>
      <c r="C6" s="33">
        <v>168</v>
      </c>
      <c r="D6" s="108">
        <v>168</v>
      </c>
      <c r="E6" s="76"/>
      <c r="F6" s="63" t="s">
        <v>93</v>
      </c>
      <c r="G6" s="52">
        <v>92</v>
      </c>
      <c r="H6" s="108">
        <f>SUM(G3:G6)</f>
        <v>436</v>
      </c>
      <c r="I6" s="76"/>
      <c r="J6" s="64" t="s">
        <v>65</v>
      </c>
      <c r="K6" s="99">
        <v>134</v>
      </c>
      <c r="L6" s="108"/>
      <c r="M6" s="76"/>
      <c r="N6" s="64" t="s">
        <v>65</v>
      </c>
      <c r="O6" s="99">
        <v>75</v>
      </c>
      <c r="P6" s="108"/>
      <c r="Q6" s="76"/>
      <c r="R6" s="64" t="s">
        <v>65</v>
      </c>
      <c r="S6" s="99">
        <v>230</v>
      </c>
      <c r="U6" s="76"/>
      <c r="V6" s="63" t="s">
        <v>93</v>
      </c>
      <c r="W6" s="52">
        <v>67</v>
      </c>
      <c r="X6" s="126">
        <f>SUM(W3:W6)</f>
        <v>287.8</v>
      </c>
      <c r="Y6" s="76"/>
      <c r="Z6" s="64" t="s">
        <v>65</v>
      </c>
      <c r="AA6" s="99">
        <v>92</v>
      </c>
      <c r="AB6" s="126">
        <f>SUM(AA3:AA6)</f>
        <v>392</v>
      </c>
      <c r="AC6" s="76"/>
      <c r="AD6" s="64" t="s">
        <v>65</v>
      </c>
      <c r="AE6" s="99">
        <v>168</v>
      </c>
      <c r="AF6" s="126"/>
      <c r="AG6" s="76"/>
      <c r="AH6" s="63" t="s">
        <v>58</v>
      </c>
      <c r="AI6" s="99">
        <v>90</v>
      </c>
      <c r="AJ6" s="126">
        <f>SUM(AI5:AI6)</f>
        <v>290</v>
      </c>
      <c r="AK6" s="76"/>
      <c r="AL6" s="63" t="s">
        <v>58</v>
      </c>
      <c r="AM6" s="33">
        <v>168</v>
      </c>
      <c r="AN6" s="126"/>
    </row>
    <row r="7" spans="1:40">
      <c r="A7" s="76"/>
      <c r="B7" s="64" t="s">
        <v>102</v>
      </c>
      <c r="C7" s="33">
        <v>150</v>
      </c>
      <c r="D7" s="108"/>
      <c r="E7" s="76"/>
      <c r="F7" s="63" t="s">
        <v>58</v>
      </c>
      <c r="G7" s="33">
        <v>110</v>
      </c>
      <c r="H7" s="108"/>
      <c r="I7" s="76"/>
      <c r="J7" s="64" t="s">
        <v>65</v>
      </c>
      <c r="K7" s="99">
        <v>120</v>
      </c>
      <c r="L7" s="108"/>
      <c r="M7" s="76"/>
      <c r="N7" s="64" t="s">
        <v>65</v>
      </c>
      <c r="O7" s="52">
        <v>92</v>
      </c>
      <c r="P7" s="108"/>
      <c r="Q7" s="76"/>
      <c r="R7" s="64" t="s">
        <v>65</v>
      </c>
      <c r="S7" s="52">
        <v>75</v>
      </c>
      <c r="T7">
        <f>SUM(S5:S7)</f>
        <v>473</v>
      </c>
      <c r="U7" s="76"/>
      <c r="V7" s="63" t="s">
        <v>58</v>
      </c>
      <c r="W7" s="33">
        <v>100</v>
      </c>
      <c r="X7" s="126"/>
      <c r="Y7" s="76"/>
      <c r="Z7" s="64" t="s">
        <v>172</v>
      </c>
      <c r="AA7" s="33">
        <v>215</v>
      </c>
      <c r="AB7" s="126">
        <v>115</v>
      </c>
      <c r="AC7" s="76"/>
      <c r="AD7" s="64" t="s">
        <v>65</v>
      </c>
      <c r="AE7" s="99">
        <v>120</v>
      </c>
      <c r="AF7" s="126"/>
      <c r="AG7" s="76"/>
      <c r="AH7" s="63" t="s">
        <v>202</v>
      </c>
      <c r="AI7" s="99">
        <v>200</v>
      </c>
      <c r="AJ7" s="126"/>
      <c r="AK7" s="76"/>
      <c r="AL7" s="63" t="s">
        <v>58</v>
      </c>
      <c r="AM7" s="33">
        <v>60</v>
      </c>
      <c r="AN7" s="126">
        <f>SUM(AM6:AM7)</f>
        <v>228</v>
      </c>
    </row>
    <row r="8" spans="1:40">
      <c r="A8" s="76"/>
      <c r="B8" s="64" t="s">
        <v>102</v>
      </c>
      <c r="C8" s="33">
        <v>105</v>
      </c>
      <c r="D8" s="108">
        <f>SUM(C7:C8)</f>
        <v>255</v>
      </c>
      <c r="E8" s="76"/>
      <c r="F8" s="63" t="s">
        <v>58</v>
      </c>
      <c r="G8" s="33">
        <v>70</v>
      </c>
      <c r="H8" s="108">
        <f>SUM(G7:G8)</f>
        <v>180</v>
      </c>
      <c r="I8" s="76"/>
      <c r="J8" s="64" t="s">
        <v>65</v>
      </c>
      <c r="K8" s="99">
        <v>110</v>
      </c>
      <c r="L8" s="108"/>
      <c r="M8" s="76"/>
      <c r="N8" s="64" t="s">
        <v>65</v>
      </c>
      <c r="O8" s="33">
        <v>127</v>
      </c>
      <c r="P8" s="108"/>
      <c r="Q8" s="76"/>
      <c r="R8" s="64" t="s">
        <v>172</v>
      </c>
      <c r="S8" s="33">
        <v>115</v>
      </c>
      <c r="T8">
        <v>115</v>
      </c>
      <c r="U8" s="76"/>
      <c r="V8" s="63" t="s">
        <v>58</v>
      </c>
      <c r="W8" s="33">
        <v>60</v>
      </c>
      <c r="X8" s="126">
        <v>160</v>
      </c>
      <c r="Y8" s="76"/>
      <c r="Z8" s="64" t="s">
        <v>44</v>
      </c>
      <c r="AA8" s="33">
        <v>184</v>
      </c>
      <c r="AB8" s="126">
        <v>184</v>
      </c>
      <c r="AC8" s="76"/>
      <c r="AD8" s="64" t="s">
        <v>65</v>
      </c>
      <c r="AE8" s="99">
        <v>115</v>
      </c>
      <c r="AF8" s="126">
        <f>SUM(AE3:AE8)</f>
        <v>901</v>
      </c>
      <c r="AG8" s="76"/>
      <c r="AH8" s="63" t="s">
        <v>202</v>
      </c>
      <c r="AI8" s="99">
        <v>200</v>
      </c>
      <c r="AJ8" s="126">
        <f>SUM(AI7:AI8)</f>
        <v>400</v>
      </c>
      <c r="AK8" s="76"/>
      <c r="AL8" s="64" t="s">
        <v>65</v>
      </c>
      <c r="AM8" s="33">
        <v>150</v>
      </c>
      <c r="AN8" s="126"/>
    </row>
    <row r="9" spans="1:40">
      <c r="A9" s="76"/>
      <c r="B9" s="64" t="s">
        <v>59</v>
      </c>
      <c r="C9" s="33">
        <v>20</v>
      </c>
      <c r="D9" s="108"/>
      <c r="E9" s="76"/>
      <c r="F9" s="64" t="s">
        <v>65</v>
      </c>
      <c r="G9" s="33">
        <v>134</v>
      </c>
      <c r="H9" s="108"/>
      <c r="I9" s="76"/>
      <c r="J9" s="64"/>
      <c r="K9" s="99"/>
      <c r="L9" s="108"/>
      <c r="M9" s="76"/>
      <c r="N9" s="64" t="s">
        <v>65</v>
      </c>
      <c r="O9" s="146">
        <v>159</v>
      </c>
      <c r="P9" s="108"/>
      <c r="Q9" s="76"/>
      <c r="R9" s="64" t="s">
        <v>44</v>
      </c>
      <c r="S9" s="99">
        <v>200</v>
      </c>
      <c r="T9">
        <v>200</v>
      </c>
      <c r="U9" s="76"/>
      <c r="V9" s="64" t="s">
        <v>65</v>
      </c>
      <c r="W9" s="33">
        <v>105</v>
      </c>
      <c r="X9" s="126"/>
      <c r="Y9" s="76"/>
      <c r="Z9" s="64" t="s">
        <v>102</v>
      </c>
      <c r="AA9" s="33">
        <v>80</v>
      </c>
      <c r="AB9" s="126"/>
      <c r="AC9" s="76"/>
      <c r="AD9" s="64" t="s">
        <v>172</v>
      </c>
      <c r="AE9" s="33">
        <v>100</v>
      </c>
      <c r="AF9" s="126"/>
      <c r="AG9" s="76"/>
      <c r="AH9" s="63" t="s">
        <v>41</v>
      </c>
      <c r="AI9" s="99">
        <v>184</v>
      </c>
      <c r="AJ9" s="126">
        <v>184</v>
      </c>
      <c r="AK9" s="76"/>
      <c r="AL9" s="64" t="s">
        <v>65</v>
      </c>
      <c r="AM9" s="33">
        <v>134</v>
      </c>
      <c r="AN9" s="126">
        <v>184</v>
      </c>
    </row>
    <row r="10" spans="1:40">
      <c r="A10" s="76"/>
      <c r="B10" s="64" t="s">
        <v>59</v>
      </c>
      <c r="C10" s="33">
        <v>115</v>
      </c>
      <c r="D10" s="108"/>
      <c r="E10" s="76"/>
      <c r="F10" s="64" t="s">
        <v>65</v>
      </c>
      <c r="G10" s="33">
        <v>110</v>
      </c>
      <c r="H10" s="108"/>
      <c r="I10" s="76"/>
      <c r="J10" s="64" t="s">
        <v>65</v>
      </c>
      <c r="K10" s="33">
        <v>140</v>
      </c>
      <c r="L10" s="108"/>
      <c r="M10" s="76"/>
      <c r="N10" s="64" t="s">
        <v>65</v>
      </c>
      <c r="O10" s="146">
        <v>134</v>
      </c>
      <c r="P10" s="108"/>
      <c r="Q10" s="76"/>
      <c r="R10" s="63" t="s">
        <v>202</v>
      </c>
      <c r="S10" s="99">
        <v>192</v>
      </c>
      <c r="T10">
        <v>192</v>
      </c>
      <c r="U10" s="76"/>
      <c r="V10" s="64" t="s">
        <v>65</v>
      </c>
      <c r="W10" s="33">
        <v>80</v>
      </c>
      <c r="X10" s="126"/>
      <c r="Y10" s="76"/>
      <c r="Z10" s="64" t="s">
        <v>102</v>
      </c>
      <c r="AA10" s="33">
        <v>90</v>
      </c>
      <c r="AB10" s="126">
        <f>SUM(AA9:AA10)</f>
        <v>170</v>
      </c>
      <c r="AC10" s="76"/>
      <c r="AD10" s="64" t="s">
        <v>172</v>
      </c>
      <c r="AE10" s="33">
        <v>75</v>
      </c>
      <c r="AF10" s="126">
        <f>SUM(AE9:AE10)</f>
        <v>175</v>
      </c>
      <c r="AG10" s="76"/>
      <c r="AH10" s="63" t="s">
        <v>159</v>
      </c>
      <c r="AI10" s="99">
        <v>280</v>
      </c>
      <c r="AJ10" s="126"/>
      <c r="AK10" s="76"/>
      <c r="AL10" s="64" t="s">
        <v>172</v>
      </c>
      <c r="AM10" s="33">
        <v>95</v>
      </c>
      <c r="AN10" s="126">
        <v>95</v>
      </c>
    </row>
    <row r="11" spans="1:40">
      <c r="A11" s="76"/>
      <c r="B11" s="64" t="s">
        <v>59</v>
      </c>
      <c r="C11" s="33">
        <v>80</v>
      </c>
      <c r="D11" s="108">
        <f>SUM(C9:C11)</f>
        <v>215</v>
      </c>
      <c r="E11" s="76"/>
      <c r="F11" s="64" t="s">
        <v>65</v>
      </c>
      <c r="G11" s="52">
        <v>92</v>
      </c>
      <c r="H11" s="108">
        <f>SUM(G9:G11)</f>
        <v>336</v>
      </c>
      <c r="I11" s="76"/>
      <c r="J11" s="64" t="s">
        <v>65</v>
      </c>
      <c r="K11" s="52">
        <v>60</v>
      </c>
      <c r="L11" s="166"/>
      <c r="M11" s="76"/>
      <c r="N11" s="64" t="s">
        <v>65</v>
      </c>
      <c r="O11" s="146">
        <v>110</v>
      </c>
      <c r="P11" s="166" t="s">
        <v>412</v>
      </c>
      <c r="Q11" s="76"/>
      <c r="R11" s="64" t="s">
        <v>102</v>
      </c>
      <c r="S11" s="99">
        <v>176</v>
      </c>
      <c r="U11" s="76"/>
      <c r="V11" s="64" t="s">
        <v>65</v>
      </c>
      <c r="W11" s="33">
        <v>184</v>
      </c>
      <c r="X11" s="126"/>
      <c r="Y11" s="76"/>
      <c r="Z11" s="64" t="s">
        <v>59</v>
      </c>
      <c r="AA11" s="33">
        <v>168</v>
      </c>
      <c r="AB11" s="126"/>
      <c r="AC11" s="76"/>
      <c r="AD11" s="64" t="s">
        <v>44</v>
      </c>
      <c r="AE11" s="99">
        <v>200</v>
      </c>
      <c r="AF11" s="126">
        <v>200</v>
      </c>
      <c r="AG11" s="76"/>
      <c r="AH11" s="63" t="s">
        <v>159</v>
      </c>
      <c r="AI11" s="99">
        <v>230</v>
      </c>
      <c r="AJ11" s="126"/>
      <c r="AK11" s="76"/>
      <c r="AL11" s="64" t="s">
        <v>44</v>
      </c>
      <c r="AM11" s="146">
        <v>200</v>
      </c>
      <c r="AN11" s="126">
        <v>200</v>
      </c>
    </row>
    <row r="12" spans="1:40">
      <c r="A12" s="76"/>
      <c r="B12" s="63" t="s">
        <v>41</v>
      </c>
      <c r="C12" s="33">
        <v>168</v>
      </c>
      <c r="D12" s="108">
        <v>168</v>
      </c>
      <c r="E12" s="76"/>
      <c r="F12" s="64" t="s">
        <v>172</v>
      </c>
      <c r="G12" s="33">
        <v>50</v>
      </c>
      <c r="H12" s="108">
        <v>60</v>
      </c>
      <c r="I12" s="76"/>
      <c r="J12" s="64" t="s">
        <v>65</v>
      </c>
      <c r="K12" s="52">
        <v>92</v>
      </c>
      <c r="L12" s="166" t="s">
        <v>246</v>
      </c>
      <c r="M12" s="76"/>
      <c r="N12" s="64" t="s">
        <v>172</v>
      </c>
      <c r="O12" s="32">
        <v>79.5</v>
      </c>
      <c r="P12" s="108">
        <v>79.5</v>
      </c>
      <c r="Q12" s="76"/>
      <c r="R12" s="64" t="s">
        <v>102</v>
      </c>
      <c r="S12" s="99">
        <v>110</v>
      </c>
      <c r="T12">
        <f>SUM(S11:S12)</f>
        <v>286</v>
      </c>
      <c r="U12" s="76"/>
      <c r="V12" s="64" t="s">
        <v>65</v>
      </c>
      <c r="W12" s="52">
        <v>75</v>
      </c>
      <c r="X12" s="126">
        <f>SUM(W9:W12)</f>
        <v>444</v>
      </c>
      <c r="Y12" s="76"/>
      <c r="Z12" s="64" t="s">
        <v>59</v>
      </c>
      <c r="AA12" s="33"/>
      <c r="AB12" s="126"/>
      <c r="AC12" s="76"/>
      <c r="AD12" s="64" t="s">
        <v>102</v>
      </c>
      <c r="AE12" s="33">
        <v>142</v>
      </c>
      <c r="AF12" s="126"/>
      <c r="AG12" s="76"/>
      <c r="AH12" s="63" t="s">
        <v>159</v>
      </c>
      <c r="AI12" s="99">
        <v>230</v>
      </c>
      <c r="AJ12" s="126"/>
      <c r="AK12" s="76"/>
      <c r="AL12" s="63" t="s">
        <v>202</v>
      </c>
      <c r="AM12" s="146">
        <v>192</v>
      </c>
      <c r="AN12" s="4">
        <v>192</v>
      </c>
    </row>
    <row r="13" spans="1:40">
      <c r="A13" s="76"/>
      <c r="B13" s="64" t="s">
        <v>43</v>
      </c>
      <c r="C13" s="33">
        <v>90</v>
      </c>
      <c r="D13" s="108"/>
      <c r="E13" s="76"/>
      <c r="F13" s="63" t="s">
        <v>202</v>
      </c>
      <c r="G13" s="33">
        <v>85</v>
      </c>
      <c r="H13" s="108"/>
      <c r="I13" s="76"/>
      <c r="J13" s="64" t="s">
        <v>172</v>
      </c>
      <c r="K13" s="52">
        <v>67</v>
      </c>
      <c r="L13" s="108">
        <v>67</v>
      </c>
      <c r="M13" s="76"/>
      <c r="N13" s="64" t="s">
        <v>44</v>
      </c>
      <c r="O13" s="146">
        <v>200</v>
      </c>
      <c r="P13" s="108">
        <v>200</v>
      </c>
      <c r="Q13" s="76"/>
      <c r="R13" s="64" t="s">
        <v>59</v>
      </c>
      <c r="S13" s="99">
        <v>75</v>
      </c>
      <c r="U13" s="76"/>
      <c r="V13" s="63" t="s">
        <v>202</v>
      </c>
      <c r="W13" s="33">
        <v>110.8</v>
      </c>
      <c r="X13" s="126"/>
      <c r="Y13" s="76"/>
      <c r="Z13" s="64" t="s">
        <v>59</v>
      </c>
      <c r="AA13" s="33">
        <v>50</v>
      </c>
      <c r="AB13" s="126"/>
      <c r="AC13" s="76"/>
      <c r="AD13" s="64" t="s">
        <v>102</v>
      </c>
      <c r="AE13" s="33">
        <v>120</v>
      </c>
      <c r="AF13" s="126">
        <f>SUM(AE12:AE13)</f>
        <v>262</v>
      </c>
      <c r="AG13" s="76"/>
      <c r="AH13" s="63" t="s">
        <v>159</v>
      </c>
      <c r="AI13" s="99">
        <v>255</v>
      </c>
      <c r="AJ13" s="126"/>
      <c r="AK13" s="76"/>
      <c r="AL13" s="64" t="s">
        <v>59</v>
      </c>
      <c r="AM13" s="52">
        <v>92</v>
      </c>
      <c r="AN13" s="126"/>
    </row>
    <row r="14" spans="1:40">
      <c r="A14" s="76"/>
      <c r="B14" s="64" t="s">
        <v>43</v>
      </c>
      <c r="C14" s="33">
        <v>80</v>
      </c>
      <c r="D14" s="108"/>
      <c r="E14" s="76"/>
      <c r="F14" s="63" t="s">
        <v>202</v>
      </c>
      <c r="G14" s="163">
        <v>184</v>
      </c>
      <c r="H14" s="35">
        <f>SUM(G13:G14)</f>
        <v>269</v>
      </c>
      <c r="I14" s="76"/>
      <c r="J14" s="64" t="s">
        <v>44</v>
      </c>
      <c r="K14" s="99">
        <v>255</v>
      </c>
      <c r="L14" s="108">
        <v>255</v>
      </c>
      <c r="M14" s="76"/>
      <c r="N14" s="63" t="s">
        <v>202</v>
      </c>
      <c r="O14" s="146">
        <v>150</v>
      </c>
      <c r="P14" s="108">
        <v>150</v>
      </c>
      <c r="Q14" s="76"/>
      <c r="R14" s="64" t="s">
        <v>59</v>
      </c>
      <c r="S14" s="99">
        <v>150</v>
      </c>
      <c r="U14" s="76"/>
      <c r="V14" s="63" t="s">
        <v>202</v>
      </c>
      <c r="W14" s="33">
        <v>84</v>
      </c>
      <c r="X14" s="126">
        <f>SUM(W13:W14)</f>
        <v>194.8</v>
      </c>
      <c r="Y14" s="76"/>
      <c r="Z14" s="64" t="s">
        <v>59</v>
      </c>
      <c r="AA14" s="52">
        <v>92</v>
      </c>
      <c r="AB14" s="126">
        <f>SUM(AA11:AA14)</f>
        <v>310</v>
      </c>
      <c r="AC14" s="76"/>
      <c r="AD14" s="64"/>
      <c r="AE14" s="33"/>
      <c r="AF14" s="126"/>
      <c r="AG14" s="76"/>
      <c r="AH14" s="63" t="s">
        <v>159</v>
      </c>
      <c r="AI14" s="99">
        <v>95</v>
      </c>
      <c r="AJ14" s="126">
        <f>SUM(AI10:AI14)</f>
        <v>1090</v>
      </c>
      <c r="AK14" s="76"/>
      <c r="AL14" s="64" t="s">
        <v>59</v>
      </c>
      <c r="AM14" s="33">
        <v>30</v>
      </c>
      <c r="AN14" s="4">
        <v>122</v>
      </c>
    </row>
    <row r="15" spans="1:40">
      <c r="A15" s="76"/>
      <c r="B15" s="64" t="s">
        <v>43</v>
      </c>
      <c r="C15" s="33">
        <v>168</v>
      </c>
      <c r="D15" s="108"/>
      <c r="E15" s="76"/>
      <c r="F15" s="64" t="s">
        <v>59</v>
      </c>
      <c r="G15" s="33">
        <v>40</v>
      </c>
      <c r="H15" s="108">
        <v>50</v>
      </c>
      <c r="I15" s="76"/>
      <c r="J15" s="64" t="s">
        <v>102</v>
      </c>
      <c r="K15" s="33">
        <v>120</v>
      </c>
      <c r="L15" s="108"/>
      <c r="M15" s="76"/>
      <c r="N15" s="64" t="s">
        <v>59</v>
      </c>
      <c r="O15" s="52">
        <v>79.5</v>
      </c>
      <c r="P15" s="108"/>
      <c r="Q15" s="76"/>
      <c r="R15" s="64" t="s">
        <v>59</v>
      </c>
      <c r="S15" s="52">
        <v>67</v>
      </c>
      <c r="T15">
        <f>SUM(S13:S15)</f>
        <v>292</v>
      </c>
      <c r="U15" s="76"/>
      <c r="V15" s="64" t="s">
        <v>59</v>
      </c>
      <c r="W15" s="194">
        <v>110</v>
      </c>
      <c r="X15" s="126">
        <v>110</v>
      </c>
      <c r="Y15" s="76"/>
      <c r="Z15" s="64" t="s">
        <v>43</v>
      </c>
      <c r="AA15" s="33">
        <v>134.69999999999999</v>
      </c>
      <c r="AB15" s="126"/>
      <c r="AC15" s="76"/>
      <c r="AD15" s="64" t="s">
        <v>59</v>
      </c>
      <c r="AE15" s="33">
        <v>110</v>
      </c>
      <c r="AF15" s="126"/>
      <c r="AG15" s="76"/>
      <c r="AH15" s="63" t="s">
        <v>37</v>
      </c>
      <c r="AI15" s="99">
        <v>184</v>
      </c>
      <c r="AJ15" s="126"/>
      <c r="AK15" s="76"/>
      <c r="AL15" s="63" t="s">
        <v>41</v>
      </c>
      <c r="AM15" s="33">
        <v>150</v>
      </c>
      <c r="AN15" s="4">
        <v>150</v>
      </c>
    </row>
    <row r="16" spans="1:40">
      <c r="A16" s="76"/>
      <c r="B16" s="64" t="s">
        <v>43</v>
      </c>
      <c r="C16" s="33">
        <v>100</v>
      </c>
      <c r="D16" s="108"/>
      <c r="E16" s="76"/>
      <c r="F16" s="63" t="s">
        <v>41</v>
      </c>
      <c r="G16" s="33">
        <v>150</v>
      </c>
      <c r="H16" s="108"/>
      <c r="I16" s="76"/>
      <c r="J16" s="64" t="s">
        <v>102</v>
      </c>
      <c r="K16" s="33">
        <v>80</v>
      </c>
      <c r="L16" s="108">
        <f>SUM(K15:K16)</f>
        <v>200</v>
      </c>
      <c r="M16" s="76"/>
      <c r="N16" s="64" t="s">
        <v>59</v>
      </c>
      <c r="O16" s="33">
        <v>127</v>
      </c>
      <c r="P16" s="108"/>
      <c r="Q16" s="76"/>
      <c r="R16" s="63" t="s">
        <v>41</v>
      </c>
      <c r="S16" s="99">
        <v>280</v>
      </c>
      <c r="T16">
        <v>280</v>
      </c>
      <c r="U16" s="76"/>
      <c r="V16" s="63" t="s">
        <v>41</v>
      </c>
      <c r="W16" s="33">
        <v>168</v>
      </c>
      <c r="X16" s="126"/>
      <c r="Y16" s="76"/>
      <c r="Z16" s="64" t="s">
        <v>43</v>
      </c>
      <c r="AA16" s="33">
        <v>80</v>
      </c>
      <c r="AB16" s="126"/>
      <c r="AC16" s="76"/>
      <c r="AD16" s="64" t="s">
        <v>59</v>
      </c>
      <c r="AE16" s="33">
        <v>140</v>
      </c>
      <c r="AF16" s="126"/>
      <c r="AG16" s="76"/>
      <c r="AH16" s="63" t="s">
        <v>37</v>
      </c>
      <c r="AI16" s="99">
        <v>80</v>
      </c>
      <c r="AJ16" s="126"/>
      <c r="AK16" s="76"/>
      <c r="AL16" s="64" t="s">
        <v>43</v>
      </c>
      <c r="AM16" s="33">
        <v>150</v>
      </c>
      <c r="AN16" s="126"/>
    </row>
    <row r="17" spans="1:40">
      <c r="A17" s="76"/>
      <c r="B17" s="64" t="s">
        <v>43</v>
      </c>
      <c r="C17" s="33">
        <v>115</v>
      </c>
      <c r="D17" s="108"/>
      <c r="E17" s="76"/>
      <c r="F17" s="63" t="s">
        <v>41</v>
      </c>
      <c r="G17" s="52">
        <v>84</v>
      </c>
      <c r="H17" s="108">
        <f>SUM(G16:G17)</f>
        <v>234</v>
      </c>
      <c r="I17" s="76"/>
      <c r="J17" s="64" t="s">
        <v>59</v>
      </c>
      <c r="K17" s="33">
        <v>110</v>
      </c>
      <c r="L17" s="108"/>
      <c r="M17" s="76"/>
      <c r="N17" s="64" t="s">
        <v>59</v>
      </c>
      <c r="O17" s="33">
        <v>110</v>
      </c>
      <c r="P17" s="108"/>
      <c r="Q17" s="76"/>
      <c r="R17" s="64" t="s">
        <v>43</v>
      </c>
      <c r="S17" s="99">
        <v>110</v>
      </c>
      <c r="U17" s="76"/>
      <c r="V17" s="63" t="s">
        <v>41</v>
      </c>
      <c r="W17" s="52">
        <v>60</v>
      </c>
      <c r="X17" s="126">
        <f>SUM(W16:W17)</f>
        <v>228</v>
      </c>
      <c r="Y17" s="76"/>
      <c r="Z17" s="64" t="s">
        <v>43</v>
      </c>
      <c r="AA17" s="33">
        <v>150</v>
      </c>
      <c r="AB17" s="126">
        <f>SUM(AA15:AA17)</f>
        <v>364.7</v>
      </c>
      <c r="AC17" s="76"/>
      <c r="AD17" s="64" t="s">
        <v>59</v>
      </c>
      <c r="AE17" s="33">
        <v>115</v>
      </c>
      <c r="AF17" s="126">
        <f>SUM(AE15:AE17)</f>
        <v>365</v>
      </c>
      <c r="AG17" s="76"/>
      <c r="AH17" s="63" t="s">
        <v>37</v>
      </c>
      <c r="AI17" s="99">
        <v>168</v>
      </c>
      <c r="AJ17" s="126"/>
      <c r="AK17" s="76"/>
      <c r="AL17" s="64" t="s">
        <v>43</v>
      </c>
      <c r="AM17" s="52">
        <v>100</v>
      </c>
      <c r="AN17" s="126"/>
    </row>
    <row r="18" spans="1:40">
      <c r="A18" s="76"/>
      <c r="B18" s="64" t="s">
        <v>43</v>
      </c>
      <c r="C18" s="52">
        <v>84</v>
      </c>
      <c r="D18" s="108"/>
      <c r="E18" s="76"/>
      <c r="F18" s="64" t="s">
        <v>43</v>
      </c>
      <c r="G18" s="33">
        <v>200</v>
      </c>
      <c r="H18" s="108"/>
      <c r="I18" s="76"/>
      <c r="J18" s="64" t="s">
        <v>59</v>
      </c>
      <c r="K18" s="33">
        <v>30</v>
      </c>
      <c r="L18" s="108"/>
      <c r="M18" s="76"/>
      <c r="N18" s="64" t="s">
        <v>59</v>
      </c>
      <c r="O18" s="33">
        <v>80</v>
      </c>
      <c r="P18" s="108"/>
      <c r="Q18" s="76"/>
      <c r="R18" s="64" t="s">
        <v>43</v>
      </c>
      <c r="S18" s="99">
        <v>134</v>
      </c>
      <c r="U18" s="76"/>
      <c r="V18" s="64" t="s">
        <v>43</v>
      </c>
      <c r="W18" s="33">
        <v>168</v>
      </c>
      <c r="X18" s="126"/>
      <c r="Y18" s="76"/>
      <c r="Z18" s="63" t="s">
        <v>159</v>
      </c>
      <c r="AA18" s="33">
        <v>100</v>
      </c>
      <c r="AB18" s="126"/>
      <c r="AC18" s="76"/>
      <c r="AD18" s="64" t="s">
        <v>43</v>
      </c>
      <c r="AE18" s="33">
        <v>168</v>
      </c>
      <c r="AF18" s="126"/>
      <c r="AG18" s="76"/>
      <c r="AH18" s="63" t="s">
        <v>37</v>
      </c>
      <c r="AI18" s="99">
        <v>255</v>
      </c>
      <c r="AJ18" s="126"/>
      <c r="AK18" s="76"/>
      <c r="AL18" s="64" t="s">
        <v>43</v>
      </c>
      <c r="AM18" s="33">
        <v>134</v>
      </c>
      <c r="AN18" s="126"/>
    </row>
    <row r="19" spans="1:40">
      <c r="A19" s="76"/>
      <c r="B19" s="64" t="s">
        <v>43</v>
      </c>
      <c r="C19" s="52">
        <v>100</v>
      </c>
      <c r="D19" s="108">
        <f>SUM(C13:C19)</f>
        <v>737</v>
      </c>
      <c r="E19" s="76"/>
      <c r="F19" s="64" t="s">
        <v>43</v>
      </c>
      <c r="G19" s="33">
        <v>100</v>
      </c>
      <c r="H19" s="108"/>
      <c r="I19" s="76"/>
      <c r="J19" s="64" t="s">
        <v>59</v>
      </c>
      <c r="K19" s="33">
        <v>115</v>
      </c>
      <c r="L19" s="108"/>
      <c r="M19" s="76"/>
      <c r="N19" s="64" t="s">
        <v>59</v>
      </c>
      <c r="O19" s="33"/>
      <c r="P19" s="108"/>
      <c r="Q19" s="76"/>
      <c r="R19" s="64" t="s">
        <v>43</v>
      </c>
      <c r="S19" s="99">
        <v>90</v>
      </c>
      <c r="U19" s="76"/>
      <c r="V19" s="64" t="s">
        <v>43</v>
      </c>
      <c r="W19" s="33">
        <v>142</v>
      </c>
      <c r="X19" s="126"/>
      <c r="Y19" s="76"/>
      <c r="Z19" s="63" t="s">
        <v>159</v>
      </c>
      <c r="AA19" s="33">
        <v>142</v>
      </c>
      <c r="AB19" s="126"/>
      <c r="AC19" s="76"/>
      <c r="AD19" s="64" t="s">
        <v>43</v>
      </c>
      <c r="AE19" s="33">
        <v>95</v>
      </c>
      <c r="AF19" s="126"/>
      <c r="AG19" s="76"/>
      <c r="AH19" s="63" t="s">
        <v>37</v>
      </c>
      <c r="AI19" s="99">
        <v>80</v>
      </c>
      <c r="AJ19" s="126"/>
      <c r="AK19" s="76"/>
      <c r="AL19" s="64" t="s">
        <v>43</v>
      </c>
      <c r="AM19" s="33">
        <v>115</v>
      </c>
      <c r="AN19" s="126">
        <f>SUM(AM16:AM19)</f>
        <v>499</v>
      </c>
    </row>
    <row r="20" spans="1:40">
      <c r="A20" s="76"/>
      <c r="B20" s="64" t="s">
        <v>161</v>
      </c>
      <c r="C20" s="33">
        <v>70</v>
      </c>
      <c r="D20" s="108">
        <v>70</v>
      </c>
      <c r="E20" s="76"/>
      <c r="F20" s="64" t="s">
        <v>43</v>
      </c>
      <c r="G20" s="33">
        <v>168</v>
      </c>
      <c r="H20" s="108"/>
      <c r="I20" s="76"/>
      <c r="J20" s="64" t="s">
        <v>59</v>
      </c>
      <c r="K20" s="52">
        <v>55</v>
      </c>
      <c r="L20" s="108">
        <f>SUM(K17:K20)</f>
        <v>310</v>
      </c>
      <c r="M20" s="76"/>
      <c r="N20" s="64" t="s">
        <v>59</v>
      </c>
      <c r="O20" s="33">
        <v>45</v>
      </c>
      <c r="P20" s="208">
        <f>SUM(O15:O20)</f>
        <v>441.5</v>
      </c>
      <c r="Q20" s="76"/>
      <c r="R20" s="64" t="s">
        <v>43</v>
      </c>
      <c r="S20" s="99">
        <v>140</v>
      </c>
      <c r="U20" s="76"/>
      <c r="V20" s="64" t="s">
        <v>43</v>
      </c>
      <c r="W20" s="33">
        <v>120</v>
      </c>
      <c r="X20" s="126"/>
      <c r="Y20" s="76"/>
      <c r="Z20" s="63" t="s">
        <v>159</v>
      </c>
      <c r="AA20" s="33">
        <v>200</v>
      </c>
      <c r="AB20" s="126">
        <f>SUM(AA18:AA20)</f>
        <v>442</v>
      </c>
      <c r="AC20" s="76"/>
      <c r="AD20" s="64" t="s">
        <v>43</v>
      </c>
      <c r="AE20" s="99">
        <v>200</v>
      </c>
      <c r="AF20" s="126"/>
      <c r="AG20" s="76"/>
      <c r="AH20" s="63" t="s">
        <v>37</v>
      </c>
      <c r="AI20" s="99">
        <v>70</v>
      </c>
      <c r="AJ20" s="126"/>
      <c r="AK20" s="76"/>
      <c r="AL20" s="63" t="s">
        <v>159</v>
      </c>
      <c r="AM20" s="33">
        <v>184</v>
      </c>
      <c r="AN20" s="126"/>
    </row>
    <row r="21" spans="1:40">
      <c r="A21" s="76"/>
      <c r="B21" s="63" t="s">
        <v>159</v>
      </c>
      <c r="C21" s="33">
        <v>184</v>
      </c>
      <c r="D21" s="108"/>
      <c r="E21" s="76"/>
      <c r="F21" s="64" t="s">
        <v>43</v>
      </c>
      <c r="G21" s="60">
        <v>100</v>
      </c>
      <c r="H21" s="108">
        <f>SUM(G18:G21)</f>
        <v>568</v>
      </c>
      <c r="I21" s="76"/>
      <c r="J21" s="64" t="s">
        <v>43</v>
      </c>
      <c r="K21" s="33">
        <v>176</v>
      </c>
      <c r="L21" s="108"/>
      <c r="M21" s="76"/>
      <c r="N21" s="64" t="s">
        <v>43</v>
      </c>
      <c r="O21" s="52">
        <v>67</v>
      </c>
      <c r="P21" s="108"/>
      <c r="Q21" s="76"/>
      <c r="R21" s="64" t="s">
        <v>43</v>
      </c>
      <c r="S21" s="99">
        <v>168</v>
      </c>
      <c r="T21">
        <f>SUM(S17:S21)</f>
        <v>642</v>
      </c>
      <c r="U21" s="76"/>
      <c r="V21" s="64" t="s">
        <v>43</v>
      </c>
      <c r="W21" s="33">
        <v>80</v>
      </c>
      <c r="X21" s="126"/>
      <c r="Y21" s="76"/>
      <c r="Z21" s="64" t="s">
        <v>39</v>
      </c>
      <c r="AA21" s="33">
        <v>80</v>
      </c>
      <c r="AB21" s="126"/>
      <c r="AC21" s="76"/>
      <c r="AD21" s="64" t="s">
        <v>43</v>
      </c>
      <c r="AE21" s="99">
        <v>280</v>
      </c>
      <c r="AF21" s="126"/>
      <c r="AG21" s="76"/>
      <c r="AH21" s="63" t="s">
        <v>37</v>
      </c>
      <c r="AI21" s="99">
        <v>184</v>
      </c>
      <c r="AJ21" s="126">
        <f>SUM(AI15:AI21)</f>
        <v>1021</v>
      </c>
      <c r="AK21" s="76"/>
      <c r="AL21" s="63" t="s">
        <v>159</v>
      </c>
      <c r="AM21" s="33">
        <v>200</v>
      </c>
      <c r="AN21" s="126"/>
    </row>
    <row r="22" spans="1:40">
      <c r="A22" s="76"/>
      <c r="B22" s="63" t="s">
        <v>159</v>
      </c>
      <c r="C22" s="33">
        <v>200</v>
      </c>
      <c r="D22" s="108"/>
      <c r="E22" s="76"/>
      <c r="F22" s="63" t="s">
        <v>159</v>
      </c>
      <c r="G22" s="33">
        <v>200</v>
      </c>
      <c r="H22" s="108"/>
      <c r="I22" s="76"/>
      <c r="J22" s="64" t="s">
        <v>43</v>
      </c>
      <c r="K22" s="33">
        <v>70</v>
      </c>
      <c r="L22" s="108"/>
      <c r="M22" s="76"/>
      <c r="N22" s="64" t="s">
        <v>43</v>
      </c>
      <c r="O22" s="33">
        <v>184</v>
      </c>
      <c r="P22" s="108"/>
      <c r="Q22" s="76"/>
      <c r="R22" s="63" t="s">
        <v>159</v>
      </c>
      <c r="S22" s="99">
        <v>230</v>
      </c>
      <c r="U22" s="76"/>
      <c r="V22" s="64" t="s">
        <v>43</v>
      </c>
      <c r="W22" s="60">
        <v>92</v>
      </c>
      <c r="X22" s="126">
        <f>SUM(W18:W22)</f>
        <v>602</v>
      </c>
      <c r="Y22" s="76"/>
      <c r="Z22" s="64" t="s">
        <v>39</v>
      </c>
      <c r="AA22" s="33">
        <v>100</v>
      </c>
      <c r="AB22" s="126">
        <f>SUM(AA21:AA22)</f>
        <v>180</v>
      </c>
      <c r="AC22" s="76"/>
      <c r="AD22" s="64" t="s">
        <v>43</v>
      </c>
      <c r="AE22" s="99">
        <v>134</v>
      </c>
      <c r="AF22" s="126"/>
      <c r="AG22" s="76"/>
      <c r="AH22" s="63" t="s">
        <v>40</v>
      </c>
      <c r="AI22" s="99">
        <v>134</v>
      </c>
      <c r="AJ22" s="126"/>
      <c r="AK22" s="76"/>
      <c r="AL22" s="63" t="s">
        <v>159</v>
      </c>
      <c r="AM22" s="33">
        <v>192</v>
      </c>
      <c r="AN22" s="126"/>
    </row>
    <row r="23" spans="1:40">
      <c r="A23" s="76"/>
      <c r="B23" s="63" t="s">
        <v>159</v>
      </c>
      <c r="C23" s="33">
        <v>184</v>
      </c>
      <c r="D23" s="108">
        <f>SUM(C21:C23)</f>
        <v>568</v>
      </c>
      <c r="E23" s="76"/>
      <c r="F23" s="63" t="s">
        <v>159</v>
      </c>
      <c r="G23" s="33">
        <v>200</v>
      </c>
      <c r="H23" s="108"/>
      <c r="I23" s="76"/>
      <c r="J23" s="64" t="s">
        <v>43</v>
      </c>
      <c r="K23" s="99">
        <v>280</v>
      </c>
      <c r="L23" s="108"/>
      <c r="M23" s="76"/>
      <c r="N23" s="64" t="s">
        <v>43</v>
      </c>
      <c r="O23" s="33">
        <v>120</v>
      </c>
      <c r="P23" s="108"/>
      <c r="Q23" s="76"/>
      <c r="R23" s="63" t="s">
        <v>159</v>
      </c>
      <c r="S23" s="99">
        <v>280</v>
      </c>
      <c r="U23" s="76"/>
      <c r="V23" s="63" t="s">
        <v>159</v>
      </c>
      <c r="W23" s="33">
        <v>200</v>
      </c>
      <c r="X23" s="126"/>
      <c r="Y23" s="76"/>
      <c r="Z23" s="63" t="s">
        <v>37</v>
      </c>
      <c r="AA23" s="33">
        <v>80</v>
      </c>
      <c r="AB23" s="126"/>
      <c r="AC23" s="76"/>
      <c r="AD23" s="64" t="s">
        <v>43</v>
      </c>
      <c r="AE23" s="99">
        <v>115</v>
      </c>
      <c r="AF23" s="126">
        <f>SUM(AE18:AE23)</f>
        <v>992</v>
      </c>
      <c r="AG23" s="76"/>
      <c r="AH23" s="63" t="s">
        <v>40</v>
      </c>
      <c r="AI23" s="99">
        <v>120</v>
      </c>
      <c r="AJ23" s="126"/>
      <c r="AK23" s="76"/>
      <c r="AL23" s="63" t="s">
        <v>159</v>
      </c>
      <c r="AM23" s="33">
        <v>95</v>
      </c>
      <c r="AN23" s="126">
        <f>SUM(AM20:AM23)</f>
        <v>671</v>
      </c>
    </row>
    <row r="24" spans="1:40">
      <c r="A24" s="76"/>
      <c r="B24" s="64"/>
      <c r="C24" s="33"/>
      <c r="D24" s="108"/>
      <c r="E24" s="76"/>
      <c r="F24" s="63" t="s">
        <v>159</v>
      </c>
      <c r="G24" s="33">
        <v>159</v>
      </c>
      <c r="H24" s="108">
        <f>SUM(G22:G24)</f>
        <v>559</v>
      </c>
      <c r="I24" s="76"/>
      <c r="J24" s="64" t="s">
        <v>43</v>
      </c>
      <c r="K24" s="33">
        <v>140</v>
      </c>
      <c r="L24" s="108">
        <f>SUM(K21:K24)</f>
        <v>666</v>
      </c>
      <c r="M24" s="76"/>
      <c r="N24" s="64" t="s">
        <v>43</v>
      </c>
      <c r="O24" s="33">
        <v>134</v>
      </c>
      <c r="P24" s="108"/>
      <c r="Q24" s="76"/>
      <c r="R24" s="63" t="s">
        <v>159</v>
      </c>
      <c r="S24" s="99">
        <v>150</v>
      </c>
      <c r="U24" s="76"/>
      <c r="V24" s="63" t="s">
        <v>159</v>
      </c>
      <c r="W24" s="33">
        <v>142</v>
      </c>
      <c r="X24" s="126">
        <v>342</v>
      </c>
      <c r="Y24" s="76"/>
      <c r="Z24" s="63" t="s">
        <v>37</v>
      </c>
      <c r="AA24" s="33">
        <v>60</v>
      </c>
      <c r="AB24" s="126"/>
      <c r="AC24" s="76"/>
      <c r="AD24" s="64" t="s">
        <v>161</v>
      </c>
      <c r="AE24" s="33">
        <v>80</v>
      </c>
      <c r="AF24" s="126">
        <v>70</v>
      </c>
      <c r="AG24" s="76"/>
      <c r="AH24" s="63" t="s">
        <v>40</v>
      </c>
      <c r="AI24" s="99">
        <v>110</v>
      </c>
      <c r="AJ24" s="126"/>
      <c r="AK24" s="76"/>
      <c r="AL24" s="63" t="s">
        <v>37</v>
      </c>
      <c r="AM24" s="33">
        <v>134</v>
      </c>
      <c r="AN24" s="126"/>
    </row>
    <row r="25" spans="1:40">
      <c r="A25" s="76"/>
      <c r="B25" s="63" t="s">
        <v>37</v>
      </c>
      <c r="C25" s="33">
        <v>127</v>
      </c>
      <c r="D25" s="108"/>
      <c r="E25" s="76"/>
      <c r="F25" s="64" t="s">
        <v>39</v>
      </c>
      <c r="G25" s="33">
        <v>127</v>
      </c>
      <c r="H25" s="108">
        <v>127</v>
      </c>
      <c r="I25" s="76"/>
      <c r="J25" s="64" t="s">
        <v>161</v>
      </c>
      <c r="K25" s="33">
        <v>55</v>
      </c>
      <c r="L25" s="108">
        <v>55</v>
      </c>
      <c r="M25" s="76"/>
      <c r="N25" s="64" t="s">
        <v>43</v>
      </c>
      <c r="O25" s="33">
        <v>90</v>
      </c>
      <c r="P25" s="108"/>
      <c r="Q25" s="76"/>
      <c r="R25" s="63" t="s">
        <v>159</v>
      </c>
      <c r="S25" s="99">
        <v>230</v>
      </c>
      <c r="U25" s="76"/>
      <c r="V25" s="64" t="s">
        <v>39</v>
      </c>
      <c r="W25" s="33">
        <v>80</v>
      </c>
      <c r="X25" s="126"/>
      <c r="Y25" s="76"/>
      <c r="Z25" s="63" t="s">
        <v>37</v>
      </c>
      <c r="AA25" s="33">
        <v>184</v>
      </c>
      <c r="AB25" s="126"/>
      <c r="AC25" s="76"/>
      <c r="AD25" s="64" t="s">
        <v>39</v>
      </c>
      <c r="AE25" s="33">
        <v>95</v>
      </c>
      <c r="AF25" s="126"/>
      <c r="AG25" s="76"/>
      <c r="AH25" s="63" t="s">
        <v>40</v>
      </c>
      <c r="AI25" s="99">
        <v>100</v>
      </c>
      <c r="AJ25" s="126"/>
      <c r="AK25" s="76"/>
      <c r="AL25" s="63" t="s">
        <v>37</v>
      </c>
      <c r="AM25" s="33">
        <v>110</v>
      </c>
      <c r="AN25" s="126"/>
    </row>
    <row r="26" spans="1:40">
      <c r="A26" s="76"/>
      <c r="B26" s="63" t="s">
        <v>37</v>
      </c>
      <c r="C26" s="33">
        <v>30</v>
      </c>
      <c r="D26" s="108"/>
      <c r="E26" s="76"/>
      <c r="F26" s="63" t="s">
        <v>37</v>
      </c>
      <c r="G26" s="33">
        <v>159</v>
      </c>
      <c r="H26" s="108">
        <v>159</v>
      </c>
      <c r="I26" s="76"/>
      <c r="J26" s="63" t="s">
        <v>159</v>
      </c>
      <c r="K26" s="99">
        <v>200</v>
      </c>
      <c r="L26" s="108"/>
      <c r="M26" s="76"/>
      <c r="N26" s="64" t="s">
        <v>43</v>
      </c>
      <c r="O26" s="33">
        <v>60</v>
      </c>
      <c r="P26" s="108">
        <f>SUM(O21:O26)</f>
        <v>655</v>
      </c>
      <c r="Q26" s="76"/>
      <c r="R26" s="63" t="s">
        <v>159</v>
      </c>
      <c r="S26" s="99">
        <v>134</v>
      </c>
      <c r="T26">
        <f>SUM(S22:S26)</f>
        <v>1024</v>
      </c>
      <c r="U26" s="76"/>
      <c r="V26" s="64" t="s">
        <v>39</v>
      </c>
      <c r="W26" s="33">
        <v>168</v>
      </c>
      <c r="X26" s="126">
        <f>SUM(W25:W26)</f>
        <v>248</v>
      </c>
      <c r="Y26" s="76"/>
      <c r="Z26" s="63" t="s">
        <v>37</v>
      </c>
      <c r="AA26" s="33">
        <v>140</v>
      </c>
      <c r="AB26" s="126">
        <f>SUM(AA23:AA26)</f>
        <v>464</v>
      </c>
      <c r="AC26" s="76"/>
      <c r="AD26" s="64" t="s">
        <v>39</v>
      </c>
      <c r="AE26" s="99">
        <v>150</v>
      </c>
      <c r="AF26" s="126">
        <v>245</v>
      </c>
      <c r="AG26" s="76"/>
      <c r="AH26" s="63" t="s">
        <v>40</v>
      </c>
      <c r="AI26" s="99">
        <v>280</v>
      </c>
      <c r="AJ26" s="126"/>
      <c r="AK26" s="76"/>
      <c r="AL26" s="63" t="s">
        <v>37</v>
      </c>
      <c r="AM26" s="52">
        <v>100</v>
      </c>
      <c r="AN26" s="126">
        <f>SUM(AM24:AM26)</f>
        <v>344</v>
      </c>
    </row>
    <row r="27" spans="1:40">
      <c r="A27" s="76"/>
      <c r="B27" s="63" t="s">
        <v>37</v>
      </c>
      <c r="C27" s="33">
        <v>70</v>
      </c>
      <c r="D27" s="108"/>
      <c r="E27" s="76"/>
      <c r="F27" s="63" t="s">
        <v>40</v>
      </c>
      <c r="G27" s="33">
        <v>127</v>
      </c>
      <c r="H27" s="108"/>
      <c r="I27" s="76"/>
      <c r="J27" s="63" t="s">
        <v>159</v>
      </c>
      <c r="K27" s="33">
        <v>176</v>
      </c>
      <c r="L27" s="108"/>
      <c r="M27" s="76"/>
      <c r="N27" s="63" t="s">
        <v>159</v>
      </c>
      <c r="O27" s="33">
        <v>100</v>
      </c>
      <c r="P27" s="108">
        <v>100</v>
      </c>
      <c r="Q27" s="76"/>
      <c r="R27" s="63" t="s">
        <v>37</v>
      </c>
      <c r="S27" s="99">
        <v>120</v>
      </c>
      <c r="U27" s="76"/>
      <c r="V27" s="63" t="s">
        <v>37</v>
      </c>
      <c r="W27" s="33">
        <v>115</v>
      </c>
      <c r="X27" s="126"/>
      <c r="Y27" s="76"/>
      <c r="Z27" s="63" t="s">
        <v>40</v>
      </c>
      <c r="AA27" s="33">
        <v>80</v>
      </c>
      <c r="AB27" s="126"/>
      <c r="AC27" s="76"/>
      <c r="AD27" s="64" t="s">
        <v>38</v>
      </c>
      <c r="AE27" s="33">
        <v>184</v>
      </c>
      <c r="AF27" s="126"/>
      <c r="AG27" s="76"/>
      <c r="AH27" s="63" t="s">
        <v>40</v>
      </c>
      <c r="AI27" s="99">
        <v>120</v>
      </c>
      <c r="AJ27" s="126">
        <f>SUM(AI22:AI27)</f>
        <v>864</v>
      </c>
      <c r="AK27" s="76"/>
      <c r="AL27" s="63" t="s">
        <v>40</v>
      </c>
      <c r="AM27" s="33">
        <v>120</v>
      </c>
      <c r="AN27" s="126"/>
    </row>
    <row r="28" spans="1:40">
      <c r="A28" s="76"/>
      <c r="B28" s="63" t="s">
        <v>37</v>
      </c>
      <c r="C28" s="99">
        <v>184</v>
      </c>
      <c r="D28" s="108">
        <f>SUM(C25:C28)</f>
        <v>411</v>
      </c>
      <c r="E28" s="76"/>
      <c r="F28" s="63" t="s">
        <v>40</v>
      </c>
      <c r="G28" s="33">
        <v>80</v>
      </c>
      <c r="H28" s="108"/>
      <c r="I28" s="76"/>
      <c r="J28" s="63" t="s">
        <v>159</v>
      </c>
      <c r="K28" s="99">
        <v>184</v>
      </c>
      <c r="L28" s="108"/>
      <c r="M28" s="76"/>
      <c r="N28" s="64" t="s">
        <v>39</v>
      </c>
      <c r="O28" s="52">
        <v>60</v>
      </c>
      <c r="P28" s="108">
        <v>60</v>
      </c>
      <c r="Q28" s="76"/>
      <c r="R28" s="63" t="s">
        <v>37</v>
      </c>
      <c r="S28" s="99">
        <v>100</v>
      </c>
      <c r="U28" s="76"/>
      <c r="V28" s="63" t="s">
        <v>37</v>
      </c>
      <c r="W28" s="33">
        <v>40</v>
      </c>
      <c r="X28" s="126"/>
      <c r="Y28" s="76"/>
      <c r="Z28" s="63" t="s">
        <v>40</v>
      </c>
      <c r="AA28" s="33">
        <v>168</v>
      </c>
      <c r="AB28" s="126"/>
      <c r="AC28" s="76"/>
      <c r="AD28" s="64" t="s">
        <v>38</v>
      </c>
      <c r="AE28" s="99">
        <v>184</v>
      </c>
      <c r="AF28" s="126"/>
      <c r="AG28" s="76"/>
      <c r="AH28" s="63" t="s">
        <v>156</v>
      </c>
      <c r="AI28" s="99">
        <v>110</v>
      </c>
      <c r="AJ28" s="126"/>
      <c r="AK28" s="76"/>
      <c r="AL28" s="63" t="s">
        <v>40</v>
      </c>
      <c r="AM28" s="52">
        <v>92</v>
      </c>
      <c r="AN28" s="126"/>
    </row>
    <row r="29" spans="1:40">
      <c r="A29" s="76"/>
      <c r="B29" s="63" t="s">
        <v>40</v>
      </c>
      <c r="C29" s="33">
        <v>60</v>
      </c>
      <c r="D29" s="108"/>
      <c r="E29" s="76"/>
      <c r="F29" s="63" t="s">
        <v>40</v>
      </c>
      <c r="G29" s="33">
        <v>110</v>
      </c>
      <c r="H29" s="108"/>
      <c r="I29" s="76"/>
      <c r="J29" s="63" t="s">
        <v>159</v>
      </c>
      <c r="K29" s="99">
        <v>230</v>
      </c>
      <c r="L29" s="108">
        <f>SUM(K26:K29)</f>
        <v>790</v>
      </c>
      <c r="M29" s="76"/>
      <c r="N29" s="63" t="s">
        <v>37</v>
      </c>
      <c r="O29" s="99">
        <v>84</v>
      </c>
      <c r="P29" s="108"/>
      <c r="Q29" s="76"/>
      <c r="R29" s="63" t="s">
        <v>37</v>
      </c>
      <c r="S29" s="99">
        <v>20</v>
      </c>
      <c r="U29" s="76"/>
      <c r="V29" s="63" t="s">
        <v>37</v>
      </c>
      <c r="W29" s="33">
        <v>105</v>
      </c>
      <c r="X29" s="126"/>
      <c r="Y29" s="76"/>
      <c r="Z29" s="63" t="s">
        <v>40</v>
      </c>
      <c r="AA29" s="33">
        <v>115</v>
      </c>
      <c r="AB29" s="126"/>
      <c r="AC29" s="76"/>
      <c r="AD29" s="64" t="s">
        <v>38</v>
      </c>
      <c r="AE29" s="99">
        <v>168</v>
      </c>
      <c r="AF29" s="126">
        <f>SUM(AE27:AE29)</f>
        <v>536</v>
      </c>
      <c r="AG29" s="76"/>
      <c r="AH29" s="63" t="s">
        <v>156</v>
      </c>
      <c r="AI29" s="99">
        <v>230</v>
      </c>
      <c r="AJ29" s="126">
        <f>SUM(AI28:AI29)</f>
        <v>340</v>
      </c>
      <c r="AK29" s="76"/>
      <c r="AL29" s="63" t="s">
        <v>40</v>
      </c>
      <c r="AM29" s="33">
        <v>168</v>
      </c>
      <c r="AN29" s="126">
        <f>SUM(AM27:AM29)</f>
        <v>380</v>
      </c>
    </row>
    <row r="30" spans="1:40">
      <c r="A30" s="76"/>
      <c r="B30" s="63" t="s">
        <v>40</v>
      </c>
      <c r="C30" s="33">
        <v>184</v>
      </c>
      <c r="D30" s="108">
        <f>SUM(C29:C30)</f>
        <v>244</v>
      </c>
      <c r="E30" s="76"/>
      <c r="F30" s="63" t="s">
        <v>40</v>
      </c>
      <c r="G30" s="33">
        <v>100</v>
      </c>
      <c r="H30" s="108"/>
      <c r="I30" s="76"/>
      <c r="J30" s="64" t="s">
        <v>39</v>
      </c>
      <c r="K30" s="33">
        <v>90</v>
      </c>
      <c r="L30" s="108"/>
      <c r="M30" s="76"/>
      <c r="N30" s="63" t="s">
        <v>37</v>
      </c>
      <c r="O30" s="33">
        <v>168</v>
      </c>
      <c r="P30" s="108"/>
      <c r="Q30" s="76"/>
      <c r="R30" s="63" t="s">
        <v>37</v>
      </c>
      <c r="S30" s="33">
        <v>140</v>
      </c>
      <c r="U30" s="76"/>
      <c r="V30" s="63" t="s">
        <v>37</v>
      </c>
      <c r="W30" s="33">
        <v>200</v>
      </c>
      <c r="X30" s="126"/>
      <c r="Y30" s="76"/>
      <c r="Z30" s="63" t="s">
        <v>40</v>
      </c>
      <c r="AA30" s="33">
        <v>80</v>
      </c>
      <c r="AB30" s="126">
        <f>SUM(AA27:AA30)</f>
        <v>443</v>
      </c>
      <c r="AC30" s="76"/>
      <c r="AD30" s="64" t="s">
        <v>190</v>
      </c>
      <c r="AE30" s="99">
        <v>280</v>
      </c>
      <c r="AF30" s="126"/>
      <c r="AG30" s="76"/>
      <c r="AH30" s="63" t="s">
        <v>42</v>
      </c>
      <c r="AI30" s="99">
        <v>168</v>
      </c>
      <c r="AJ30" s="126"/>
      <c r="AK30" s="76"/>
      <c r="AL30" s="63" t="s">
        <v>156</v>
      </c>
      <c r="AM30" s="33">
        <v>192</v>
      </c>
      <c r="AN30" s="126"/>
    </row>
    <row r="31" spans="1:40">
      <c r="A31" s="76"/>
      <c r="B31" s="64" t="s">
        <v>38</v>
      </c>
      <c r="C31" s="33">
        <v>105</v>
      </c>
      <c r="D31" s="108"/>
      <c r="E31" s="76"/>
      <c r="F31" s="63" t="s">
        <v>40</v>
      </c>
      <c r="G31" s="52">
        <v>100</v>
      </c>
      <c r="H31" s="108"/>
      <c r="I31" s="76"/>
      <c r="J31" s="64" t="s">
        <v>39</v>
      </c>
      <c r="K31" s="99">
        <v>100</v>
      </c>
      <c r="L31" s="108">
        <f>SUM(K30:K31)</f>
        <v>190</v>
      </c>
      <c r="M31" s="76"/>
      <c r="N31" s="63" t="s">
        <v>37</v>
      </c>
      <c r="O31" s="33">
        <v>45</v>
      </c>
      <c r="P31" s="108">
        <f>SUM(O29:O31)</f>
        <v>297</v>
      </c>
      <c r="Q31" s="76"/>
      <c r="R31" s="63" t="s">
        <v>37</v>
      </c>
      <c r="S31" s="99">
        <v>280</v>
      </c>
      <c r="U31" s="76"/>
      <c r="V31" s="63" t="s">
        <v>37</v>
      </c>
      <c r="W31" s="33">
        <v>25</v>
      </c>
      <c r="X31" s="126"/>
      <c r="Y31" s="76"/>
      <c r="Z31" s="64" t="s">
        <v>38</v>
      </c>
      <c r="AA31" s="33">
        <v>134.69999999999999</v>
      </c>
      <c r="AB31" s="126"/>
      <c r="AC31" s="76"/>
      <c r="AD31" s="64" t="s">
        <v>190</v>
      </c>
      <c r="AE31" s="99">
        <v>280</v>
      </c>
      <c r="AF31" s="126"/>
      <c r="AG31" s="76"/>
      <c r="AH31" s="63" t="s">
        <v>42</v>
      </c>
      <c r="AI31" s="99">
        <v>150</v>
      </c>
      <c r="AJ31" s="126"/>
      <c r="AK31" s="76"/>
      <c r="AL31" s="63" t="s">
        <v>156</v>
      </c>
      <c r="AM31" s="33">
        <v>80</v>
      </c>
      <c r="AN31" s="126">
        <f>SUM(AM30:AM31)</f>
        <v>272</v>
      </c>
    </row>
    <row r="32" spans="1:40">
      <c r="A32" s="76"/>
      <c r="B32" s="64" t="s">
        <v>38</v>
      </c>
      <c r="C32" s="33">
        <v>110</v>
      </c>
      <c r="D32" s="108"/>
      <c r="E32" s="76"/>
      <c r="F32" s="63" t="s">
        <v>40</v>
      </c>
      <c r="G32" s="52">
        <v>84</v>
      </c>
      <c r="H32" s="108">
        <f>SUM(G27:G32)</f>
        <v>601</v>
      </c>
      <c r="I32" s="76"/>
      <c r="J32" s="63" t="s">
        <v>37</v>
      </c>
      <c r="K32" s="33">
        <v>40</v>
      </c>
      <c r="L32" s="108"/>
      <c r="M32" s="76"/>
      <c r="N32" s="63" t="s">
        <v>40</v>
      </c>
      <c r="O32" s="99">
        <v>100</v>
      </c>
      <c r="P32" s="108"/>
      <c r="Q32" s="76"/>
      <c r="R32" s="63" t="s">
        <v>37</v>
      </c>
      <c r="S32" s="99">
        <v>100</v>
      </c>
      <c r="U32" s="76"/>
      <c r="V32" s="63" t="s">
        <v>37</v>
      </c>
      <c r="W32" s="52">
        <v>92</v>
      </c>
      <c r="X32" s="126"/>
      <c r="Y32" s="76"/>
      <c r="Z32" s="64" t="s">
        <v>38</v>
      </c>
      <c r="AA32" s="33">
        <v>90</v>
      </c>
      <c r="AB32" s="126"/>
      <c r="AC32" s="76"/>
      <c r="AD32" s="64" t="s">
        <v>190</v>
      </c>
      <c r="AE32" s="99">
        <v>140</v>
      </c>
      <c r="AF32" s="126">
        <f>SUM(AE30:AE32)</f>
        <v>700</v>
      </c>
      <c r="AG32" s="76"/>
      <c r="AH32" s="63" t="s">
        <v>42</v>
      </c>
      <c r="AI32" s="99">
        <v>159</v>
      </c>
      <c r="AJ32" s="126"/>
      <c r="AK32" s="76"/>
      <c r="AL32" s="63" t="s">
        <v>64</v>
      </c>
      <c r="AM32" s="33">
        <v>184</v>
      </c>
      <c r="AN32" s="126">
        <v>168</v>
      </c>
    </row>
    <row r="33" spans="1:40">
      <c r="A33" s="76"/>
      <c r="B33" s="64" t="s">
        <v>38</v>
      </c>
      <c r="C33" s="33">
        <v>142</v>
      </c>
      <c r="D33" s="108">
        <f>SUM(C31:C33)</f>
        <v>357</v>
      </c>
      <c r="E33" s="76"/>
      <c r="F33" s="64" t="s">
        <v>38</v>
      </c>
      <c r="G33" s="33">
        <v>85</v>
      </c>
      <c r="H33" s="108">
        <v>85</v>
      </c>
      <c r="I33" s="76"/>
      <c r="J33" s="63" t="s">
        <v>37</v>
      </c>
      <c r="K33" s="99">
        <v>280</v>
      </c>
      <c r="L33" s="108"/>
      <c r="M33" s="76"/>
      <c r="N33" s="63" t="s">
        <v>40</v>
      </c>
      <c r="O33" s="33">
        <v>70</v>
      </c>
      <c r="P33" s="108">
        <v>170</v>
      </c>
      <c r="Q33" s="76"/>
      <c r="R33" s="63" t="s">
        <v>37</v>
      </c>
      <c r="S33" s="99">
        <v>80</v>
      </c>
      <c r="T33">
        <f>SUM(S27:S33)</f>
        <v>840</v>
      </c>
      <c r="U33" s="76"/>
      <c r="V33" s="63" t="s">
        <v>37</v>
      </c>
      <c r="W33" s="52">
        <v>100</v>
      </c>
      <c r="X33" s="126">
        <f>SUM(W27:W33)</f>
        <v>677</v>
      </c>
      <c r="Y33" s="76"/>
      <c r="Z33" s="64" t="s">
        <v>38</v>
      </c>
      <c r="AA33" s="99">
        <v>140</v>
      </c>
      <c r="AB33" s="126">
        <f>SUM(AA31:AA33)</f>
        <v>364.7</v>
      </c>
      <c r="AC33" s="76"/>
      <c r="AD33" s="64" t="s">
        <v>36</v>
      </c>
      <c r="AE33" s="52">
        <v>92</v>
      </c>
      <c r="AF33" s="126">
        <v>92</v>
      </c>
      <c r="AG33" s="76"/>
      <c r="AH33" s="63" t="s">
        <v>42</v>
      </c>
      <c r="AI33" s="99">
        <v>134</v>
      </c>
      <c r="AJ33" s="126">
        <f>SUM(AI30:AI33)</f>
        <v>611</v>
      </c>
      <c r="AK33" s="76"/>
      <c r="AL33" s="64" t="s">
        <v>36</v>
      </c>
      <c r="AM33" s="33">
        <v>70</v>
      </c>
      <c r="AN33" s="126">
        <v>70</v>
      </c>
    </row>
    <row r="34" spans="1:40">
      <c r="A34" s="76"/>
      <c r="B34" s="63" t="s">
        <v>156</v>
      </c>
      <c r="C34" s="99">
        <v>200</v>
      </c>
      <c r="D34" s="108">
        <v>200</v>
      </c>
      <c r="E34" s="76"/>
      <c r="F34" s="63" t="s">
        <v>156</v>
      </c>
      <c r="G34" s="33">
        <v>200</v>
      </c>
      <c r="H34" s="108">
        <v>200</v>
      </c>
      <c r="I34" s="76"/>
      <c r="J34" s="63" t="s">
        <v>37</v>
      </c>
      <c r="K34" s="33">
        <v>100</v>
      </c>
      <c r="L34" s="108">
        <f>SUM(K32:K34)</f>
        <v>420</v>
      </c>
      <c r="M34" s="76"/>
      <c r="N34" s="64" t="s">
        <v>38</v>
      </c>
      <c r="O34" s="33">
        <v>168</v>
      </c>
      <c r="P34" s="108"/>
      <c r="Q34" s="76"/>
      <c r="R34" s="63" t="s">
        <v>40</v>
      </c>
      <c r="S34" s="99">
        <v>280</v>
      </c>
      <c r="U34" s="76"/>
      <c r="V34" s="63" t="s">
        <v>40</v>
      </c>
      <c r="W34" s="33">
        <v>50</v>
      </c>
      <c r="X34" s="126"/>
      <c r="Y34" s="76"/>
      <c r="Z34" s="63" t="s">
        <v>156</v>
      </c>
      <c r="AA34" s="33">
        <v>134</v>
      </c>
      <c r="AB34" s="126">
        <v>134</v>
      </c>
      <c r="AC34" s="76"/>
      <c r="AD34" s="64" t="s">
        <v>171</v>
      </c>
      <c r="AE34" s="33">
        <v>142</v>
      </c>
      <c r="AF34" s="126">
        <v>142</v>
      </c>
      <c r="AG34" s="76"/>
      <c r="AH34" s="63" t="s">
        <v>64</v>
      </c>
      <c r="AI34" s="99">
        <v>200</v>
      </c>
      <c r="AJ34" s="126">
        <v>200</v>
      </c>
      <c r="AK34" s="76"/>
      <c r="AL34" s="63" t="s">
        <v>200</v>
      </c>
      <c r="AM34" s="33">
        <v>100</v>
      </c>
      <c r="AN34" s="126"/>
    </row>
    <row r="35" spans="1:40">
      <c r="A35" s="76"/>
      <c r="B35" s="63" t="s">
        <v>42</v>
      </c>
      <c r="C35" s="33">
        <v>127</v>
      </c>
      <c r="D35" s="108"/>
      <c r="E35" s="76"/>
      <c r="F35" s="63" t="s">
        <v>42</v>
      </c>
      <c r="G35" s="33">
        <v>184</v>
      </c>
      <c r="H35" s="108"/>
      <c r="I35" s="76"/>
      <c r="J35" s="63" t="s">
        <v>40</v>
      </c>
      <c r="K35" s="33">
        <v>55</v>
      </c>
      <c r="L35" s="108"/>
      <c r="M35" s="76"/>
      <c r="N35" s="64" t="s">
        <v>38</v>
      </c>
      <c r="O35" s="33">
        <v>115</v>
      </c>
      <c r="P35" s="108">
        <f>SUM(O34:O35)</f>
        <v>283</v>
      </c>
      <c r="Q35" s="76"/>
      <c r="R35" s="63" t="s">
        <v>40</v>
      </c>
      <c r="S35" s="99">
        <v>160</v>
      </c>
      <c r="U35" s="76"/>
      <c r="V35" s="63" t="s">
        <v>40</v>
      </c>
      <c r="W35" s="33">
        <v>30</v>
      </c>
      <c r="X35" s="126"/>
      <c r="Y35" s="76"/>
      <c r="Z35" s="64" t="s">
        <v>190</v>
      </c>
      <c r="AA35" s="33">
        <v>168</v>
      </c>
      <c r="AB35" s="126"/>
      <c r="AC35" s="76"/>
      <c r="AD35" s="64" t="s">
        <v>45</v>
      </c>
      <c r="AE35" s="99">
        <v>280</v>
      </c>
      <c r="AF35" s="126"/>
      <c r="AG35" s="76"/>
      <c r="AH35" s="63" t="s">
        <v>119</v>
      </c>
      <c r="AI35" s="99">
        <v>184</v>
      </c>
      <c r="AJ35" s="126">
        <v>184</v>
      </c>
      <c r="AK35" s="76"/>
      <c r="AL35" s="63" t="s">
        <v>200</v>
      </c>
      <c r="AM35" s="33">
        <v>168</v>
      </c>
      <c r="AN35" s="126"/>
    </row>
    <row r="36" spans="1:40">
      <c r="A36" s="76"/>
      <c r="B36" s="63" t="s">
        <v>42</v>
      </c>
      <c r="C36" s="33">
        <v>50</v>
      </c>
      <c r="D36" s="108"/>
      <c r="E36" s="76"/>
      <c r="F36" s="63" t="s">
        <v>42</v>
      </c>
      <c r="G36" s="33">
        <v>70</v>
      </c>
      <c r="H36" s="35">
        <f>SUM(G35:G36)</f>
        <v>254</v>
      </c>
      <c r="I36" s="76"/>
      <c r="J36" s="63" t="s">
        <v>40</v>
      </c>
      <c r="K36" s="99">
        <v>230</v>
      </c>
      <c r="L36" s="108">
        <f>SUM(K35:K36)</f>
        <v>285</v>
      </c>
      <c r="M36" s="76"/>
      <c r="N36" s="63" t="s">
        <v>156</v>
      </c>
      <c r="O36" s="52">
        <v>100</v>
      </c>
      <c r="P36" s="108">
        <v>100</v>
      </c>
      <c r="Q36" s="76"/>
      <c r="R36" s="63" t="s">
        <v>40</v>
      </c>
      <c r="S36" s="99">
        <v>150</v>
      </c>
      <c r="U36" s="76"/>
      <c r="V36" s="63" t="s">
        <v>40</v>
      </c>
      <c r="W36" s="33">
        <v>200</v>
      </c>
      <c r="X36" s="126"/>
      <c r="Y36" s="76"/>
      <c r="Z36" s="64" t="s">
        <v>190</v>
      </c>
      <c r="AA36" s="99">
        <v>200</v>
      </c>
      <c r="AB36" s="126"/>
      <c r="AC36" s="76"/>
      <c r="AD36" s="64" t="s">
        <v>45</v>
      </c>
      <c r="AE36" s="99">
        <v>230</v>
      </c>
      <c r="AF36" s="126"/>
      <c r="AG36" s="76"/>
      <c r="AH36" s="63" t="s">
        <v>200</v>
      </c>
      <c r="AI36" s="99">
        <v>150</v>
      </c>
      <c r="AJ36" s="126"/>
      <c r="AK36" s="76"/>
      <c r="AL36" s="63" t="s">
        <v>200</v>
      </c>
      <c r="AM36" s="33">
        <v>192</v>
      </c>
      <c r="AN36" s="126">
        <f>SUM(AM34:AM36)</f>
        <v>460</v>
      </c>
    </row>
    <row r="37" spans="1:40">
      <c r="A37" s="76"/>
      <c r="B37" s="63" t="s">
        <v>42</v>
      </c>
      <c r="C37" s="33">
        <v>142</v>
      </c>
      <c r="D37" s="108"/>
      <c r="E37" s="76"/>
      <c r="F37" s="64" t="s">
        <v>190</v>
      </c>
      <c r="G37" s="33">
        <v>184</v>
      </c>
      <c r="H37" s="108"/>
      <c r="I37" s="76"/>
      <c r="J37" s="64" t="s">
        <v>38</v>
      </c>
      <c r="K37" s="33">
        <v>150</v>
      </c>
      <c r="L37" s="108"/>
      <c r="M37" s="76"/>
      <c r="N37" s="63" t="s">
        <v>42</v>
      </c>
      <c r="O37" s="33">
        <v>150</v>
      </c>
      <c r="P37" s="108">
        <v>150</v>
      </c>
      <c r="Q37" s="76"/>
      <c r="R37" s="63" t="s">
        <v>40</v>
      </c>
      <c r="S37" s="99">
        <v>120</v>
      </c>
      <c r="U37" s="76"/>
      <c r="V37" s="63" t="s">
        <v>40</v>
      </c>
      <c r="W37" s="33">
        <v>110.8</v>
      </c>
      <c r="X37" s="126"/>
      <c r="Y37" s="76"/>
      <c r="Z37" s="64" t="s">
        <v>190</v>
      </c>
      <c r="AA37" s="99">
        <v>140</v>
      </c>
      <c r="AB37" s="126">
        <f>SUM(AA35:AA37)</f>
        <v>508</v>
      </c>
      <c r="AC37" s="76"/>
      <c r="AD37" s="64" t="s">
        <v>45</v>
      </c>
      <c r="AE37" s="99">
        <v>230</v>
      </c>
      <c r="AF37" s="126"/>
      <c r="AG37" s="76"/>
      <c r="AH37" s="63" t="s">
        <v>200</v>
      </c>
      <c r="AI37" s="99">
        <v>280</v>
      </c>
      <c r="AJ37" s="126">
        <f>SUM(AI36:AI37)</f>
        <v>430</v>
      </c>
      <c r="AK37" s="76"/>
      <c r="AL37" s="63"/>
      <c r="AM37" s="99"/>
      <c r="AN37" s="126"/>
    </row>
    <row r="38" spans="1:40">
      <c r="A38" s="76"/>
      <c r="B38" s="63" t="s">
        <v>42</v>
      </c>
      <c r="C38" s="33">
        <v>95</v>
      </c>
      <c r="D38" s="108">
        <f>SUM(C35:C38)</f>
        <v>414</v>
      </c>
      <c r="E38" s="76"/>
      <c r="F38" s="64" t="s">
        <v>190</v>
      </c>
      <c r="G38" s="60">
        <v>100</v>
      </c>
      <c r="H38" s="108"/>
      <c r="I38" s="76"/>
      <c r="J38" s="64" t="s">
        <v>38</v>
      </c>
      <c r="K38" s="168">
        <v>159</v>
      </c>
      <c r="L38" s="108"/>
      <c r="M38" s="76"/>
      <c r="N38" s="64" t="s">
        <v>190</v>
      </c>
      <c r="O38" s="60">
        <v>100</v>
      </c>
      <c r="P38" s="108"/>
      <c r="Q38" s="76"/>
      <c r="R38" s="63" t="s">
        <v>40</v>
      </c>
      <c r="S38" s="99">
        <v>30</v>
      </c>
      <c r="U38" s="76"/>
      <c r="V38" s="63" t="s">
        <v>40</v>
      </c>
      <c r="W38" s="52">
        <v>92</v>
      </c>
      <c r="X38" s="126"/>
      <c r="Y38" s="76"/>
      <c r="Z38" s="63" t="s">
        <v>64</v>
      </c>
      <c r="AA38" s="33">
        <v>200</v>
      </c>
      <c r="AB38" s="126">
        <v>200</v>
      </c>
      <c r="AC38" s="76"/>
      <c r="AD38" s="64" t="s">
        <v>45</v>
      </c>
      <c r="AE38" s="99">
        <v>140</v>
      </c>
      <c r="AF38" s="126">
        <f>SUM(AE35:AE38)</f>
        <v>880</v>
      </c>
      <c r="AG38" s="76"/>
      <c r="AH38" s="100"/>
      <c r="AI38" s="99"/>
      <c r="AJ38" s="126"/>
      <c r="AK38" s="76"/>
      <c r="AL38" s="100"/>
      <c r="AM38" s="99"/>
      <c r="AN38" s="126"/>
    </row>
    <row r="39" spans="1:40">
      <c r="A39" s="76"/>
      <c r="B39" s="64" t="s">
        <v>190</v>
      </c>
      <c r="C39" s="146">
        <v>200</v>
      </c>
      <c r="D39" s="108"/>
      <c r="E39" s="76"/>
      <c r="F39" s="64" t="s">
        <v>190</v>
      </c>
      <c r="G39" s="60">
        <v>92</v>
      </c>
      <c r="H39" s="108">
        <f>SUM(G37:G39)</f>
        <v>376</v>
      </c>
      <c r="I39" s="76"/>
      <c r="J39" s="64" t="s">
        <v>38</v>
      </c>
      <c r="K39" s="146">
        <v>100</v>
      </c>
      <c r="L39" s="108"/>
      <c r="M39" s="76"/>
      <c r="N39" s="64" t="s">
        <v>190</v>
      </c>
      <c r="O39" s="60">
        <v>100</v>
      </c>
      <c r="P39" s="108"/>
      <c r="Q39" s="76"/>
      <c r="R39" s="63" t="s">
        <v>40</v>
      </c>
      <c r="S39" s="33">
        <v>107.5</v>
      </c>
      <c r="U39" s="76"/>
      <c r="V39" s="63" t="s">
        <v>40</v>
      </c>
      <c r="W39" s="52">
        <v>84</v>
      </c>
      <c r="X39" s="126">
        <f>SUM(W34:W39)</f>
        <v>566.79999999999995</v>
      </c>
      <c r="Y39" s="76"/>
      <c r="Z39" s="64" t="s">
        <v>171</v>
      </c>
      <c r="AA39" s="33">
        <v>134.69999999999999</v>
      </c>
      <c r="AB39" s="126">
        <v>134.69999999999999</v>
      </c>
      <c r="AC39" s="76"/>
      <c r="AD39" s="64" t="s">
        <v>100</v>
      </c>
      <c r="AE39" s="99">
        <v>200</v>
      </c>
      <c r="AF39" s="126">
        <v>200</v>
      </c>
      <c r="AG39" s="76"/>
      <c r="AH39" s="100"/>
      <c r="AI39" s="99"/>
      <c r="AJ39" s="126"/>
      <c r="AK39" s="76"/>
      <c r="AL39" s="100"/>
      <c r="AM39" s="99"/>
      <c r="AN39" s="126"/>
    </row>
    <row r="40" spans="1:40">
      <c r="A40" s="76"/>
      <c r="B40" s="64" t="s">
        <v>190</v>
      </c>
      <c r="C40" s="32">
        <v>100</v>
      </c>
      <c r="D40" s="108"/>
      <c r="E40" s="76"/>
      <c r="F40" s="63" t="s">
        <v>64</v>
      </c>
      <c r="G40" s="33">
        <v>168</v>
      </c>
      <c r="H40" s="108"/>
      <c r="I40" s="76"/>
      <c r="J40" s="64" t="s">
        <v>38</v>
      </c>
      <c r="K40" s="168">
        <v>184</v>
      </c>
      <c r="L40" s="108">
        <f>SUM(K37:K40)</f>
        <v>593</v>
      </c>
      <c r="M40" s="76"/>
      <c r="N40" s="64" t="s">
        <v>190</v>
      </c>
      <c r="O40" s="33">
        <v>200</v>
      </c>
      <c r="P40" s="108">
        <f>SUM(O38:O40)</f>
        <v>400</v>
      </c>
      <c r="Q40" s="76"/>
      <c r="R40" s="63" t="s">
        <v>40</v>
      </c>
      <c r="S40" s="33">
        <v>107.5</v>
      </c>
      <c r="U40" s="76"/>
      <c r="V40" s="64" t="s">
        <v>38</v>
      </c>
      <c r="W40" s="33">
        <v>184</v>
      </c>
      <c r="X40" s="126"/>
      <c r="Y40" s="76"/>
      <c r="Z40" s="64" t="s">
        <v>45</v>
      </c>
      <c r="AA40" s="33">
        <v>200</v>
      </c>
      <c r="AB40" s="126"/>
      <c r="AC40" s="76"/>
      <c r="AD40" s="100"/>
      <c r="AE40" s="99"/>
      <c r="AF40" s="126"/>
      <c r="AG40" s="76"/>
      <c r="AH40" s="100"/>
      <c r="AI40" s="99"/>
      <c r="AJ40" s="126"/>
      <c r="AK40" s="76"/>
      <c r="AL40" s="100"/>
      <c r="AM40" s="99"/>
      <c r="AN40" s="126"/>
    </row>
    <row r="41" spans="1:40">
      <c r="A41" s="76"/>
      <c r="B41" s="64" t="s">
        <v>190</v>
      </c>
      <c r="C41" s="32">
        <v>92</v>
      </c>
      <c r="D41" s="108">
        <f>SUM(C39:C41)</f>
        <v>392</v>
      </c>
      <c r="E41" s="76"/>
      <c r="F41" s="63" t="s">
        <v>64</v>
      </c>
      <c r="G41" s="52">
        <v>100</v>
      </c>
      <c r="H41" s="108">
        <f>SUM(G40:G41)</f>
        <v>268</v>
      </c>
      <c r="I41" s="76"/>
      <c r="J41" s="63" t="s">
        <v>156</v>
      </c>
      <c r="K41" s="32">
        <v>84</v>
      </c>
      <c r="L41" s="108"/>
      <c r="M41" s="76"/>
      <c r="N41" s="63" t="s">
        <v>64</v>
      </c>
      <c r="O41" s="33">
        <v>70</v>
      </c>
      <c r="P41" s="108"/>
      <c r="Q41" s="76"/>
      <c r="R41" s="63" t="s">
        <v>40</v>
      </c>
      <c r="S41" s="99">
        <v>184</v>
      </c>
      <c r="U41" s="76"/>
      <c r="V41" s="64" t="s">
        <v>38</v>
      </c>
      <c r="W41" s="33">
        <v>110.8</v>
      </c>
      <c r="X41" s="126"/>
      <c r="Y41" s="76"/>
      <c r="Z41" s="64" t="s">
        <v>45</v>
      </c>
      <c r="AA41" s="33">
        <v>142</v>
      </c>
      <c r="AB41" s="126">
        <f>SUM(AA40:AA41)</f>
        <v>342</v>
      </c>
      <c r="AC41" s="76"/>
      <c r="AD41" s="100"/>
      <c r="AE41" s="99"/>
      <c r="AF41" s="126"/>
      <c r="AG41" s="76"/>
      <c r="AH41" s="100"/>
      <c r="AI41" s="99"/>
      <c r="AJ41" s="126"/>
      <c r="AK41" s="76"/>
      <c r="AL41" s="100"/>
      <c r="AM41" s="99"/>
      <c r="AN41" s="126"/>
    </row>
    <row r="42" spans="1:40">
      <c r="A42" s="76"/>
      <c r="B42" s="64" t="s">
        <v>178</v>
      </c>
      <c r="C42" s="33">
        <v>95</v>
      </c>
      <c r="D42" s="108">
        <v>95</v>
      </c>
      <c r="E42" s="76"/>
      <c r="F42" s="64" t="s">
        <v>36</v>
      </c>
      <c r="G42" s="33">
        <v>60</v>
      </c>
      <c r="H42" s="108">
        <v>60</v>
      </c>
      <c r="I42" s="76"/>
      <c r="J42" s="63" t="s">
        <v>156</v>
      </c>
      <c r="K42" s="146">
        <v>280</v>
      </c>
      <c r="L42" s="108">
        <f>SUM(K41:K42)</f>
        <v>364</v>
      </c>
      <c r="M42" s="76"/>
      <c r="N42" s="63" t="s">
        <v>64</v>
      </c>
      <c r="O42" s="33">
        <v>200</v>
      </c>
      <c r="P42" s="108">
        <v>270</v>
      </c>
      <c r="Q42" s="76"/>
      <c r="R42" s="63" t="s">
        <v>40</v>
      </c>
      <c r="S42" s="99">
        <v>90</v>
      </c>
      <c r="T42">
        <f>SUM(S35:S42)</f>
        <v>949</v>
      </c>
      <c r="U42" s="76"/>
      <c r="V42" s="64" t="s">
        <v>38</v>
      </c>
      <c r="W42" s="33">
        <v>55</v>
      </c>
      <c r="X42" s="126">
        <f>SUM(W40:W42)</f>
        <v>349.8</v>
      </c>
      <c r="Y42" s="76"/>
      <c r="Z42" s="64" t="s">
        <v>100</v>
      </c>
      <c r="AA42" s="33">
        <v>184</v>
      </c>
      <c r="AB42" s="126">
        <v>184</v>
      </c>
      <c r="AC42" s="76"/>
      <c r="AD42" s="100"/>
      <c r="AE42" s="99"/>
      <c r="AF42" s="126"/>
      <c r="AG42" s="76"/>
      <c r="AH42" s="100"/>
      <c r="AI42" s="99"/>
      <c r="AJ42" s="126"/>
      <c r="AK42" s="76"/>
      <c r="AL42" s="100"/>
      <c r="AM42" s="99"/>
      <c r="AN42" s="126"/>
    </row>
    <row r="43" spans="1:40">
      <c r="A43" s="76"/>
      <c r="B43" s="64" t="s">
        <v>171</v>
      </c>
      <c r="C43" s="52">
        <v>100</v>
      </c>
      <c r="D43" s="108">
        <v>100</v>
      </c>
      <c r="E43" s="76"/>
      <c r="F43" s="63" t="s">
        <v>119</v>
      </c>
      <c r="G43" s="146">
        <v>120</v>
      </c>
      <c r="H43" s="108">
        <v>120</v>
      </c>
      <c r="I43" s="76"/>
      <c r="J43" s="64" t="s">
        <v>190</v>
      </c>
      <c r="K43" s="168">
        <v>200</v>
      </c>
      <c r="L43" s="108"/>
      <c r="M43" s="76"/>
      <c r="N43" s="64" t="s">
        <v>36</v>
      </c>
      <c r="O43" s="33">
        <v>80</v>
      </c>
      <c r="P43" s="108">
        <v>80</v>
      </c>
      <c r="Q43" s="76"/>
      <c r="R43" s="64" t="s">
        <v>38</v>
      </c>
      <c r="S43" s="99">
        <v>150</v>
      </c>
      <c r="U43" s="76"/>
      <c r="V43" s="63" t="s">
        <v>156</v>
      </c>
      <c r="W43" s="33">
        <v>25</v>
      </c>
      <c r="X43" s="126"/>
      <c r="Y43" s="76"/>
      <c r="Z43" s="100"/>
      <c r="AA43" s="99"/>
      <c r="AB43" s="126"/>
      <c r="AC43" s="76"/>
      <c r="AD43" s="100"/>
      <c r="AE43" s="99"/>
      <c r="AF43" s="126"/>
      <c r="AG43" s="76"/>
      <c r="AH43" s="100"/>
      <c r="AI43" s="99"/>
      <c r="AJ43" s="126"/>
      <c r="AK43" s="76"/>
      <c r="AL43" s="100"/>
      <c r="AM43" s="99"/>
      <c r="AN43" s="126"/>
    </row>
    <row r="44" spans="1:40">
      <c r="A44" s="76"/>
      <c r="B44" s="64" t="s">
        <v>45</v>
      </c>
      <c r="C44" s="33">
        <v>200</v>
      </c>
      <c r="D44" s="108"/>
      <c r="E44" s="76"/>
      <c r="F44" s="64" t="s">
        <v>100</v>
      </c>
      <c r="G44" s="146">
        <v>184</v>
      </c>
      <c r="H44" s="108">
        <v>184</v>
      </c>
      <c r="I44" s="76"/>
      <c r="J44" s="64" t="s">
        <v>190</v>
      </c>
      <c r="K44" s="33">
        <v>140</v>
      </c>
      <c r="L44" s="108"/>
      <c r="M44" s="76"/>
      <c r="N44" s="64" t="s">
        <v>45</v>
      </c>
      <c r="O44" s="33">
        <v>184</v>
      </c>
      <c r="P44" s="108"/>
      <c r="Q44" s="76"/>
      <c r="R44" s="64" t="s">
        <v>38</v>
      </c>
      <c r="S44" s="99">
        <v>176</v>
      </c>
      <c r="U44" s="76"/>
      <c r="V44" s="63" t="s">
        <v>156</v>
      </c>
      <c r="W44" s="33">
        <v>200</v>
      </c>
      <c r="X44" s="126">
        <v>225</v>
      </c>
      <c r="Y44" s="76"/>
      <c r="Z44" s="100"/>
      <c r="AA44" s="99"/>
      <c r="AB44" s="126"/>
      <c r="AC44" s="76"/>
      <c r="AD44" s="100"/>
      <c r="AE44" s="99"/>
      <c r="AF44" s="126"/>
      <c r="AG44" s="76"/>
      <c r="AH44" s="100"/>
      <c r="AI44" s="99"/>
      <c r="AJ44" s="126"/>
      <c r="AK44" s="76"/>
      <c r="AL44" s="100"/>
      <c r="AM44" s="99"/>
      <c r="AN44" s="126"/>
    </row>
    <row r="45" spans="1:40">
      <c r="A45" s="76"/>
      <c r="B45" s="64" t="s">
        <v>45</v>
      </c>
      <c r="C45" s="33">
        <v>150</v>
      </c>
      <c r="D45" s="108"/>
      <c r="E45" s="76"/>
      <c r="F45" s="63" t="s">
        <v>216</v>
      </c>
      <c r="G45" s="32">
        <v>75</v>
      </c>
      <c r="H45" s="108">
        <v>75</v>
      </c>
      <c r="I45" s="76"/>
      <c r="J45" s="64" t="s">
        <v>190</v>
      </c>
      <c r="K45" s="33">
        <v>115</v>
      </c>
      <c r="L45" s="108">
        <f>SUM(K43:K45)</f>
        <v>455</v>
      </c>
      <c r="M45" s="76"/>
      <c r="N45" s="64" t="s">
        <v>45</v>
      </c>
      <c r="O45" s="33">
        <v>184</v>
      </c>
      <c r="P45" s="108">
        <f>SUM(O44:O45)</f>
        <v>368</v>
      </c>
      <c r="Q45" s="76"/>
      <c r="R45" s="64" t="s">
        <v>38</v>
      </c>
      <c r="S45" s="99">
        <v>192</v>
      </c>
      <c r="U45" s="76"/>
      <c r="V45" s="63" t="s">
        <v>42</v>
      </c>
      <c r="W45" s="33">
        <v>115</v>
      </c>
      <c r="X45" s="126"/>
      <c r="Y45" s="76"/>
      <c r="Z45" s="100"/>
      <c r="AA45" s="99"/>
      <c r="AB45" s="126"/>
      <c r="AC45" s="76"/>
      <c r="AD45" s="100"/>
      <c r="AE45" s="99"/>
      <c r="AF45" s="126"/>
      <c r="AG45" s="76"/>
      <c r="AH45" s="100"/>
      <c r="AI45" s="99"/>
      <c r="AJ45" s="126"/>
      <c r="AK45" s="76"/>
      <c r="AL45" s="100"/>
      <c r="AM45" s="99"/>
      <c r="AN45" s="126"/>
    </row>
    <row r="46" spans="1:40">
      <c r="A46" s="76"/>
      <c r="B46" s="64" t="s">
        <v>45</v>
      </c>
      <c r="C46" s="99">
        <v>100</v>
      </c>
      <c r="D46" s="108">
        <f>SUM(C44:C46)</f>
        <v>450</v>
      </c>
      <c r="E46" s="76"/>
      <c r="F46" s="63" t="s">
        <v>122</v>
      </c>
      <c r="G46" s="33">
        <v>60</v>
      </c>
      <c r="H46" s="108"/>
      <c r="I46" s="76"/>
      <c r="J46" s="63" t="s">
        <v>64</v>
      </c>
      <c r="K46" s="99">
        <v>159</v>
      </c>
      <c r="L46" s="108">
        <v>159</v>
      </c>
      <c r="M46" s="76"/>
      <c r="N46" s="64" t="s">
        <v>100</v>
      </c>
      <c r="O46" s="33">
        <v>159</v>
      </c>
      <c r="P46" s="108">
        <v>159</v>
      </c>
      <c r="Q46" s="76"/>
      <c r="R46" s="64" t="s">
        <v>38</v>
      </c>
      <c r="S46" s="33">
        <v>140</v>
      </c>
      <c r="T46">
        <f>SUM(S43:S46)</f>
        <v>658</v>
      </c>
      <c r="U46" s="76"/>
      <c r="V46" s="63" t="s">
        <v>42</v>
      </c>
      <c r="W46" s="33">
        <v>90</v>
      </c>
      <c r="X46" s="126"/>
      <c r="Y46" s="76"/>
      <c r="Z46" s="100"/>
      <c r="AA46" s="99"/>
      <c r="AB46" s="126"/>
      <c r="AC46" s="76"/>
      <c r="AD46" s="100"/>
      <c r="AE46" s="99"/>
      <c r="AF46" s="126"/>
      <c r="AG46" s="76"/>
      <c r="AH46" s="100"/>
      <c r="AI46" s="99"/>
      <c r="AJ46" s="126"/>
      <c r="AK46" s="76"/>
      <c r="AL46" s="100"/>
      <c r="AM46" s="99"/>
      <c r="AN46" s="126"/>
    </row>
    <row r="47" spans="1:40">
      <c r="A47" s="76"/>
      <c r="B47" s="64" t="s">
        <v>100</v>
      </c>
      <c r="C47" s="33">
        <v>134</v>
      </c>
      <c r="D47" s="108">
        <v>134</v>
      </c>
      <c r="E47" s="76"/>
      <c r="F47" s="63" t="s">
        <v>122</v>
      </c>
      <c r="G47" s="33">
        <v>150</v>
      </c>
      <c r="H47" s="108"/>
      <c r="I47" s="76"/>
      <c r="J47" s="64" t="s">
        <v>36</v>
      </c>
      <c r="K47" s="52">
        <v>75</v>
      </c>
      <c r="L47" s="108">
        <v>75</v>
      </c>
      <c r="M47" s="76"/>
      <c r="N47" s="63" t="s">
        <v>200</v>
      </c>
      <c r="O47" s="99">
        <v>92</v>
      </c>
      <c r="P47" s="108">
        <v>92</v>
      </c>
      <c r="Q47" s="76"/>
      <c r="R47" s="63" t="s">
        <v>156</v>
      </c>
      <c r="S47" s="99">
        <v>280</v>
      </c>
      <c r="T47">
        <v>280</v>
      </c>
      <c r="U47" s="76"/>
      <c r="V47" s="63" t="s">
        <v>42</v>
      </c>
      <c r="W47" s="33">
        <v>110.8</v>
      </c>
      <c r="X47" s="126"/>
      <c r="Y47" s="76"/>
      <c r="Z47" s="100"/>
      <c r="AA47" s="99"/>
      <c r="AB47" s="126"/>
      <c r="AC47" s="76"/>
      <c r="AD47" s="100"/>
      <c r="AE47" s="99"/>
      <c r="AF47" s="126"/>
      <c r="AG47" s="76"/>
      <c r="AH47" s="100"/>
      <c r="AI47" s="99"/>
      <c r="AJ47" s="126"/>
      <c r="AK47" s="76"/>
      <c r="AL47" s="100"/>
      <c r="AM47" s="99"/>
      <c r="AN47" s="126"/>
    </row>
    <row r="48" spans="1:40">
      <c r="A48" s="76"/>
      <c r="B48" s="139"/>
      <c r="C48" s="99"/>
      <c r="D48" s="108"/>
      <c r="E48" s="76"/>
      <c r="F48" s="63" t="s">
        <v>122</v>
      </c>
      <c r="G48" s="33">
        <v>168</v>
      </c>
      <c r="H48" s="108">
        <f>SUM(G46:G48)</f>
        <v>378</v>
      </c>
      <c r="I48" s="76"/>
      <c r="J48" s="64" t="s">
        <v>171</v>
      </c>
      <c r="K48" s="60"/>
      <c r="L48" s="108"/>
      <c r="M48" s="76"/>
      <c r="N48" s="100"/>
      <c r="O48" s="99"/>
      <c r="P48" s="108"/>
      <c r="Q48" s="76"/>
      <c r="R48" s="63" t="s">
        <v>42</v>
      </c>
      <c r="S48" s="99">
        <v>120</v>
      </c>
      <c r="T48">
        <v>120</v>
      </c>
      <c r="U48" s="76"/>
      <c r="V48" s="63" t="s">
        <v>42</v>
      </c>
      <c r="W48" s="33">
        <v>70</v>
      </c>
      <c r="X48" s="126"/>
      <c r="Y48" s="76"/>
      <c r="Z48" s="100"/>
      <c r="AA48" s="99"/>
      <c r="AB48" s="126"/>
      <c r="AC48" s="76"/>
      <c r="AD48" s="100"/>
      <c r="AE48" s="99"/>
      <c r="AF48" s="126"/>
      <c r="AG48" s="76"/>
      <c r="AH48" s="100"/>
      <c r="AI48" s="99"/>
      <c r="AJ48" s="126"/>
      <c r="AK48" s="76"/>
      <c r="AL48" s="100"/>
      <c r="AM48" s="99"/>
      <c r="AN48" s="126"/>
    </row>
    <row r="49" spans="2:40">
      <c r="B49" s="139"/>
      <c r="C49" s="99"/>
      <c r="D49" s="108"/>
      <c r="F49" s="139"/>
      <c r="G49" s="99"/>
      <c r="H49" s="108"/>
      <c r="I49" s="76"/>
      <c r="J49" s="64" t="s">
        <v>171</v>
      </c>
      <c r="K49" s="52">
        <v>92</v>
      </c>
      <c r="L49" s="108">
        <f>SUM(K48:K49)</f>
        <v>92</v>
      </c>
      <c r="N49" s="100"/>
      <c r="O49" s="99"/>
      <c r="P49" s="108"/>
      <c r="Q49" s="76"/>
      <c r="R49" s="64" t="s">
        <v>190</v>
      </c>
      <c r="S49" s="99">
        <v>280</v>
      </c>
      <c r="U49" s="76"/>
      <c r="V49" s="63" t="s">
        <v>42</v>
      </c>
      <c r="W49" s="33">
        <v>16</v>
      </c>
      <c r="X49" s="126">
        <f>SUM(W45:W49)</f>
        <v>401.8</v>
      </c>
      <c r="Y49" s="76"/>
      <c r="Z49" s="100"/>
      <c r="AA49" s="99"/>
      <c r="AB49" s="126"/>
      <c r="AC49" s="76"/>
      <c r="AD49" s="100"/>
      <c r="AE49" s="99"/>
      <c r="AF49" s="126"/>
      <c r="AG49" s="76"/>
      <c r="AH49" s="100"/>
      <c r="AI49" s="99"/>
      <c r="AJ49" s="126"/>
      <c r="AK49" s="76"/>
      <c r="AL49" s="100"/>
      <c r="AM49" s="99"/>
      <c r="AN49" s="126"/>
    </row>
    <row r="50" spans="2:40">
      <c r="B50" s="139"/>
      <c r="C50" s="99"/>
      <c r="D50" s="108"/>
      <c r="F50" s="139"/>
      <c r="G50" s="99"/>
      <c r="H50" s="108"/>
      <c r="I50" s="76"/>
      <c r="J50" s="64"/>
      <c r="K50" s="33"/>
      <c r="L50" s="108"/>
      <c r="N50" s="100"/>
      <c r="O50" s="99"/>
      <c r="P50" s="108"/>
      <c r="Q50" s="76"/>
      <c r="R50" s="64" t="s">
        <v>190</v>
      </c>
      <c r="S50" s="99">
        <v>115</v>
      </c>
      <c r="U50" s="76"/>
      <c r="V50" s="64" t="s">
        <v>190</v>
      </c>
      <c r="W50" s="33">
        <v>150</v>
      </c>
      <c r="X50" s="126"/>
      <c r="Y50" s="76"/>
      <c r="Z50" s="100"/>
      <c r="AA50" s="99"/>
      <c r="AB50" s="126"/>
      <c r="AC50" s="76"/>
      <c r="AD50" s="100"/>
      <c r="AE50" s="99"/>
      <c r="AF50" s="126"/>
      <c r="AG50" s="76"/>
      <c r="AH50" s="100"/>
      <c r="AI50" s="99"/>
      <c r="AJ50" s="126"/>
      <c r="AK50" s="76"/>
      <c r="AL50" s="100"/>
      <c r="AM50" s="99"/>
      <c r="AN50" s="126"/>
    </row>
    <row r="51" spans="2:40">
      <c r="B51" s="139"/>
      <c r="C51" s="60"/>
      <c r="D51" s="108"/>
      <c r="F51" s="139"/>
      <c r="G51" s="60"/>
      <c r="H51" s="108"/>
      <c r="I51" s="76"/>
      <c r="J51" s="64" t="s">
        <v>45</v>
      </c>
      <c r="K51" s="99">
        <v>255</v>
      </c>
      <c r="L51" s="108"/>
      <c r="N51" s="100"/>
      <c r="O51" s="99"/>
      <c r="P51" s="108"/>
      <c r="Q51" s="76"/>
      <c r="R51" s="64" t="s">
        <v>190</v>
      </c>
      <c r="S51" s="99">
        <v>200</v>
      </c>
      <c r="T51">
        <f>SUM(S49:S51)</f>
        <v>595</v>
      </c>
      <c r="U51" s="76"/>
      <c r="V51" s="64" t="s">
        <v>190</v>
      </c>
      <c r="W51" s="60">
        <v>100</v>
      </c>
      <c r="X51" s="126"/>
      <c r="Y51" s="76"/>
      <c r="Z51" s="100"/>
      <c r="AA51" s="60"/>
      <c r="AB51" s="126"/>
      <c r="AC51" s="76"/>
      <c r="AD51" s="100"/>
      <c r="AE51" s="60"/>
      <c r="AF51" s="126"/>
      <c r="AG51" s="76"/>
      <c r="AH51" s="100"/>
      <c r="AI51" s="60"/>
      <c r="AJ51" s="126"/>
      <c r="AK51" s="76"/>
      <c r="AL51" s="100"/>
      <c r="AM51" s="60"/>
      <c r="AN51" s="126"/>
    </row>
    <row r="52" spans="2:40">
      <c r="B52" s="139"/>
      <c r="C52" s="99"/>
      <c r="D52" s="108"/>
      <c r="F52" s="139"/>
      <c r="G52" s="99"/>
      <c r="H52" s="108"/>
      <c r="I52" s="76"/>
      <c r="J52" s="64" t="s">
        <v>45</v>
      </c>
      <c r="K52" s="33">
        <v>134</v>
      </c>
      <c r="L52" s="108"/>
      <c r="N52" s="100"/>
      <c r="O52" s="99"/>
      <c r="P52" s="108"/>
      <c r="Q52" s="76"/>
      <c r="R52" s="64" t="s">
        <v>36</v>
      </c>
      <c r="S52" s="99">
        <v>110</v>
      </c>
      <c r="T52">
        <v>110</v>
      </c>
      <c r="U52" s="76"/>
      <c r="V52" s="64" t="s">
        <v>190</v>
      </c>
      <c r="W52" s="190">
        <v>84</v>
      </c>
      <c r="X52" s="126">
        <f>SUM(W50:W52)</f>
        <v>334</v>
      </c>
      <c r="Y52" s="76"/>
      <c r="Z52" s="100"/>
      <c r="AA52" s="60"/>
      <c r="AB52" s="126"/>
      <c r="AC52" s="76"/>
      <c r="AD52" s="100"/>
      <c r="AE52" s="60"/>
      <c r="AF52" s="126"/>
      <c r="AG52" s="76"/>
      <c r="AH52" s="100"/>
      <c r="AI52" s="60"/>
      <c r="AJ52" s="126"/>
      <c r="AK52" s="76"/>
      <c r="AL52" s="100"/>
      <c r="AM52" s="60"/>
      <c r="AN52" s="126"/>
    </row>
    <row r="53" spans="2:40">
      <c r="B53" s="139"/>
      <c r="C53" s="99"/>
      <c r="D53" s="108"/>
      <c r="F53" s="139"/>
      <c r="G53" s="99"/>
      <c r="H53" s="108"/>
      <c r="I53" s="76"/>
      <c r="J53" s="64" t="s">
        <v>45</v>
      </c>
      <c r="K53" s="99">
        <v>200</v>
      </c>
      <c r="L53" s="108"/>
      <c r="N53" s="100"/>
      <c r="O53" s="99"/>
      <c r="P53" s="108"/>
      <c r="Q53" s="76"/>
      <c r="R53" s="64" t="s">
        <v>171</v>
      </c>
      <c r="S53" s="99">
        <v>75</v>
      </c>
      <c r="U53" s="76"/>
      <c r="V53" s="63" t="s">
        <v>64</v>
      </c>
      <c r="W53" s="33">
        <v>150</v>
      </c>
      <c r="X53" s="126">
        <v>150</v>
      </c>
      <c r="Y53" s="76"/>
      <c r="Z53" s="100"/>
      <c r="AA53" s="99"/>
      <c r="AB53" s="126"/>
      <c r="AC53" s="76"/>
      <c r="AD53" s="100"/>
      <c r="AE53" s="99"/>
      <c r="AF53" s="126"/>
      <c r="AG53" s="76"/>
      <c r="AH53" s="100"/>
      <c r="AI53" s="99"/>
      <c r="AJ53" s="126"/>
      <c r="AK53" s="76"/>
      <c r="AL53" s="100"/>
      <c r="AM53" s="99"/>
      <c r="AN53" s="126"/>
    </row>
    <row r="54" spans="2:40">
      <c r="B54" s="139"/>
      <c r="C54" s="60"/>
      <c r="D54" s="108"/>
      <c r="F54" s="139"/>
      <c r="G54" s="60"/>
      <c r="H54" s="108"/>
      <c r="I54" s="76"/>
      <c r="J54" s="64" t="s">
        <v>45</v>
      </c>
      <c r="K54" s="33">
        <v>140</v>
      </c>
      <c r="L54" s="108">
        <f>SUM(K51:K54)</f>
        <v>729</v>
      </c>
      <c r="N54" s="100"/>
      <c r="O54" s="99"/>
      <c r="P54" s="108"/>
      <c r="Q54" s="76"/>
      <c r="R54" s="64" t="s">
        <v>171</v>
      </c>
      <c r="S54" s="33">
        <v>100</v>
      </c>
      <c r="T54">
        <f>SUM(S53:S54)</f>
        <v>175</v>
      </c>
      <c r="U54" s="76"/>
      <c r="V54" s="64" t="s">
        <v>36</v>
      </c>
      <c r="W54" s="33">
        <v>55</v>
      </c>
      <c r="X54" s="126">
        <v>55</v>
      </c>
      <c r="Y54" s="76"/>
      <c r="Z54" s="100"/>
      <c r="AA54" s="99"/>
      <c r="AB54" s="126"/>
      <c r="AC54" s="76"/>
      <c r="AD54" s="100"/>
      <c r="AE54" s="99"/>
      <c r="AF54" s="126"/>
      <c r="AG54" s="76"/>
      <c r="AH54" s="100"/>
      <c r="AI54" s="99"/>
      <c r="AJ54" s="126"/>
      <c r="AK54" s="76"/>
      <c r="AL54" s="100"/>
      <c r="AM54" s="99"/>
      <c r="AN54" s="126"/>
    </row>
    <row r="55" spans="2:40">
      <c r="B55" s="139"/>
      <c r="C55" s="60"/>
      <c r="D55" s="108"/>
      <c r="F55" s="139"/>
      <c r="G55" s="60"/>
      <c r="H55" s="108"/>
      <c r="I55" s="76"/>
      <c r="J55" s="63" t="s">
        <v>122</v>
      </c>
      <c r="K55" s="33">
        <v>115</v>
      </c>
      <c r="L55" s="108">
        <v>115</v>
      </c>
      <c r="N55" s="139"/>
      <c r="O55" s="60"/>
      <c r="P55" s="108"/>
      <c r="Q55" s="76"/>
      <c r="R55" s="64" t="s">
        <v>425</v>
      </c>
      <c r="S55" s="52">
        <v>84</v>
      </c>
      <c r="T55">
        <v>84</v>
      </c>
      <c r="U55" s="76"/>
      <c r="V55" s="63" t="s">
        <v>425</v>
      </c>
      <c r="W55" s="32">
        <v>84</v>
      </c>
      <c r="X55" s="126">
        <v>84</v>
      </c>
      <c r="Y55" s="76"/>
      <c r="Z55" s="100"/>
      <c r="AA55" s="193"/>
      <c r="AB55" s="126"/>
      <c r="AC55" s="76"/>
      <c r="AD55" s="100"/>
      <c r="AE55" s="193"/>
      <c r="AF55" s="126"/>
      <c r="AG55" s="76"/>
      <c r="AH55" s="100"/>
      <c r="AI55" s="193"/>
      <c r="AJ55" s="126"/>
      <c r="AK55" s="76"/>
      <c r="AL55" s="100"/>
      <c r="AM55" s="193"/>
      <c r="AN55" s="126"/>
    </row>
    <row r="56" spans="2:40">
      <c r="B56" s="139"/>
      <c r="C56" s="99"/>
      <c r="D56" s="108"/>
      <c r="F56" s="139"/>
      <c r="G56" s="99"/>
      <c r="H56" s="108"/>
      <c r="J56" s="139"/>
      <c r="K56" s="99"/>
      <c r="L56" s="108"/>
      <c r="N56" s="139"/>
      <c r="O56" s="99"/>
      <c r="P56" s="108"/>
      <c r="Q56" s="76"/>
      <c r="R56" s="63" t="s">
        <v>119</v>
      </c>
      <c r="S56" s="99">
        <v>134</v>
      </c>
      <c r="T56">
        <v>134</v>
      </c>
      <c r="U56" s="76"/>
      <c r="V56" s="63" t="s">
        <v>119</v>
      </c>
      <c r="W56" s="146">
        <v>90</v>
      </c>
      <c r="X56" s="4">
        <v>90</v>
      </c>
      <c r="Y56" s="76"/>
      <c r="Z56" s="100"/>
      <c r="AA56" s="168"/>
      <c r="AB56" s="4"/>
      <c r="AC56" s="76"/>
      <c r="AD56" s="100"/>
      <c r="AE56" s="168"/>
      <c r="AF56" s="4"/>
      <c r="AG56" s="76"/>
      <c r="AH56" s="100"/>
      <c r="AI56" s="168"/>
      <c r="AJ56" s="4"/>
      <c r="AK56" s="76"/>
      <c r="AL56" s="100"/>
      <c r="AM56" s="168"/>
      <c r="AN56" s="4"/>
    </row>
    <row r="57" spans="2:40">
      <c r="B57" s="139"/>
      <c r="C57" s="60"/>
      <c r="D57" s="108"/>
      <c r="F57" s="139"/>
      <c r="G57" s="60"/>
      <c r="H57" s="108"/>
      <c r="J57" s="139"/>
      <c r="K57" s="60"/>
      <c r="L57" s="108"/>
      <c r="N57" s="139"/>
      <c r="O57" s="60"/>
      <c r="P57" s="108"/>
      <c r="Q57" s="76"/>
      <c r="R57" s="64" t="s">
        <v>45</v>
      </c>
      <c r="S57" s="99">
        <v>184</v>
      </c>
      <c r="U57" s="76"/>
      <c r="V57" s="64" t="s">
        <v>45</v>
      </c>
      <c r="W57" s="146">
        <v>184</v>
      </c>
      <c r="X57" s="4">
        <v>184</v>
      </c>
      <c r="Y57" s="76"/>
      <c r="Z57" s="100"/>
      <c r="AA57" s="168"/>
      <c r="AB57" s="4"/>
      <c r="AC57" s="76"/>
      <c r="AD57" s="100"/>
      <c r="AE57" s="168"/>
      <c r="AF57" s="4"/>
      <c r="AG57" s="76"/>
      <c r="AH57" s="100"/>
      <c r="AI57" s="168"/>
      <c r="AJ57" s="4"/>
      <c r="AK57" s="76"/>
      <c r="AL57" s="100"/>
      <c r="AM57" s="168"/>
      <c r="AN57" s="4"/>
    </row>
    <row r="58" spans="2:40">
      <c r="B58" s="139"/>
      <c r="C58" s="99"/>
      <c r="D58" s="108"/>
      <c r="F58" s="139"/>
      <c r="G58" s="99"/>
      <c r="H58" s="108"/>
      <c r="J58" s="139"/>
      <c r="K58" s="99"/>
      <c r="L58" s="108"/>
      <c r="N58" s="139"/>
      <c r="O58" s="99"/>
      <c r="P58" s="108"/>
      <c r="Q58" s="76"/>
      <c r="R58" s="64" t="s">
        <v>45</v>
      </c>
      <c r="S58" s="99">
        <v>230</v>
      </c>
      <c r="U58" s="76"/>
      <c r="V58" s="63" t="s">
        <v>216</v>
      </c>
      <c r="W58" s="52">
        <v>100</v>
      </c>
      <c r="X58" s="4">
        <v>100</v>
      </c>
      <c r="Y58" s="76"/>
      <c r="Z58" s="100"/>
      <c r="AA58" s="60"/>
      <c r="AB58" s="4"/>
      <c r="AC58" s="76"/>
      <c r="AD58" s="100"/>
      <c r="AE58" s="60"/>
      <c r="AF58" s="4"/>
      <c r="AG58" s="76"/>
      <c r="AH58" s="100"/>
      <c r="AI58" s="60"/>
      <c r="AJ58" s="4"/>
      <c r="AK58" s="76"/>
      <c r="AL58" s="100"/>
      <c r="AM58" s="60"/>
      <c r="AN58" s="4"/>
    </row>
    <row r="59" spans="2:40">
      <c r="B59" s="139"/>
      <c r="C59" s="99"/>
      <c r="D59" s="108"/>
      <c r="F59" s="139"/>
      <c r="G59" s="99"/>
      <c r="H59" s="108"/>
      <c r="J59" s="139"/>
      <c r="K59" s="99"/>
      <c r="L59" s="108"/>
      <c r="N59" s="139"/>
      <c r="O59" s="99"/>
      <c r="P59" s="108"/>
      <c r="Q59" s="76"/>
      <c r="R59" s="64" t="s">
        <v>45</v>
      </c>
      <c r="S59" s="99">
        <v>230</v>
      </c>
      <c r="T59">
        <f>SUM(S57:S59)</f>
        <v>644</v>
      </c>
      <c r="U59" s="76"/>
      <c r="V59" s="63" t="s">
        <v>200</v>
      </c>
      <c r="W59" s="33">
        <v>134</v>
      </c>
      <c r="X59" s="126"/>
      <c r="Y59" s="76"/>
      <c r="Z59" s="100"/>
      <c r="AA59" s="99"/>
      <c r="AB59" s="126"/>
      <c r="AC59" s="76"/>
      <c r="AD59" s="100"/>
      <c r="AE59" s="99"/>
      <c r="AF59" s="126"/>
      <c r="AG59" s="76"/>
      <c r="AH59" s="100"/>
      <c r="AI59" s="99"/>
      <c r="AJ59" s="126"/>
      <c r="AK59" s="76"/>
      <c r="AL59" s="100"/>
      <c r="AM59" s="99"/>
      <c r="AN59" s="126"/>
    </row>
    <row r="60" spans="2:40">
      <c r="B60" s="139"/>
      <c r="C60" s="60"/>
      <c r="D60" s="108"/>
      <c r="F60" s="139"/>
      <c r="G60" s="60"/>
      <c r="H60" s="108"/>
      <c r="J60" s="139"/>
      <c r="K60" s="60"/>
      <c r="L60" s="108"/>
      <c r="N60" s="139"/>
      <c r="O60" s="60"/>
      <c r="P60" s="108"/>
      <c r="Q60" s="76"/>
      <c r="R60" s="64" t="s">
        <v>100</v>
      </c>
      <c r="S60" s="99">
        <v>200</v>
      </c>
      <c r="T60">
        <v>200</v>
      </c>
      <c r="U60" s="76"/>
      <c r="V60" s="63" t="s">
        <v>200</v>
      </c>
      <c r="W60" s="33">
        <v>168</v>
      </c>
      <c r="X60" s="126"/>
      <c r="Y60" s="76"/>
      <c r="Z60" s="100"/>
      <c r="AA60" s="99"/>
      <c r="AB60" s="126"/>
      <c r="AC60" s="76"/>
      <c r="AD60" s="100"/>
      <c r="AE60" s="99"/>
      <c r="AF60" s="126"/>
      <c r="AG60" s="76"/>
      <c r="AH60" s="100"/>
      <c r="AI60" s="99"/>
      <c r="AJ60" s="126"/>
      <c r="AK60" s="76"/>
      <c r="AL60" s="100"/>
      <c r="AM60" s="99"/>
      <c r="AN60" s="126"/>
    </row>
    <row r="61" spans="2:40">
      <c r="B61" s="139"/>
      <c r="C61" s="99"/>
      <c r="D61" s="108"/>
      <c r="F61" s="139"/>
      <c r="G61" s="99"/>
      <c r="H61" s="108"/>
      <c r="J61" s="139"/>
      <c r="K61" s="99"/>
      <c r="L61" s="108"/>
      <c r="N61" s="139"/>
      <c r="O61" s="99"/>
      <c r="P61" s="108"/>
      <c r="Q61" s="76"/>
      <c r="R61" s="63" t="s">
        <v>200</v>
      </c>
      <c r="S61" s="99">
        <v>200</v>
      </c>
      <c r="T61">
        <v>200</v>
      </c>
      <c r="U61" s="76"/>
      <c r="V61" s="63" t="s">
        <v>200</v>
      </c>
      <c r="W61" s="33">
        <v>100</v>
      </c>
      <c r="X61" s="126">
        <f>SUM(W59:W61)</f>
        <v>402</v>
      </c>
      <c r="Z61" s="100"/>
      <c r="AA61" s="99"/>
      <c r="AB61" s="126"/>
      <c r="AD61" s="100"/>
      <c r="AE61" s="99"/>
      <c r="AF61" s="126"/>
      <c r="AH61" s="100"/>
      <c r="AI61" s="99"/>
      <c r="AJ61" s="126"/>
      <c r="AL61" s="100"/>
      <c r="AM61" s="99"/>
      <c r="AN61" s="126"/>
    </row>
    <row r="62" spans="2:40">
      <c r="B62" s="139"/>
      <c r="C62" s="99"/>
      <c r="D62" s="108"/>
      <c r="F62" s="139"/>
      <c r="G62" s="99"/>
      <c r="H62" s="108"/>
      <c r="J62" s="139"/>
      <c r="K62" s="99"/>
      <c r="L62" s="108"/>
      <c r="N62" s="139"/>
      <c r="O62" s="99"/>
      <c r="P62" s="108"/>
    </row>
    <row r="63" spans="2:40">
      <c r="B63" s="139"/>
      <c r="C63" s="99"/>
      <c r="D63" s="108"/>
      <c r="F63" s="139"/>
      <c r="G63" s="99"/>
      <c r="H63" s="108"/>
      <c r="J63" s="139"/>
      <c r="K63" s="99"/>
      <c r="L63" s="108"/>
      <c r="N63" s="139"/>
      <c r="O63" s="99"/>
      <c r="P63" s="108"/>
    </row>
    <row r="64" spans="2:40">
      <c r="B64" s="139"/>
      <c r="C64" s="99"/>
      <c r="D64" s="108"/>
      <c r="F64" s="139"/>
      <c r="G64" s="99"/>
      <c r="H64" s="108"/>
      <c r="J64" s="139"/>
      <c r="K64" s="99"/>
      <c r="L64" s="108"/>
      <c r="N64" s="139"/>
      <c r="O64" s="99"/>
      <c r="P64" s="108"/>
    </row>
    <row r="65" spans="2:16">
      <c r="B65" s="159"/>
      <c r="C65" s="99"/>
      <c r="D65" s="108"/>
      <c r="F65" s="139"/>
      <c r="G65" s="99"/>
      <c r="H65" s="108"/>
      <c r="J65" s="139"/>
      <c r="K65" s="99"/>
      <c r="L65" s="108"/>
      <c r="N65" s="139"/>
      <c r="O65" s="99"/>
      <c r="P65" s="108"/>
    </row>
    <row r="66" spans="2:16" ht="15.75" thickBot="1">
      <c r="B66" s="160"/>
      <c r="C66" s="160"/>
      <c r="D66" s="109"/>
      <c r="F66" s="140"/>
      <c r="G66" s="161"/>
      <c r="H66" s="109"/>
      <c r="J66" s="140"/>
      <c r="K66" s="161"/>
      <c r="L66" s="109"/>
      <c r="N66" s="140"/>
      <c r="O66" s="161"/>
      <c r="P66" s="109"/>
    </row>
  </sheetData>
  <sortState ref="AL3:AM36">
    <sortCondition ref="AL3:AL36"/>
  </sortState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published="0"/>
  <dimension ref="A1:AO26"/>
  <sheetViews>
    <sheetView topLeftCell="X1" zoomScaleNormal="100" workbookViewId="0">
      <selection activeCell="AQ6" sqref="AQ6"/>
    </sheetView>
  </sheetViews>
  <sheetFormatPr baseColWidth="10" defaultRowHeight="15"/>
  <cols>
    <col min="1" max="1" width="3" bestFit="1" customWidth="1"/>
    <col min="2" max="2" width="7.140625" style="1" customWidth="1"/>
    <col min="3" max="3" width="4" style="1" customWidth="1"/>
    <col min="4" max="4" width="17.140625" style="153" bestFit="1" customWidth="1"/>
    <col min="5" max="5" width="2" style="126" customWidth="1"/>
    <col min="6" max="6" width="7.140625" style="1" customWidth="1"/>
    <col min="7" max="7" width="4" style="1" customWidth="1"/>
    <col min="8" max="8" width="17.140625" bestFit="1" customWidth="1"/>
    <col min="9" max="9" width="2" style="126" customWidth="1"/>
    <col min="10" max="10" width="7.140625" style="1" customWidth="1"/>
    <col min="11" max="11" width="4" style="1" customWidth="1"/>
    <col min="12" max="12" width="17.140625" bestFit="1" customWidth="1"/>
    <col min="13" max="13" width="2" style="126" customWidth="1"/>
    <col min="14" max="14" width="7.140625" style="1" customWidth="1"/>
    <col min="15" max="15" width="4" style="1" customWidth="1"/>
    <col min="16" max="16" width="17.140625" bestFit="1" customWidth="1"/>
    <col min="17" max="17" width="2" style="126" customWidth="1"/>
    <col min="18" max="18" width="7.140625" style="1" customWidth="1"/>
    <col min="19" max="19" width="4" style="1" customWidth="1"/>
    <col min="20" max="20" width="17.140625" bestFit="1" customWidth="1"/>
    <col min="21" max="21" width="2" style="126" customWidth="1"/>
    <col min="22" max="22" width="7.140625" style="1" customWidth="1"/>
    <col min="23" max="23" width="4" style="1" customWidth="1"/>
    <col min="24" max="24" width="17.140625" bestFit="1" customWidth="1"/>
    <col min="25" max="25" width="2" style="126" customWidth="1"/>
    <col min="26" max="26" width="7.140625" style="1" customWidth="1"/>
    <col min="27" max="27" width="4" style="1" customWidth="1"/>
    <col min="28" max="28" width="17.140625" bestFit="1" customWidth="1"/>
    <col min="29" max="29" width="2" style="126" customWidth="1"/>
    <col min="30" max="30" width="7.140625" style="1" customWidth="1"/>
    <col min="31" max="31" width="4" style="1" customWidth="1"/>
    <col min="32" max="32" width="17.140625" bestFit="1" customWidth="1"/>
    <col min="33" max="33" width="2" style="126" customWidth="1"/>
    <col min="34" max="34" width="7.140625" style="1" customWidth="1"/>
    <col min="35" max="35" width="4" style="1" customWidth="1"/>
    <col min="36" max="36" width="17.140625" bestFit="1" customWidth="1"/>
    <col min="37" max="37" width="2" style="126" customWidth="1"/>
    <col min="38" max="38" width="7.140625" style="1" customWidth="1"/>
    <col min="39" max="39" width="4" style="1" customWidth="1"/>
    <col min="40" max="40" width="17.140625" bestFit="1" customWidth="1"/>
    <col min="41" max="41" width="2" style="126" customWidth="1"/>
  </cols>
  <sheetData>
    <row r="1" spans="1:41" ht="15" customHeight="1">
      <c r="B1" s="321" t="s">
        <v>88</v>
      </c>
      <c r="C1" s="322"/>
      <c r="D1" s="156" t="s">
        <v>81</v>
      </c>
      <c r="E1" s="76"/>
      <c r="F1" s="321" t="s">
        <v>218</v>
      </c>
      <c r="G1" s="322"/>
      <c r="H1" s="152" t="s">
        <v>73</v>
      </c>
      <c r="I1" s="76"/>
      <c r="J1" s="321" t="s">
        <v>229</v>
      </c>
      <c r="K1" s="322"/>
      <c r="L1" s="152" t="s">
        <v>183</v>
      </c>
      <c r="M1" s="76"/>
      <c r="N1" s="321" t="s">
        <v>242</v>
      </c>
      <c r="O1" s="322"/>
      <c r="P1" s="173" t="s">
        <v>76</v>
      </c>
      <c r="Q1" s="76"/>
      <c r="R1" s="321" t="s">
        <v>420</v>
      </c>
      <c r="S1" s="322"/>
      <c r="T1" s="178" t="s">
        <v>13</v>
      </c>
      <c r="U1" s="76"/>
      <c r="V1" s="321" t="s">
        <v>435</v>
      </c>
      <c r="W1" s="322"/>
      <c r="X1" s="184" t="s">
        <v>16</v>
      </c>
      <c r="Y1" s="76"/>
      <c r="Z1" s="321" t="s">
        <v>442</v>
      </c>
      <c r="AA1" s="322"/>
      <c r="AB1" s="196" t="s">
        <v>91</v>
      </c>
      <c r="AC1" s="76"/>
      <c r="AD1" s="321" t="s">
        <v>447</v>
      </c>
      <c r="AE1" s="322"/>
      <c r="AF1" s="199" t="s">
        <v>448</v>
      </c>
      <c r="AG1" s="76"/>
      <c r="AH1" s="321" t="s">
        <v>453</v>
      </c>
      <c r="AI1" s="322"/>
      <c r="AJ1" s="199" t="s">
        <v>189</v>
      </c>
      <c r="AK1" s="76"/>
      <c r="AL1" s="321" t="s">
        <v>467</v>
      </c>
      <c r="AM1" s="322"/>
      <c r="AN1" s="213" t="s">
        <v>468</v>
      </c>
      <c r="AO1" s="76"/>
    </row>
    <row r="2" spans="1:41" ht="15" customHeight="1">
      <c r="B2" s="323"/>
      <c r="C2" s="324"/>
      <c r="D2" s="158" t="s">
        <v>154</v>
      </c>
      <c r="E2" s="76"/>
      <c r="F2" s="323"/>
      <c r="G2" s="324"/>
      <c r="H2" s="157">
        <v>45711</v>
      </c>
      <c r="I2" s="76"/>
      <c r="J2" s="323"/>
      <c r="K2" s="324"/>
      <c r="L2" s="157" t="s">
        <v>231</v>
      </c>
      <c r="M2" s="76"/>
      <c r="N2" s="323"/>
      <c r="O2" s="324"/>
      <c r="P2" s="157">
        <v>45746</v>
      </c>
      <c r="Q2" s="76"/>
      <c r="R2" s="323"/>
      <c r="S2" s="324"/>
      <c r="T2" s="157">
        <v>45767</v>
      </c>
      <c r="U2" s="76"/>
      <c r="V2" s="323"/>
      <c r="W2" s="324"/>
      <c r="X2" s="157">
        <v>45773</v>
      </c>
      <c r="Y2" s="76"/>
      <c r="Z2" s="323"/>
      <c r="AA2" s="324"/>
      <c r="AB2" s="157">
        <v>45788</v>
      </c>
      <c r="AC2" s="76"/>
      <c r="AD2" s="323"/>
      <c r="AE2" s="324"/>
      <c r="AF2" s="157">
        <v>45802</v>
      </c>
      <c r="AG2" s="76"/>
      <c r="AH2" s="323"/>
      <c r="AI2" s="324"/>
      <c r="AJ2" s="157">
        <v>45823</v>
      </c>
      <c r="AK2" s="76"/>
      <c r="AL2" s="323"/>
      <c r="AM2" s="324"/>
      <c r="AN2" s="157">
        <v>45844</v>
      </c>
      <c r="AO2" s="76"/>
    </row>
    <row r="3" spans="1:41">
      <c r="A3">
        <v>1</v>
      </c>
      <c r="B3" s="52">
        <v>737</v>
      </c>
      <c r="C3" s="9" t="s">
        <v>1</v>
      </c>
      <c r="D3" s="26" t="s">
        <v>31</v>
      </c>
      <c r="E3" s="76"/>
      <c r="F3" s="52">
        <v>601</v>
      </c>
      <c r="G3" s="9" t="s">
        <v>1</v>
      </c>
      <c r="H3" s="25" t="s">
        <v>13</v>
      </c>
      <c r="I3" s="76"/>
      <c r="J3" s="52">
        <v>790</v>
      </c>
      <c r="K3" s="9" t="s">
        <v>1</v>
      </c>
      <c r="L3" s="25" t="s">
        <v>189</v>
      </c>
      <c r="M3" s="76"/>
      <c r="N3" s="52">
        <v>697</v>
      </c>
      <c r="O3" s="9" t="s">
        <v>1</v>
      </c>
      <c r="P3" s="26" t="s">
        <v>14</v>
      </c>
      <c r="Q3" s="76"/>
      <c r="R3" s="52">
        <v>1024</v>
      </c>
      <c r="S3" s="9" t="s">
        <v>1</v>
      </c>
      <c r="T3" s="25" t="s">
        <v>189</v>
      </c>
      <c r="U3" s="76"/>
      <c r="V3" s="52">
        <v>677</v>
      </c>
      <c r="W3" s="9" t="s">
        <v>1</v>
      </c>
      <c r="X3" s="25" t="s">
        <v>16</v>
      </c>
      <c r="Y3" s="76"/>
      <c r="Z3" s="52">
        <v>508</v>
      </c>
      <c r="AA3" s="9" t="s">
        <v>1</v>
      </c>
      <c r="AB3" s="26" t="s">
        <v>191</v>
      </c>
      <c r="AC3" s="76"/>
      <c r="AD3" s="52">
        <v>992</v>
      </c>
      <c r="AE3" s="9" t="s">
        <v>1</v>
      </c>
      <c r="AF3" s="26" t="s">
        <v>31</v>
      </c>
      <c r="AG3" s="76"/>
      <c r="AH3" s="52">
        <v>1090</v>
      </c>
      <c r="AI3" s="9" t="s">
        <v>1</v>
      </c>
      <c r="AJ3" s="25" t="s">
        <v>189</v>
      </c>
      <c r="AK3" s="76"/>
      <c r="AL3" s="52">
        <v>671</v>
      </c>
      <c r="AM3" s="9" t="s">
        <v>1</v>
      </c>
      <c r="AN3" s="25" t="s">
        <v>189</v>
      </c>
      <c r="AO3" s="76"/>
    </row>
    <row r="4" spans="1:41">
      <c r="A4">
        <v>2</v>
      </c>
      <c r="B4" s="52">
        <v>568</v>
      </c>
      <c r="C4" s="9" t="s">
        <v>1</v>
      </c>
      <c r="D4" s="25" t="s">
        <v>189</v>
      </c>
      <c r="E4" s="76"/>
      <c r="F4" s="52">
        <v>568</v>
      </c>
      <c r="G4" s="9" t="s">
        <v>1</v>
      </c>
      <c r="H4" s="26" t="s">
        <v>31</v>
      </c>
      <c r="I4" s="76"/>
      <c r="J4" s="52">
        <v>729</v>
      </c>
      <c r="K4" s="9" t="s">
        <v>1</v>
      </c>
      <c r="L4" s="74" t="s">
        <v>78</v>
      </c>
      <c r="M4" s="76"/>
      <c r="N4" s="52">
        <v>655</v>
      </c>
      <c r="O4" s="9" t="s">
        <v>1</v>
      </c>
      <c r="P4" s="26" t="s">
        <v>31</v>
      </c>
      <c r="Q4" s="76"/>
      <c r="R4" s="52">
        <v>840</v>
      </c>
      <c r="S4" s="9" t="s">
        <v>1</v>
      </c>
      <c r="T4" s="25" t="s">
        <v>16</v>
      </c>
      <c r="U4" s="76"/>
      <c r="V4" s="52">
        <v>602</v>
      </c>
      <c r="W4" s="9" t="s">
        <v>1</v>
      </c>
      <c r="X4" s="26" t="s">
        <v>31</v>
      </c>
      <c r="Y4" s="76"/>
      <c r="Z4" s="52">
        <v>464</v>
      </c>
      <c r="AA4" s="9" t="s">
        <v>1</v>
      </c>
      <c r="AB4" s="25" t="s">
        <v>16</v>
      </c>
      <c r="AC4" s="76"/>
      <c r="AD4" s="52">
        <v>901</v>
      </c>
      <c r="AE4" s="9" t="s">
        <v>1</v>
      </c>
      <c r="AF4" s="26" t="s">
        <v>14</v>
      </c>
      <c r="AG4" s="76"/>
      <c r="AH4" s="52">
        <v>1021</v>
      </c>
      <c r="AI4" s="9" t="s">
        <v>1</v>
      </c>
      <c r="AJ4" s="25" t="s">
        <v>16</v>
      </c>
      <c r="AK4" s="76"/>
      <c r="AL4" s="52">
        <v>499</v>
      </c>
      <c r="AM4" s="9" t="s">
        <v>1</v>
      </c>
      <c r="AN4" s="26" t="s">
        <v>31</v>
      </c>
      <c r="AO4" s="76"/>
    </row>
    <row r="5" spans="1:41">
      <c r="A5">
        <v>3</v>
      </c>
      <c r="B5" s="52">
        <v>450</v>
      </c>
      <c r="C5" s="9" t="s">
        <v>1</v>
      </c>
      <c r="D5" s="74" t="s">
        <v>78</v>
      </c>
      <c r="E5" s="76"/>
      <c r="F5" s="52">
        <v>559</v>
      </c>
      <c r="G5" s="9" t="s">
        <v>1</v>
      </c>
      <c r="H5" s="25" t="s">
        <v>189</v>
      </c>
      <c r="I5" s="76"/>
      <c r="J5" s="52">
        <v>666</v>
      </c>
      <c r="K5" s="9" t="s">
        <v>1</v>
      </c>
      <c r="L5" s="26" t="s">
        <v>31</v>
      </c>
      <c r="M5" s="76"/>
      <c r="N5" s="52">
        <v>441.5</v>
      </c>
      <c r="O5" s="9" t="s">
        <v>1</v>
      </c>
      <c r="P5" s="26" t="s">
        <v>29</v>
      </c>
      <c r="Q5" s="76"/>
      <c r="R5" s="60">
        <v>949</v>
      </c>
      <c r="S5" s="9" t="s">
        <v>1</v>
      </c>
      <c r="T5" s="25" t="s">
        <v>13</v>
      </c>
      <c r="U5" s="76"/>
      <c r="V5" s="60">
        <v>566.79999999999995</v>
      </c>
      <c r="W5" s="9" t="s">
        <v>1</v>
      </c>
      <c r="X5" s="25" t="s">
        <v>13</v>
      </c>
      <c r="Y5" s="76"/>
      <c r="Z5" s="60">
        <v>443</v>
      </c>
      <c r="AA5" s="9" t="s">
        <v>1</v>
      </c>
      <c r="AB5" s="25" t="s">
        <v>13</v>
      </c>
      <c r="AC5" s="76"/>
      <c r="AD5" s="52">
        <v>880</v>
      </c>
      <c r="AE5" s="9" t="s">
        <v>1</v>
      </c>
      <c r="AF5" s="74" t="s">
        <v>78</v>
      </c>
      <c r="AG5" s="76"/>
      <c r="AH5" s="60">
        <v>864</v>
      </c>
      <c r="AI5" s="9" t="s">
        <v>1</v>
      </c>
      <c r="AJ5" s="25" t="s">
        <v>13</v>
      </c>
      <c r="AK5" s="76"/>
      <c r="AL5" s="52">
        <v>460</v>
      </c>
      <c r="AM5" s="9" t="s">
        <v>1</v>
      </c>
      <c r="AN5" s="75" t="s">
        <v>131</v>
      </c>
      <c r="AO5" s="76"/>
    </row>
    <row r="6" spans="1:41">
      <c r="A6">
        <v>4</v>
      </c>
      <c r="B6" s="52">
        <v>414</v>
      </c>
      <c r="C6" s="9" t="s">
        <v>1</v>
      </c>
      <c r="D6" s="25" t="s">
        <v>86</v>
      </c>
      <c r="E6" s="76"/>
      <c r="F6" s="52">
        <v>436</v>
      </c>
      <c r="G6" s="9" t="s">
        <v>1</v>
      </c>
      <c r="H6" s="25" t="s">
        <v>94</v>
      </c>
      <c r="I6" s="76"/>
      <c r="J6" s="60">
        <v>656</v>
      </c>
      <c r="K6" s="9" t="s">
        <v>1</v>
      </c>
      <c r="L6" s="26" t="s">
        <v>14</v>
      </c>
      <c r="M6" s="76"/>
      <c r="N6" s="52">
        <v>400</v>
      </c>
      <c r="O6" s="9" t="s">
        <v>1</v>
      </c>
      <c r="P6" s="26" t="s">
        <v>191</v>
      </c>
      <c r="Q6" s="76"/>
      <c r="R6" s="52">
        <v>658</v>
      </c>
      <c r="S6" s="9" t="s">
        <v>1</v>
      </c>
      <c r="T6" s="26" t="s">
        <v>17</v>
      </c>
      <c r="U6" s="76"/>
      <c r="V6" s="52">
        <v>444</v>
      </c>
      <c r="W6" s="9" t="s">
        <v>1</v>
      </c>
      <c r="X6" s="26" t="s">
        <v>14</v>
      </c>
      <c r="Y6" s="76"/>
      <c r="Z6" s="52">
        <v>442</v>
      </c>
      <c r="AA6" s="9" t="s">
        <v>1</v>
      </c>
      <c r="AB6" s="25" t="s">
        <v>189</v>
      </c>
      <c r="AC6" s="76"/>
      <c r="AD6" s="52">
        <v>700</v>
      </c>
      <c r="AE6" s="9" t="s">
        <v>1</v>
      </c>
      <c r="AF6" s="26" t="s">
        <v>191</v>
      </c>
      <c r="AG6" s="76"/>
      <c r="AH6" s="52">
        <v>611</v>
      </c>
      <c r="AI6" s="9" t="s">
        <v>1</v>
      </c>
      <c r="AJ6" s="25" t="s">
        <v>86</v>
      </c>
      <c r="AK6" s="76"/>
      <c r="AL6" s="60">
        <v>380</v>
      </c>
      <c r="AM6" s="9" t="s">
        <v>1</v>
      </c>
      <c r="AN6" s="25" t="s">
        <v>13</v>
      </c>
      <c r="AO6" s="76"/>
    </row>
    <row r="7" spans="1:41">
      <c r="A7">
        <v>5</v>
      </c>
      <c r="B7" s="52">
        <v>411</v>
      </c>
      <c r="C7" s="9" t="s">
        <v>1</v>
      </c>
      <c r="D7" s="25" t="s">
        <v>16</v>
      </c>
      <c r="E7" s="76"/>
      <c r="F7" s="52">
        <v>378</v>
      </c>
      <c r="G7" s="9" t="s">
        <v>1</v>
      </c>
      <c r="H7" s="75" t="s">
        <v>131</v>
      </c>
      <c r="I7" s="76"/>
      <c r="J7" s="52">
        <v>593</v>
      </c>
      <c r="K7" s="9" t="s">
        <v>1</v>
      </c>
      <c r="L7" s="26" t="s">
        <v>17</v>
      </c>
      <c r="M7" s="76"/>
      <c r="N7" s="52">
        <v>368</v>
      </c>
      <c r="O7" s="9" t="s">
        <v>1</v>
      </c>
      <c r="P7" s="74" t="s">
        <v>78</v>
      </c>
      <c r="Q7" s="76"/>
      <c r="R7" s="52">
        <v>644</v>
      </c>
      <c r="S7" s="9" t="s">
        <v>1</v>
      </c>
      <c r="T7" s="74" t="s">
        <v>78</v>
      </c>
      <c r="U7" s="76"/>
      <c r="V7" s="52">
        <v>402</v>
      </c>
      <c r="W7" s="9" t="s">
        <v>1</v>
      </c>
      <c r="X7" s="75" t="s">
        <v>131</v>
      </c>
      <c r="Y7" s="76"/>
      <c r="Z7" s="52">
        <v>392</v>
      </c>
      <c r="AA7" s="9" t="s">
        <v>1</v>
      </c>
      <c r="AB7" s="26" t="s">
        <v>14</v>
      </c>
      <c r="AC7" s="76"/>
      <c r="AD7" s="52">
        <v>536</v>
      </c>
      <c r="AE7" s="9" t="s">
        <v>1</v>
      </c>
      <c r="AF7" s="26" t="s">
        <v>17</v>
      </c>
      <c r="AG7" s="76"/>
      <c r="AH7" s="52">
        <v>430</v>
      </c>
      <c r="AI7" s="9" t="s">
        <v>1</v>
      </c>
      <c r="AJ7" s="75" t="s">
        <v>131</v>
      </c>
      <c r="AK7" s="76"/>
      <c r="AL7" s="52">
        <v>344</v>
      </c>
      <c r="AM7" s="9" t="s">
        <v>1</v>
      </c>
      <c r="AN7" s="25" t="s">
        <v>16</v>
      </c>
      <c r="AO7" s="76"/>
    </row>
    <row r="8" spans="1:41">
      <c r="A8">
        <v>6</v>
      </c>
      <c r="B8" s="52">
        <v>392</v>
      </c>
      <c r="C8" s="9" t="s">
        <v>1</v>
      </c>
      <c r="D8" s="26" t="s">
        <v>191</v>
      </c>
      <c r="E8" s="76"/>
      <c r="F8" s="52">
        <v>376</v>
      </c>
      <c r="G8" s="9" t="s">
        <v>1</v>
      </c>
      <c r="H8" s="26" t="s">
        <v>191</v>
      </c>
      <c r="I8" s="76"/>
      <c r="J8" s="52">
        <v>455</v>
      </c>
      <c r="K8" s="9" t="s">
        <v>1</v>
      </c>
      <c r="L8" s="26" t="s">
        <v>191</v>
      </c>
      <c r="M8" s="76"/>
      <c r="N8" s="52">
        <v>297</v>
      </c>
      <c r="O8" s="9" t="s">
        <v>1</v>
      </c>
      <c r="P8" s="25" t="s">
        <v>16</v>
      </c>
      <c r="Q8" s="76"/>
      <c r="R8" s="52">
        <v>642</v>
      </c>
      <c r="S8" s="9" t="s">
        <v>1</v>
      </c>
      <c r="T8" s="26" t="s">
        <v>31</v>
      </c>
      <c r="U8" s="76"/>
      <c r="V8" s="52">
        <v>401.8</v>
      </c>
      <c r="W8" s="9" t="s">
        <v>1</v>
      </c>
      <c r="X8" s="25" t="s">
        <v>86</v>
      </c>
      <c r="Y8" s="76"/>
      <c r="Z8" s="52">
        <v>364.7</v>
      </c>
      <c r="AA8" s="9" t="s">
        <v>1</v>
      </c>
      <c r="AB8" s="26" t="s">
        <v>31</v>
      </c>
      <c r="AC8" s="76"/>
      <c r="AD8" s="52">
        <v>365</v>
      </c>
      <c r="AE8" s="9" t="s">
        <v>1</v>
      </c>
      <c r="AF8" s="26" t="s">
        <v>29</v>
      </c>
      <c r="AG8" s="76"/>
      <c r="AH8" s="52">
        <v>400</v>
      </c>
      <c r="AI8" s="9" t="s">
        <v>1</v>
      </c>
      <c r="AJ8" s="110" t="s">
        <v>221</v>
      </c>
      <c r="AK8" s="76"/>
      <c r="AL8" s="52">
        <v>272</v>
      </c>
      <c r="AM8" s="9" t="s">
        <v>1</v>
      </c>
      <c r="AN8" s="25" t="s">
        <v>192</v>
      </c>
      <c r="AO8" s="76"/>
    </row>
    <row r="9" spans="1:41">
      <c r="A9">
        <v>7</v>
      </c>
      <c r="B9" s="52">
        <v>357</v>
      </c>
      <c r="C9" s="9" t="s">
        <v>1</v>
      </c>
      <c r="D9" s="26" t="s">
        <v>17</v>
      </c>
      <c r="E9" s="76"/>
      <c r="F9" s="60">
        <v>336</v>
      </c>
      <c r="G9" s="9" t="s">
        <v>1</v>
      </c>
      <c r="H9" s="26" t="s">
        <v>14</v>
      </c>
      <c r="I9" s="76"/>
      <c r="J9" s="52">
        <v>420</v>
      </c>
      <c r="K9" s="9" t="s">
        <v>1</v>
      </c>
      <c r="L9" s="25" t="s">
        <v>16</v>
      </c>
      <c r="M9" s="76"/>
      <c r="N9" s="52">
        <v>283</v>
      </c>
      <c r="O9" s="9" t="s">
        <v>1</v>
      </c>
      <c r="P9" s="26" t="s">
        <v>17</v>
      </c>
      <c r="Q9" s="76"/>
      <c r="R9" s="52">
        <v>595</v>
      </c>
      <c r="S9" s="9" t="s">
        <v>1</v>
      </c>
      <c r="T9" s="26" t="s">
        <v>191</v>
      </c>
      <c r="U9" s="76"/>
      <c r="V9" s="52">
        <v>349.8</v>
      </c>
      <c r="W9" s="9" t="s">
        <v>1</v>
      </c>
      <c r="X9" s="26" t="s">
        <v>17</v>
      </c>
      <c r="Y9" s="76"/>
      <c r="Z9" s="52">
        <v>364.7</v>
      </c>
      <c r="AA9" s="9" t="s">
        <v>1</v>
      </c>
      <c r="AB9" s="26" t="s">
        <v>17</v>
      </c>
      <c r="AC9" s="76"/>
      <c r="AD9" s="52">
        <v>262</v>
      </c>
      <c r="AE9" s="9" t="s">
        <v>1</v>
      </c>
      <c r="AF9" s="78" t="s">
        <v>113</v>
      </c>
      <c r="AG9" s="76"/>
      <c r="AH9" s="52">
        <v>340</v>
      </c>
      <c r="AI9" s="9" t="s">
        <v>1</v>
      </c>
      <c r="AJ9" s="25" t="s">
        <v>192</v>
      </c>
      <c r="AK9" s="76"/>
      <c r="AL9" s="52">
        <v>228</v>
      </c>
      <c r="AM9" s="9" t="s">
        <v>1</v>
      </c>
      <c r="AN9" s="25" t="s">
        <v>30</v>
      </c>
      <c r="AO9" s="76"/>
    </row>
    <row r="10" spans="1:41">
      <c r="A10">
        <v>8</v>
      </c>
      <c r="B10" s="52">
        <v>255</v>
      </c>
      <c r="C10" s="9" t="s">
        <v>1</v>
      </c>
      <c r="D10" s="78" t="s">
        <v>113</v>
      </c>
      <c r="E10" s="76"/>
      <c r="F10" s="52">
        <v>269</v>
      </c>
      <c r="G10" s="9" t="s">
        <v>1</v>
      </c>
      <c r="H10" s="110" t="s">
        <v>221</v>
      </c>
      <c r="I10" s="76"/>
      <c r="J10" s="52">
        <v>364</v>
      </c>
      <c r="K10" s="9" t="s">
        <v>1</v>
      </c>
      <c r="L10" s="25" t="s">
        <v>192</v>
      </c>
      <c r="M10" s="76"/>
      <c r="N10" s="52">
        <v>270</v>
      </c>
      <c r="O10" s="9" t="s">
        <v>1</v>
      </c>
      <c r="P10" s="25" t="s">
        <v>75</v>
      </c>
      <c r="Q10" s="76"/>
      <c r="R10" s="52">
        <v>473</v>
      </c>
      <c r="S10" s="9" t="s">
        <v>1</v>
      </c>
      <c r="T10" s="26" t="s">
        <v>14</v>
      </c>
      <c r="U10" s="76"/>
      <c r="V10" s="52">
        <v>342</v>
      </c>
      <c r="W10" s="9" t="s">
        <v>1</v>
      </c>
      <c r="X10" s="25" t="s">
        <v>189</v>
      </c>
      <c r="Y10" s="76"/>
      <c r="Z10" s="52">
        <v>342</v>
      </c>
      <c r="AA10" s="9" t="s">
        <v>1</v>
      </c>
      <c r="AB10" s="74" t="s">
        <v>78</v>
      </c>
      <c r="AC10" s="76"/>
      <c r="AD10" s="52">
        <v>245</v>
      </c>
      <c r="AE10" s="9" t="s">
        <v>1</v>
      </c>
      <c r="AF10" s="26" t="s">
        <v>15</v>
      </c>
      <c r="AG10" s="76"/>
      <c r="AH10" s="52">
        <v>290</v>
      </c>
      <c r="AI10" s="9" t="s">
        <v>1</v>
      </c>
      <c r="AJ10" s="25" t="s">
        <v>30</v>
      </c>
      <c r="AK10" s="76"/>
      <c r="AL10" s="52">
        <v>205</v>
      </c>
      <c r="AM10" s="9" t="s">
        <v>1</v>
      </c>
      <c r="AN10" s="25" t="s">
        <v>94</v>
      </c>
      <c r="AO10" s="76"/>
    </row>
    <row r="11" spans="1:41">
      <c r="A11">
        <v>9</v>
      </c>
      <c r="B11" s="80">
        <v>244</v>
      </c>
      <c r="C11" s="9" t="s">
        <v>1</v>
      </c>
      <c r="D11" s="25" t="s">
        <v>13</v>
      </c>
      <c r="E11" s="76"/>
      <c r="F11" s="80">
        <v>268</v>
      </c>
      <c r="G11" s="9" t="s">
        <v>1</v>
      </c>
      <c r="H11" s="25" t="s">
        <v>75</v>
      </c>
      <c r="I11" s="76"/>
      <c r="J11" s="80">
        <v>310</v>
      </c>
      <c r="K11" s="9" t="s">
        <v>1</v>
      </c>
      <c r="L11" s="26" t="s">
        <v>29</v>
      </c>
      <c r="M11" s="76"/>
      <c r="N11" s="80">
        <v>200</v>
      </c>
      <c r="O11" s="9" t="s">
        <v>1</v>
      </c>
      <c r="P11" s="74" t="s">
        <v>77</v>
      </c>
      <c r="Q11" s="76"/>
      <c r="R11" s="80">
        <v>292</v>
      </c>
      <c r="S11" s="9" t="s">
        <v>1</v>
      </c>
      <c r="T11" s="26" t="s">
        <v>29</v>
      </c>
      <c r="U11" s="76"/>
      <c r="V11" s="80">
        <v>334</v>
      </c>
      <c r="W11" s="9" t="s">
        <v>1</v>
      </c>
      <c r="X11" s="26" t="s">
        <v>191</v>
      </c>
      <c r="Y11" s="76"/>
      <c r="Z11" s="80">
        <v>310</v>
      </c>
      <c r="AA11" s="9" t="s">
        <v>1</v>
      </c>
      <c r="AB11" s="26" t="s">
        <v>29</v>
      </c>
      <c r="AC11" s="76"/>
      <c r="AD11" s="80">
        <v>200</v>
      </c>
      <c r="AE11" s="9" t="s">
        <v>1</v>
      </c>
      <c r="AF11" s="74" t="s">
        <v>77</v>
      </c>
      <c r="AG11" s="76"/>
      <c r="AH11" s="52">
        <v>254</v>
      </c>
      <c r="AI11" s="9" t="s">
        <v>1</v>
      </c>
      <c r="AJ11" s="25" t="s">
        <v>94</v>
      </c>
      <c r="AK11" s="76"/>
      <c r="AL11" s="80">
        <v>200</v>
      </c>
      <c r="AM11" s="9" t="s">
        <v>1</v>
      </c>
      <c r="AN11" s="74" t="s">
        <v>77</v>
      </c>
      <c r="AO11" s="76"/>
    </row>
    <row r="12" spans="1:41">
      <c r="A12">
        <v>10</v>
      </c>
      <c r="B12" s="52">
        <v>215</v>
      </c>
      <c r="C12" s="9" t="s">
        <v>1</v>
      </c>
      <c r="D12" s="26" t="s">
        <v>29</v>
      </c>
      <c r="E12" s="76"/>
      <c r="F12" s="52">
        <v>254</v>
      </c>
      <c r="G12" s="9" t="s">
        <v>1</v>
      </c>
      <c r="H12" s="25" t="s">
        <v>86</v>
      </c>
      <c r="I12" s="76"/>
      <c r="J12" s="52">
        <v>285</v>
      </c>
      <c r="K12" s="9" t="s">
        <v>1</v>
      </c>
      <c r="L12" s="25" t="s">
        <v>13</v>
      </c>
      <c r="M12" s="76"/>
      <c r="N12" s="52">
        <v>190</v>
      </c>
      <c r="O12" s="9" t="s">
        <v>1</v>
      </c>
      <c r="P12" s="25" t="s">
        <v>94</v>
      </c>
      <c r="Q12" s="76"/>
      <c r="R12" s="52">
        <v>286</v>
      </c>
      <c r="S12" s="9" t="s">
        <v>1</v>
      </c>
      <c r="T12" s="78" t="s">
        <v>113</v>
      </c>
      <c r="U12" s="76"/>
      <c r="V12" s="52">
        <v>194.8</v>
      </c>
      <c r="W12" s="9" t="s">
        <v>1</v>
      </c>
      <c r="X12" s="110" t="s">
        <v>221</v>
      </c>
      <c r="Y12" s="76"/>
      <c r="Z12" s="52">
        <v>200</v>
      </c>
      <c r="AA12" s="9" t="s">
        <v>1</v>
      </c>
      <c r="AB12" s="25" t="s">
        <v>75</v>
      </c>
      <c r="AC12" s="76"/>
      <c r="AD12" s="60">
        <v>200</v>
      </c>
      <c r="AE12" s="9" t="s">
        <v>1</v>
      </c>
      <c r="AF12" s="74" t="s">
        <v>91</v>
      </c>
      <c r="AG12" s="76"/>
      <c r="AH12" s="52">
        <v>200</v>
      </c>
      <c r="AI12" s="9" t="s">
        <v>1</v>
      </c>
      <c r="AJ12" s="25" t="s">
        <v>75</v>
      </c>
      <c r="AK12" s="76"/>
      <c r="AL12" s="52">
        <v>192</v>
      </c>
      <c r="AM12" s="9" t="s">
        <v>1</v>
      </c>
      <c r="AN12" s="110" t="s">
        <v>221</v>
      </c>
      <c r="AO12" s="76"/>
    </row>
    <row r="13" spans="1:41">
      <c r="A13">
        <v>11</v>
      </c>
      <c r="B13" s="60">
        <v>200</v>
      </c>
      <c r="C13" s="9" t="s">
        <v>1</v>
      </c>
      <c r="D13" s="25" t="s">
        <v>192</v>
      </c>
      <c r="E13" s="76"/>
      <c r="F13" s="52">
        <v>234</v>
      </c>
      <c r="G13" s="9" t="s">
        <v>1</v>
      </c>
      <c r="H13" s="25" t="s">
        <v>73</v>
      </c>
      <c r="I13" s="76"/>
      <c r="J13" s="52">
        <v>255</v>
      </c>
      <c r="K13" s="9" t="s">
        <v>1</v>
      </c>
      <c r="L13" s="74" t="s">
        <v>77</v>
      </c>
      <c r="M13" s="76"/>
      <c r="N13" s="60">
        <v>170</v>
      </c>
      <c r="O13" s="9" t="s">
        <v>1</v>
      </c>
      <c r="P13" s="25" t="s">
        <v>13</v>
      </c>
      <c r="Q13" s="76"/>
      <c r="R13" s="52">
        <v>280</v>
      </c>
      <c r="S13" s="9" t="s">
        <v>1</v>
      </c>
      <c r="T13" s="25" t="s">
        <v>73</v>
      </c>
      <c r="U13" s="76"/>
      <c r="V13" s="52">
        <v>287.8</v>
      </c>
      <c r="W13" s="9" t="s">
        <v>1</v>
      </c>
      <c r="X13" s="25" t="s">
        <v>94</v>
      </c>
      <c r="Y13" s="76"/>
      <c r="Z13" s="52">
        <v>180</v>
      </c>
      <c r="AA13" s="9" t="s">
        <v>1</v>
      </c>
      <c r="AB13" s="26" t="s">
        <v>15</v>
      </c>
      <c r="AC13" s="76"/>
      <c r="AD13" s="52">
        <v>175</v>
      </c>
      <c r="AE13" s="9" t="s">
        <v>1</v>
      </c>
      <c r="AF13" s="74" t="s">
        <v>182</v>
      </c>
      <c r="AG13" s="76"/>
      <c r="AH13" s="52">
        <v>184</v>
      </c>
      <c r="AI13" s="9" t="s">
        <v>1</v>
      </c>
      <c r="AJ13" s="25" t="s">
        <v>73</v>
      </c>
      <c r="AK13" s="76"/>
      <c r="AL13" s="52">
        <v>184</v>
      </c>
      <c r="AM13" s="9" t="s">
        <v>1</v>
      </c>
      <c r="AN13" s="26" t="s">
        <v>14</v>
      </c>
      <c r="AO13" s="76"/>
    </row>
    <row r="14" spans="1:41">
      <c r="A14">
        <v>12</v>
      </c>
      <c r="B14" s="52">
        <v>168</v>
      </c>
      <c r="C14" s="9" t="s">
        <v>1</v>
      </c>
      <c r="D14" s="74" t="s">
        <v>77</v>
      </c>
      <c r="E14" s="76"/>
      <c r="F14" s="60">
        <v>200</v>
      </c>
      <c r="G14" s="9" t="s">
        <v>1</v>
      </c>
      <c r="H14" s="25" t="s">
        <v>192</v>
      </c>
      <c r="I14" s="76"/>
      <c r="J14" s="52">
        <v>200</v>
      </c>
      <c r="K14" s="9" t="s">
        <v>1</v>
      </c>
      <c r="L14" s="78" t="s">
        <v>113</v>
      </c>
      <c r="M14" s="76"/>
      <c r="N14" s="60">
        <v>159</v>
      </c>
      <c r="O14" s="9" t="s">
        <v>1</v>
      </c>
      <c r="P14" s="74" t="s">
        <v>91</v>
      </c>
      <c r="Q14" s="76"/>
      <c r="R14" s="52">
        <v>280</v>
      </c>
      <c r="S14" s="9" t="s">
        <v>1</v>
      </c>
      <c r="T14" s="25" t="s">
        <v>192</v>
      </c>
      <c r="U14" s="76"/>
      <c r="V14" s="52">
        <v>248</v>
      </c>
      <c r="W14" s="9" t="s">
        <v>1</v>
      </c>
      <c r="X14" s="26" t="s">
        <v>15</v>
      </c>
      <c r="Y14" s="76"/>
      <c r="Z14" s="52">
        <v>170</v>
      </c>
      <c r="AA14" s="9" t="s">
        <v>1</v>
      </c>
      <c r="AB14" s="78" t="s">
        <v>113</v>
      </c>
      <c r="AC14" s="76"/>
      <c r="AD14" s="52">
        <v>142</v>
      </c>
      <c r="AE14" s="9" t="s">
        <v>1</v>
      </c>
      <c r="AF14" s="74" t="s">
        <v>183</v>
      </c>
      <c r="AG14" s="76"/>
      <c r="AH14" s="52">
        <v>184</v>
      </c>
      <c r="AI14" s="9" t="s">
        <v>1</v>
      </c>
      <c r="AJ14" s="75" t="s">
        <v>132</v>
      </c>
      <c r="AK14" s="76"/>
      <c r="AL14" s="52">
        <v>184</v>
      </c>
      <c r="AM14" s="9" t="s">
        <v>1</v>
      </c>
      <c r="AN14" s="25" t="s">
        <v>75</v>
      </c>
      <c r="AO14" s="76"/>
    </row>
    <row r="15" spans="1:41">
      <c r="A15">
        <v>13</v>
      </c>
      <c r="B15" s="52">
        <v>168</v>
      </c>
      <c r="C15" s="9" t="s">
        <v>1</v>
      </c>
      <c r="D15" s="25" t="s">
        <v>73</v>
      </c>
      <c r="E15" s="76"/>
      <c r="F15" s="52">
        <v>184</v>
      </c>
      <c r="G15" s="9" t="s">
        <v>1</v>
      </c>
      <c r="H15" s="74" t="s">
        <v>91</v>
      </c>
      <c r="I15" s="76"/>
      <c r="J15" s="52">
        <v>190</v>
      </c>
      <c r="K15" s="9" t="s">
        <v>1</v>
      </c>
      <c r="L15" s="26" t="s">
        <v>15</v>
      </c>
      <c r="M15" s="76"/>
      <c r="N15" s="52">
        <v>150</v>
      </c>
      <c r="O15" s="9" t="s">
        <v>1</v>
      </c>
      <c r="P15" s="25" t="s">
        <v>86</v>
      </c>
      <c r="Q15" s="76"/>
      <c r="R15" s="52">
        <v>200</v>
      </c>
      <c r="S15" s="9" t="s">
        <v>1</v>
      </c>
      <c r="T15" s="74" t="s">
        <v>77</v>
      </c>
      <c r="U15" s="76"/>
      <c r="V15" s="52">
        <v>228</v>
      </c>
      <c r="W15" s="9" t="s">
        <v>1</v>
      </c>
      <c r="X15" s="25" t="s">
        <v>73</v>
      </c>
      <c r="Y15" s="76"/>
      <c r="Z15" s="52">
        <v>184</v>
      </c>
      <c r="AA15" s="9" t="s">
        <v>1</v>
      </c>
      <c r="AB15" s="74" t="s">
        <v>77</v>
      </c>
      <c r="AC15" s="76"/>
      <c r="AD15" s="52">
        <v>92</v>
      </c>
      <c r="AE15" s="9" t="s">
        <v>1</v>
      </c>
      <c r="AF15" s="26" t="s">
        <v>76</v>
      </c>
      <c r="AG15" s="76"/>
      <c r="AH15" s="52"/>
      <c r="AI15" s="9"/>
      <c r="AJ15" s="185"/>
      <c r="AK15" s="76"/>
      <c r="AL15" s="52">
        <v>150</v>
      </c>
      <c r="AM15" s="9" t="s">
        <v>1</v>
      </c>
      <c r="AN15" s="25" t="s">
        <v>73</v>
      </c>
      <c r="AO15" s="76"/>
    </row>
    <row r="16" spans="1:41">
      <c r="A16">
        <v>14</v>
      </c>
      <c r="B16" s="52">
        <v>134</v>
      </c>
      <c r="C16" s="9" t="s">
        <v>1</v>
      </c>
      <c r="D16" s="74" t="s">
        <v>91</v>
      </c>
      <c r="E16" s="76"/>
      <c r="F16" s="52">
        <v>180</v>
      </c>
      <c r="G16" s="9" t="s">
        <v>1</v>
      </c>
      <c r="H16" s="25" t="s">
        <v>30</v>
      </c>
      <c r="I16" s="76"/>
      <c r="J16" s="52">
        <v>159</v>
      </c>
      <c r="K16" s="9" t="s">
        <v>1</v>
      </c>
      <c r="L16" s="25" t="s">
        <v>75</v>
      </c>
      <c r="M16" s="76"/>
      <c r="N16" s="52">
        <v>150</v>
      </c>
      <c r="O16" s="9" t="s">
        <v>1</v>
      </c>
      <c r="P16" s="110" t="s">
        <v>221</v>
      </c>
      <c r="Q16" s="76"/>
      <c r="R16" s="60">
        <v>200</v>
      </c>
      <c r="S16" s="9" t="s">
        <v>1</v>
      </c>
      <c r="T16" s="74" t="s">
        <v>91</v>
      </c>
      <c r="U16" s="76"/>
      <c r="V16" s="52">
        <v>225</v>
      </c>
      <c r="W16" s="9" t="s">
        <v>1</v>
      </c>
      <c r="X16" s="25" t="s">
        <v>192</v>
      </c>
      <c r="Y16" s="76"/>
      <c r="Z16" s="60">
        <v>184</v>
      </c>
      <c r="AA16" s="9" t="s">
        <v>1</v>
      </c>
      <c r="AB16" s="74" t="s">
        <v>91</v>
      </c>
      <c r="AC16" s="76"/>
      <c r="AD16" s="52">
        <v>80</v>
      </c>
      <c r="AE16" s="9" t="s">
        <v>1</v>
      </c>
      <c r="AF16" s="74" t="s">
        <v>180</v>
      </c>
      <c r="AG16" s="76"/>
      <c r="AH16" s="52"/>
      <c r="AI16" s="9"/>
      <c r="AJ16" s="197"/>
      <c r="AK16" s="76"/>
      <c r="AL16" s="52">
        <v>122</v>
      </c>
      <c r="AM16" s="9" t="s">
        <v>1</v>
      </c>
      <c r="AN16" s="26" t="s">
        <v>29</v>
      </c>
      <c r="AO16" s="76"/>
    </row>
    <row r="17" spans="1:41">
      <c r="A17">
        <v>15</v>
      </c>
      <c r="B17" s="60">
        <v>120</v>
      </c>
      <c r="C17" s="9" t="s">
        <v>1</v>
      </c>
      <c r="D17" s="26" t="s">
        <v>14</v>
      </c>
      <c r="E17" s="76"/>
      <c r="F17" s="52">
        <v>159</v>
      </c>
      <c r="G17" s="9" t="s">
        <v>1</v>
      </c>
      <c r="H17" s="25" t="s">
        <v>16</v>
      </c>
      <c r="I17" s="76"/>
      <c r="J17" s="52">
        <v>115</v>
      </c>
      <c r="K17" s="9" t="s">
        <v>1</v>
      </c>
      <c r="L17" s="75" t="s">
        <v>131</v>
      </c>
      <c r="M17" s="76"/>
      <c r="N17" s="52">
        <v>115</v>
      </c>
      <c r="O17" s="9" t="s">
        <v>1</v>
      </c>
      <c r="P17" s="25" t="s">
        <v>30</v>
      </c>
      <c r="Q17" s="76"/>
      <c r="R17" s="52">
        <v>200</v>
      </c>
      <c r="S17" s="9" t="s">
        <v>1</v>
      </c>
      <c r="T17" s="75" t="s">
        <v>131</v>
      </c>
      <c r="U17" s="76"/>
      <c r="V17" s="52">
        <v>184</v>
      </c>
      <c r="W17" s="9" t="s">
        <v>1</v>
      </c>
      <c r="X17" s="74" t="s">
        <v>78</v>
      </c>
      <c r="Y17" s="76"/>
      <c r="Z17" s="52">
        <v>134.69999999999999</v>
      </c>
      <c r="AA17" s="9" t="s">
        <v>1</v>
      </c>
      <c r="AB17" s="74" t="s">
        <v>183</v>
      </c>
      <c r="AC17" s="76"/>
      <c r="AD17" s="60"/>
      <c r="AE17" s="9"/>
      <c r="AF17" s="197"/>
      <c r="AG17" s="76"/>
      <c r="AH17" s="60"/>
      <c r="AI17" s="9"/>
      <c r="AJ17" s="197"/>
      <c r="AK17" s="76"/>
      <c r="AL17" s="52">
        <v>95</v>
      </c>
      <c r="AM17" s="9" t="s">
        <v>1</v>
      </c>
      <c r="AN17" s="74" t="s">
        <v>182</v>
      </c>
      <c r="AO17" s="76"/>
    </row>
    <row r="18" spans="1:41">
      <c r="A18">
        <v>16</v>
      </c>
      <c r="B18" s="52">
        <v>100</v>
      </c>
      <c r="C18" s="9" t="s">
        <v>1</v>
      </c>
      <c r="D18" s="74" t="s">
        <v>183</v>
      </c>
      <c r="E18" s="76"/>
      <c r="F18" s="52">
        <v>127</v>
      </c>
      <c r="G18" s="9" t="s">
        <v>1</v>
      </c>
      <c r="H18" s="26" t="s">
        <v>15</v>
      </c>
      <c r="I18" s="76"/>
      <c r="J18" s="52">
        <v>92</v>
      </c>
      <c r="K18" s="9" t="s">
        <v>1</v>
      </c>
      <c r="L18" s="74" t="s">
        <v>183</v>
      </c>
      <c r="M18" s="76"/>
      <c r="N18" s="52">
        <v>100</v>
      </c>
      <c r="O18" s="9" t="s">
        <v>1</v>
      </c>
      <c r="P18" s="25" t="s">
        <v>189</v>
      </c>
      <c r="Q18" s="76"/>
      <c r="R18" s="52">
        <v>192</v>
      </c>
      <c r="S18" s="9" t="s">
        <v>1</v>
      </c>
      <c r="T18" s="110" t="s">
        <v>221</v>
      </c>
      <c r="U18" s="76"/>
      <c r="V18" s="52">
        <v>160</v>
      </c>
      <c r="W18" s="9" t="s">
        <v>1</v>
      </c>
      <c r="X18" s="25" t="s">
        <v>30</v>
      </c>
      <c r="Y18" s="76"/>
      <c r="Z18" s="52">
        <v>134</v>
      </c>
      <c r="AA18" s="9" t="s">
        <v>1</v>
      </c>
      <c r="AB18" s="25" t="s">
        <v>192</v>
      </c>
      <c r="AC18" s="76"/>
      <c r="AD18" s="60"/>
      <c r="AE18" s="9"/>
      <c r="AF18" s="185"/>
      <c r="AG18" s="76"/>
      <c r="AH18" s="60"/>
      <c r="AI18" s="9"/>
      <c r="AJ18" s="185"/>
      <c r="AK18" s="76"/>
      <c r="AL18" s="52">
        <v>70</v>
      </c>
      <c r="AM18" s="9" t="s">
        <v>1</v>
      </c>
      <c r="AN18" s="26" t="s">
        <v>76</v>
      </c>
      <c r="AO18" s="76"/>
    </row>
    <row r="19" spans="1:41">
      <c r="A19">
        <v>17</v>
      </c>
      <c r="B19" s="52">
        <v>95</v>
      </c>
      <c r="C19" s="9" t="s">
        <v>1</v>
      </c>
      <c r="D19" s="74" t="s">
        <v>181</v>
      </c>
      <c r="E19" s="76"/>
      <c r="F19" s="52">
        <v>120</v>
      </c>
      <c r="G19" s="9" t="s">
        <v>1</v>
      </c>
      <c r="H19" s="75" t="s">
        <v>132</v>
      </c>
      <c r="I19" s="76"/>
      <c r="J19" s="52">
        <v>100</v>
      </c>
      <c r="K19" s="9" t="s">
        <v>1</v>
      </c>
      <c r="L19" s="25" t="s">
        <v>30</v>
      </c>
      <c r="M19" s="76"/>
      <c r="N19" s="52">
        <v>100</v>
      </c>
      <c r="O19" s="9" t="s">
        <v>1</v>
      </c>
      <c r="P19" s="25" t="s">
        <v>192</v>
      </c>
      <c r="Q19" s="76"/>
      <c r="R19" s="52">
        <v>175</v>
      </c>
      <c r="S19" s="9" t="s">
        <v>1</v>
      </c>
      <c r="T19" s="74" t="s">
        <v>183</v>
      </c>
      <c r="U19" s="76"/>
      <c r="V19" s="52">
        <v>150</v>
      </c>
      <c r="W19" s="9" t="s">
        <v>1</v>
      </c>
      <c r="X19" s="25" t="s">
        <v>75</v>
      </c>
      <c r="Y19" s="76"/>
      <c r="Z19" s="52">
        <v>215</v>
      </c>
      <c r="AA19" s="9" t="s">
        <v>1</v>
      </c>
      <c r="AB19" s="74" t="s">
        <v>182</v>
      </c>
      <c r="AC19" s="76"/>
      <c r="AD19" s="60"/>
      <c r="AE19" s="9"/>
      <c r="AF19" s="197"/>
      <c r="AG19" s="76"/>
      <c r="AH19" s="60"/>
      <c r="AI19" s="9"/>
      <c r="AJ19" s="197"/>
      <c r="AK19" s="76"/>
      <c r="AL19" s="60"/>
      <c r="AM19" s="9"/>
      <c r="AN19" s="197"/>
      <c r="AO19" s="76"/>
    </row>
    <row r="20" spans="1:41">
      <c r="A20">
        <v>18</v>
      </c>
      <c r="B20" s="52">
        <v>92</v>
      </c>
      <c r="C20" s="9" t="s">
        <v>1</v>
      </c>
      <c r="D20" s="74" t="s">
        <v>182</v>
      </c>
      <c r="E20" s="76"/>
      <c r="F20" s="52">
        <v>85</v>
      </c>
      <c r="G20" s="9" t="s">
        <v>1</v>
      </c>
      <c r="H20" s="26" t="s">
        <v>17</v>
      </c>
      <c r="I20" s="76"/>
      <c r="J20" s="52">
        <v>75</v>
      </c>
      <c r="K20" s="9" t="s">
        <v>1</v>
      </c>
      <c r="L20" s="26" t="s">
        <v>76</v>
      </c>
      <c r="M20" s="76"/>
      <c r="N20" s="52">
        <v>92</v>
      </c>
      <c r="O20" s="9" t="s">
        <v>1</v>
      </c>
      <c r="P20" s="75" t="s">
        <v>131</v>
      </c>
      <c r="Q20" s="76"/>
      <c r="R20" s="52">
        <v>134</v>
      </c>
      <c r="S20" s="9" t="s">
        <v>1</v>
      </c>
      <c r="T20" s="75" t="s">
        <v>132</v>
      </c>
      <c r="U20" s="76"/>
      <c r="V20" s="52">
        <v>110</v>
      </c>
      <c r="W20" s="9" t="s">
        <v>1</v>
      </c>
      <c r="X20" s="26" t="s">
        <v>29</v>
      </c>
      <c r="Y20" s="76"/>
      <c r="Z20" s="52"/>
      <c r="AA20" s="9"/>
      <c r="AB20" s="185"/>
      <c r="AC20" s="76"/>
      <c r="AD20" s="52"/>
      <c r="AE20" s="9"/>
      <c r="AF20" s="185"/>
      <c r="AG20" s="76"/>
      <c r="AH20" s="52"/>
      <c r="AI20" s="9"/>
      <c r="AJ20" s="185"/>
      <c r="AK20" s="76"/>
      <c r="AL20" s="52"/>
      <c r="AM20" s="9"/>
      <c r="AN20" s="185"/>
      <c r="AO20" s="76"/>
    </row>
    <row r="21" spans="1:41">
      <c r="A21">
        <v>19</v>
      </c>
      <c r="B21" s="52"/>
      <c r="C21" s="9"/>
      <c r="D21" s="26"/>
      <c r="E21" s="76"/>
      <c r="F21" s="52">
        <v>75</v>
      </c>
      <c r="G21" s="9" t="s">
        <v>1</v>
      </c>
      <c r="H21" s="110" t="s">
        <v>222</v>
      </c>
      <c r="I21" s="76"/>
      <c r="J21" s="52">
        <v>67</v>
      </c>
      <c r="K21" s="9" t="s">
        <v>1</v>
      </c>
      <c r="L21" s="74" t="s">
        <v>182</v>
      </c>
      <c r="M21" s="76"/>
      <c r="N21" s="52">
        <v>80</v>
      </c>
      <c r="O21" s="9" t="s">
        <v>1</v>
      </c>
      <c r="P21" s="26" t="s">
        <v>76</v>
      </c>
      <c r="Q21" s="76"/>
      <c r="R21" s="52">
        <v>120</v>
      </c>
      <c r="S21" s="9" t="s">
        <v>1</v>
      </c>
      <c r="T21" s="25" t="s">
        <v>30</v>
      </c>
      <c r="U21" s="76"/>
      <c r="V21" s="52">
        <v>100</v>
      </c>
      <c r="W21" s="9" t="s">
        <v>1</v>
      </c>
      <c r="X21" s="110" t="s">
        <v>222</v>
      </c>
      <c r="Y21" s="76"/>
      <c r="Z21" s="52"/>
      <c r="AA21" s="9"/>
      <c r="AB21" s="197"/>
      <c r="AC21" s="76"/>
      <c r="AD21" s="52"/>
      <c r="AE21" s="9"/>
      <c r="AF21" s="197"/>
      <c r="AG21" s="76"/>
      <c r="AH21" s="52"/>
      <c r="AI21" s="9"/>
      <c r="AJ21" s="197"/>
      <c r="AK21" s="76"/>
      <c r="AL21" s="52"/>
      <c r="AM21" s="9"/>
      <c r="AN21" s="197"/>
      <c r="AO21" s="76"/>
    </row>
    <row r="22" spans="1:41">
      <c r="A22">
        <v>20</v>
      </c>
      <c r="B22" s="52">
        <v>70</v>
      </c>
      <c r="C22" s="9" t="s">
        <v>1</v>
      </c>
      <c r="D22" s="74" t="s">
        <v>180</v>
      </c>
      <c r="E22" s="76"/>
      <c r="F22" s="52">
        <v>60</v>
      </c>
      <c r="G22" s="9" t="s">
        <v>1</v>
      </c>
      <c r="H22" s="26" t="s">
        <v>76</v>
      </c>
      <c r="I22" s="76"/>
      <c r="J22" s="52">
        <v>55</v>
      </c>
      <c r="K22" s="9" t="s">
        <v>1</v>
      </c>
      <c r="L22" s="74" t="s">
        <v>180</v>
      </c>
      <c r="M22" s="76"/>
      <c r="N22" s="52">
        <v>79.5</v>
      </c>
      <c r="O22" s="9" t="s">
        <v>1</v>
      </c>
      <c r="P22" s="74" t="s">
        <v>182</v>
      </c>
      <c r="Q22" s="76"/>
      <c r="R22" s="52">
        <v>120</v>
      </c>
      <c r="S22" s="9" t="s">
        <v>1</v>
      </c>
      <c r="T22" s="25" t="s">
        <v>86</v>
      </c>
      <c r="U22" s="76"/>
      <c r="V22" s="52">
        <v>90</v>
      </c>
      <c r="W22" s="9" t="s">
        <v>1</v>
      </c>
      <c r="X22" s="75" t="s">
        <v>132</v>
      </c>
      <c r="Y22" s="76"/>
      <c r="Z22" s="52"/>
      <c r="AA22" s="9"/>
      <c r="AB22" s="186"/>
      <c r="AC22" s="76"/>
      <c r="AD22" s="52"/>
      <c r="AE22" s="9"/>
      <c r="AF22" s="186"/>
      <c r="AG22" s="76"/>
      <c r="AH22" s="52"/>
      <c r="AI22" s="9"/>
      <c r="AJ22" s="186"/>
      <c r="AK22" s="76"/>
      <c r="AL22" s="52"/>
      <c r="AM22" s="9"/>
      <c r="AN22" s="186"/>
      <c r="AO22" s="76"/>
    </row>
    <row r="23" spans="1:41">
      <c r="A23">
        <v>21</v>
      </c>
      <c r="B23" s="52">
        <v>40</v>
      </c>
      <c r="C23" s="9" t="s">
        <v>1</v>
      </c>
      <c r="D23" s="25" t="s">
        <v>30</v>
      </c>
      <c r="E23" s="76"/>
      <c r="F23" s="52">
        <v>50</v>
      </c>
      <c r="G23" s="9" t="s">
        <v>1</v>
      </c>
      <c r="H23" s="74" t="s">
        <v>182</v>
      </c>
      <c r="I23" s="76"/>
      <c r="J23" s="52"/>
      <c r="K23" s="9" t="s">
        <v>1</v>
      </c>
      <c r="L23" s="74"/>
      <c r="M23" s="76"/>
      <c r="N23" s="52">
        <v>60</v>
      </c>
      <c r="O23" s="9" t="s">
        <v>1</v>
      </c>
      <c r="P23" s="26" t="s">
        <v>15</v>
      </c>
      <c r="Q23" s="76"/>
      <c r="R23" s="52">
        <v>115</v>
      </c>
      <c r="S23" s="9" t="s">
        <v>1</v>
      </c>
      <c r="T23" s="74" t="s">
        <v>182</v>
      </c>
      <c r="U23" s="76"/>
      <c r="V23" s="52">
        <v>84</v>
      </c>
      <c r="W23" s="9" t="s">
        <v>1</v>
      </c>
      <c r="X23" s="75" t="s">
        <v>133</v>
      </c>
      <c r="Y23" s="76"/>
      <c r="Z23" s="52"/>
      <c r="AA23" s="9"/>
      <c r="AB23" s="186"/>
      <c r="AC23" s="76"/>
      <c r="AD23" s="52"/>
      <c r="AE23" s="9"/>
      <c r="AF23" s="186"/>
      <c r="AG23" s="76"/>
      <c r="AH23" s="52"/>
      <c r="AI23" s="9"/>
      <c r="AJ23" s="186"/>
      <c r="AK23" s="76"/>
      <c r="AL23" s="52"/>
      <c r="AM23" s="9"/>
      <c r="AN23" s="186"/>
      <c r="AO23" s="76"/>
    </row>
    <row r="24" spans="1:41">
      <c r="A24">
        <v>22</v>
      </c>
      <c r="E24" s="76"/>
      <c r="F24" s="52">
        <v>40</v>
      </c>
      <c r="G24" s="9" t="s">
        <v>1</v>
      </c>
      <c r="H24" s="26" t="s">
        <v>29</v>
      </c>
      <c r="I24" s="76"/>
      <c r="Q24" s="76"/>
      <c r="R24" s="52">
        <v>110</v>
      </c>
      <c r="S24" s="9" t="s">
        <v>1</v>
      </c>
      <c r="T24" s="26" t="s">
        <v>76</v>
      </c>
      <c r="U24" s="76"/>
      <c r="V24" s="52">
        <v>55</v>
      </c>
      <c r="W24" s="9" t="s">
        <v>1</v>
      </c>
      <c r="X24" s="26" t="s">
        <v>76</v>
      </c>
      <c r="Y24" s="76"/>
      <c r="Z24" s="52"/>
      <c r="AA24" s="9"/>
      <c r="AB24" s="185"/>
      <c r="AC24" s="76"/>
      <c r="AD24" s="52"/>
      <c r="AE24" s="9"/>
      <c r="AF24" s="185"/>
      <c r="AG24" s="76"/>
      <c r="AH24" s="52"/>
      <c r="AI24" s="9"/>
      <c r="AJ24" s="185"/>
      <c r="AK24" s="76"/>
      <c r="AL24" s="52"/>
      <c r="AM24" s="9"/>
      <c r="AN24" s="185"/>
      <c r="AO24" s="76"/>
    </row>
    <row r="25" spans="1:41">
      <c r="Q25" s="76"/>
      <c r="R25" s="52">
        <v>92</v>
      </c>
      <c r="S25" s="9" t="s">
        <v>1</v>
      </c>
      <c r="T25" s="25" t="s">
        <v>94</v>
      </c>
      <c r="U25" s="76"/>
      <c r="V25" s="60"/>
      <c r="W25" s="9"/>
      <c r="X25" s="185"/>
      <c r="Y25" s="76"/>
      <c r="Z25" s="60"/>
      <c r="AA25" s="9"/>
      <c r="AB25" s="185"/>
      <c r="AC25" s="76"/>
      <c r="AD25" s="60"/>
      <c r="AE25" s="9"/>
      <c r="AF25" s="185"/>
      <c r="AG25" s="76"/>
      <c r="AH25" s="60"/>
      <c r="AI25" s="9"/>
      <c r="AJ25" s="185"/>
      <c r="AK25" s="76"/>
      <c r="AL25" s="60"/>
      <c r="AM25" s="9"/>
      <c r="AN25" s="185"/>
      <c r="AO25" s="76"/>
    </row>
    <row r="26" spans="1:41">
      <c r="Q26" s="76"/>
      <c r="R26" s="52">
        <v>84</v>
      </c>
      <c r="S26" s="9" t="s">
        <v>1</v>
      </c>
      <c r="T26" s="75" t="s">
        <v>133</v>
      </c>
      <c r="U26" s="76"/>
      <c r="V26" s="60"/>
      <c r="W26" s="9"/>
      <c r="X26" s="186"/>
      <c r="Y26" s="76"/>
      <c r="Z26" s="60"/>
      <c r="AA26" s="9"/>
      <c r="AB26" s="186"/>
      <c r="AC26" s="76"/>
      <c r="AD26" s="60"/>
      <c r="AE26" s="9"/>
      <c r="AF26" s="186"/>
      <c r="AG26" s="76"/>
      <c r="AH26" s="60"/>
      <c r="AI26" s="9"/>
      <c r="AJ26" s="186"/>
      <c r="AK26" s="76"/>
      <c r="AL26" s="60"/>
      <c r="AM26" s="9"/>
      <c r="AN26" s="186"/>
      <c r="AO26" s="76"/>
    </row>
  </sheetData>
  <sortState ref="AD3:AF16">
    <sortCondition descending="1" ref="AD3:AD16"/>
  </sortState>
  <mergeCells count="10">
    <mergeCell ref="AL1:AM2"/>
    <mergeCell ref="AD1:AE2"/>
    <mergeCell ref="AH1:AI2"/>
    <mergeCell ref="Z1:AA2"/>
    <mergeCell ref="V1:W2"/>
    <mergeCell ref="B1:C2"/>
    <mergeCell ref="F1:G2"/>
    <mergeCell ref="J1:K2"/>
    <mergeCell ref="N1:O2"/>
    <mergeCell ref="R1:S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C49"/>
  <sheetViews>
    <sheetView topLeftCell="A4" workbookViewId="0">
      <selection activeCell="AC19" sqref="AC19"/>
    </sheetView>
  </sheetViews>
  <sheetFormatPr baseColWidth="10" defaultRowHeight="15"/>
  <cols>
    <col min="1" max="1" width="5" style="54" bestFit="1" customWidth="1"/>
    <col min="2" max="2" width="23.5703125" style="54" customWidth="1"/>
    <col min="3" max="3" width="0.85546875" style="1" customWidth="1"/>
    <col min="4" max="4" width="20.7109375" style="4" bestFit="1" customWidth="1"/>
    <col min="5" max="5" width="0.85546875" style="4" customWidth="1"/>
    <col min="6" max="6" width="2.42578125" style="1" customWidth="1"/>
    <col min="7" max="7" width="7.140625" style="1" customWidth="1"/>
    <col min="8" max="8" width="4" style="1" customWidth="1"/>
    <col min="9" max="9" width="7.140625" style="1" customWidth="1"/>
    <col min="10" max="10" width="4" style="1" customWidth="1"/>
    <col min="11" max="11" width="7.140625" style="1" customWidth="1"/>
    <col min="12" max="12" width="4" style="1" customWidth="1"/>
    <col min="13" max="13" width="7.140625" style="1" customWidth="1"/>
    <col min="14" max="14" width="4" style="1" customWidth="1"/>
    <col min="15" max="15" width="7.140625" style="1" customWidth="1"/>
    <col min="16" max="16" width="4" style="1" customWidth="1"/>
    <col min="17" max="17" width="7.140625" style="1" customWidth="1"/>
    <col min="18" max="18" width="4" style="1" customWidth="1"/>
    <col min="19" max="19" width="7.140625" style="1" customWidth="1"/>
    <col min="20" max="20" width="4" style="1" customWidth="1"/>
    <col min="21" max="21" width="7.140625" style="1" customWidth="1"/>
    <col min="22" max="22" width="4" style="1" customWidth="1"/>
    <col min="23" max="23" width="7.140625" style="1" customWidth="1"/>
    <col min="24" max="24" width="4" style="1" customWidth="1"/>
    <col min="25" max="25" width="7.140625" style="1" customWidth="1"/>
    <col min="26" max="27" width="4" style="1" customWidth="1"/>
    <col min="28" max="28" width="6.5703125" style="1" bestFit="1" customWidth="1"/>
    <col min="29" max="29" width="8" style="82" bestFit="1" customWidth="1"/>
    <col min="30" max="16384" width="11.42578125" style="1"/>
  </cols>
  <sheetData>
    <row r="1" spans="1:29" s="53" customFormat="1" ht="15.75" customHeight="1">
      <c r="A1" s="54"/>
      <c r="B1" s="54"/>
      <c r="C1" s="54"/>
      <c r="D1" s="54"/>
      <c r="E1" s="55"/>
      <c r="F1" s="56"/>
      <c r="I1" s="150"/>
      <c r="J1" s="150"/>
      <c r="K1" s="151"/>
      <c r="L1" s="151"/>
      <c r="M1" s="165"/>
      <c r="N1" s="165"/>
      <c r="O1" s="177"/>
      <c r="P1" s="177"/>
      <c r="Q1" s="183"/>
      <c r="R1" s="183"/>
      <c r="S1" s="195"/>
      <c r="T1" s="195"/>
      <c r="U1" s="198"/>
      <c r="V1" s="198"/>
      <c r="W1" s="198"/>
      <c r="X1" s="198"/>
      <c r="Y1" s="212"/>
      <c r="Z1" s="212"/>
      <c r="AA1" s="212"/>
      <c r="AB1" s="147" t="s">
        <v>69</v>
      </c>
      <c r="AC1" s="82">
        <v>29832.9</v>
      </c>
    </row>
    <row r="2" spans="1:29" s="53" customFormat="1">
      <c r="A2" s="54"/>
      <c r="B2" s="54"/>
      <c r="C2" s="54"/>
      <c r="D2" s="54"/>
      <c r="E2" s="55"/>
      <c r="F2" s="56"/>
      <c r="I2" s="150"/>
      <c r="J2" s="150"/>
      <c r="K2" s="151"/>
      <c r="L2" s="151"/>
      <c r="M2" s="165"/>
      <c r="N2" s="165"/>
      <c r="O2" s="177"/>
      <c r="P2" s="177"/>
      <c r="Q2" s="183"/>
      <c r="R2" s="183"/>
      <c r="S2" s="195"/>
      <c r="T2" s="195"/>
      <c r="U2" s="198"/>
      <c r="V2" s="198"/>
      <c r="W2" s="198"/>
      <c r="X2" s="198"/>
      <c r="Y2" s="212"/>
      <c r="Z2" s="212"/>
      <c r="AA2" s="212"/>
      <c r="AB2" s="147" t="s">
        <v>12</v>
      </c>
      <c r="AC2" s="82">
        <v>28456.2</v>
      </c>
    </row>
    <row r="3" spans="1:29" s="53" customFormat="1">
      <c r="A3" s="54"/>
      <c r="B3" s="54"/>
      <c r="C3" s="54"/>
      <c r="D3" s="54"/>
      <c r="E3" s="55"/>
      <c r="F3" s="85"/>
      <c r="I3" s="150"/>
      <c r="J3" s="150"/>
      <c r="K3" s="151"/>
      <c r="L3" s="151"/>
      <c r="M3" s="165"/>
      <c r="N3" s="165"/>
      <c r="O3" s="177"/>
      <c r="P3" s="177"/>
      <c r="Q3" s="183"/>
      <c r="R3" s="183"/>
      <c r="S3" s="195"/>
      <c r="T3" s="195"/>
      <c r="U3" s="198"/>
      <c r="V3" s="198"/>
      <c r="W3" s="198"/>
      <c r="X3" s="198"/>
      <c r="Y3" s="212"/>
      <c r="Z3" s="212"/>
      <c r="AA3" s="212"/>
      <c r="AC3" s="82"/>
    </row>
    <row r="4" spans="1:29" s="53" customFormat="1">
      <c r="A4" s="54"/>
      <c r="B4" s="54"/>
      <c r="C4" s="54"/>
      <c r="D4" s="54"/>
      <c r="E4" s="55"/>
      <c r="F4" s="86"/>
      <c r="I4" s="150"/>
      <c r="J4" s="150"/>
      <c r="K4" s="151"/>
      <c r="L4" s="151"/>
      <c r="M4" s="165"/>
      <c r="N4" s="165"/>
      <c r="O4" s="177"/>
      <c r="P4" s="177"/>
      <c r="Q4" s="183"/>
      <c r="R4" s="183"/>
      <c r="S4" s="195"/>
      <c r="T4" s="195"/>
      <c r="U4" s="198"/>
      <c r="V4" s="198"/>
      <c r="W4" s="198"/>
      <c r="X4" s="198"/>
      <c r="Y4" s="212"/>
      <c r="Z4" s="212"/>
      <c r="AA4" s="212"/>
      <c r="AC4" s="82"/>
    </row>
    <row r="5" spans="1:29" ht="15.75">
      <c r="C5" s="5"/>
      <c r="D5" s="12" t="s">
        <v>3</v>
      </c>
      <c r="E5" s="14"/>
      <c r="F5" s="8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9" ht="15" customHeight="1">
      <c r="B6" s="44" t="s">
        <v>193</v>
      </c>
      <c r="C6" s="5"/>
      <c r="D6" s="13" t="s">
        <v>32</v>
      </c>
      <c r="E6" s="15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</row>
    <row r="7" spans="1:29" ht="13.5" customHeight="1">
      <c r="B7" s="45" t="s">
        <v>421</v>
      </c>
      <c r="C7" s="6"/>
      <c r="D7" s="327" t="s">
        <v>5</v>
      </c>
      <c r="E7" s="10"/>
      <c r="F7" s="89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29" ht="15.75" customHeight="1">
      <c r="B8" s="260" t="s">
        <v>34</v>
      </c>
      <c r="C8" s="7"/>
      <c r="D8" s="328"/>
      <c r="E8" s="11"/>
      <c r="F8" s="89"/>
      <c r="G8" s="325" t="s">
        <v>88</v>
      </c>
      <c r="H8" s="326"/>
      <c r="I8" s="325" t="s">
        <v>218</v>
      </c>
      <c r="J8" s="326"/>
      <c r="K8" s="325" t="s">
        <v>229</v>
      </c>
      <c r="L8" s="326"/>
      <c r="M8" s="325" t="s">
        <v>242</v>
      </c>
      <c r="N8" s="326"/>
      <c r="O8" s="325" t="s">
        <v>420</v>
      </c>
      <c r="P8" s="326"/>
      <c r="Q8" s="325" t="s">
        <v>435</v>
      </c>
      <c r="R8" s="326"/>
      <c r="S8" s="325" t="s">
        <v>442</v>
      </c>
      <c r="T8" s="326"/>
      <c r="U8" s="325" t="s">
        <v>447</v>
      </c>
      <c r="V8" s="326"/>
      <c r="W8" s="325" t="s">
        <v>453</v>
      </c>
      <c r="X8" s="326"/>
      <c r="Y8" s="325" t="s">
        <v>467</v>
      </c>
      <c r="Z8" s="326"/>
      <c r="AA8" s="214"/>
    </row>
    <row r="9" spans="1:29" ht="15" customHeight="1">
      <c r="B9" s="275"/>
      <c r="C9" s="7"/>
      <c r="D9" s="329"/>
      <c r="E9" s="11"/>
      <c r="F9" s="82"/>
      <c r="G9" s="233" t="s">
        <v>154</v>
      </c>
      <c r="H9" s="274"/>
      <c r="I9" s="233" t="s">
        <v>219</v>
      </c>
      <c r="J9" s="274"/>
      <c r="K9" s="233" t="s">
        <v>230</v>
      </c>
      <c r="L9" s="274"/>
      <c r="M9" s="233" t="s">
        <v>243</v>
      </c>
      <c r="N9" s="274"/>
      <c r="O9" s="233" t="s">
        <v>428</v>
      </c>
      <c r="P9" s="274"/>
      <c r="Q9" s="233" t="s">
        <v>436</v>
      </c>
      <c r="R9" s="274"/>
      <c r="S9" s="233" t="s">
        <v>443</v>
      </c>
      <c r="T9" s="274"/>
      <c r="U9" s="233" t="s">
        <v>449</v>
      </c>
      <c r="V9" s="274"/>
      <c r="W9" s="233" t="s">
        <v>454</v>
      </c>
      <c r="X9" s="274"/>
      <c r="Y9" s="233" t="s">
        <v>469</v>
      </c>
      <c r="Z9" s="274"/>
      <c r="AA9" s="87"/>
    </row>
    <row r="10" spans="1:29" ht="15.75">
      <c r="A10" s="18">
        <v>1</v>
      </c>
      <c r="B10" s="26" t="s">
        <v>31</v>
      </c>
      <c r="C10" s="5"/>
      <c r="D10" s="16">
        <f t="shared" ref="D10:D49" si="0">SUM(G10+I10+K10+M10+O10+Q10+S10+W10+U10+Y10)</f>
        <v>5725.7</v>
      </c>
      <c r="E10" s="11"/>
      <c r="F10" s="90">
        <v>1</v>
      </c>
      <c r="G10" s="52">
        <v>737</v>
      </c>
      <c r="H10" s="9" t="s">
        <v>1</v>
      </c>
      <c r="I10" s="52">
        <v>568</v>
      </c>
      <c r="J10" s="9" t="s">
        <v>1</v>
      </c>
      <c r="K10" s="52">
        <v>666</v>
      </c>
      <c r="L10" s="9" t="s">
        <v>1</v>
      </c>
      <c r="M10" s="52">
        <v>655</v>
      </c>
      <c r="N10" s="9" t="s">
        <v>1</v>
      </c>
      <c r="O10" s="52">
        <v>642</v>
      </c>
      <c r="P10" s="9" t="s">
        <v>1</v>
      </c>
      <c r="Q10" s="52">
        <v>602</v>
      </c>
      <c r="R10" s="9" t="s">
        <v>1</v>
      </c>
      <c r="S10" s="52">
        <v>364.7</v>
      </c>
      <c r="T10" s="9" t="s">
        <v>1</v>
      </c>
      <c r="U10" s="52">
        <v>992</v>
      </c>
      <c r="V10" s="9" t="s">
        <v>1</v>
      </c>
      <c r="W10" s="52"/>
      <c r="X10" s="9"/>
      <c r="Y10" s="52">
        <v>499</v>
      </c>
      <c r="Z10" s="9" t="s">
        <v>1</v>
      </c>
      <c r="AA10" s="90"/>
    </row>
    <row r="11" spans="1:29" ht="15.75">
      <c r="A11" s="18">
        <v>2</v>
      </c>
      <c r="B11" s="25" t="s">
        <v>189</v>
      </c>
      <c r="C11" s="5"/>
      <c r="D11" s="16">
        <f t="shared" si="0"/>
        <v>5586</v>
      </c>
      <c r="E11" s="11"/>
      <c r="F11" s="90"/>
      <c r="G11" s="52">
        <v>568</v>
      </c>
      <c r="H11" s="9" t="s">
        <v>1</v>
      </c>
      <c r="I11" s="52">
        <v>559</v>
      </c>
      <c r="J11" s="9" t="s">
        <v>1</v>
      </c>
      <c r="K11" s="52">
        <v>790</v>
      </c>
      <c r="L11" s="9" t="s">
        <v>1</v>
      </c>
      <c r="M11" s="52">
        <v>100</v>
      </c>
      <c r="N11" s="9" t="s">
        <v>1</v>
      </c>
      <c r="O11" s="52">
        <v>1024</v>
      </c>
      <c r="P11" s="9" t="s">
        <v>1</v>
      </c>
      <c r="Q11" s="52">
        <v>342</v>
      </c>
      <c r="R11" s="9" t="s">
        <v>1</v>
      </c>
      <c r="S11" s="52">
        <v>442</v>
      </c>
      <c r="T11" s="9" t="s">
        <v>1</v>
      </c>
      <c r="U11" s="52"/>
      <c r="V11" s="9"/>
      <c r="W11" s="52">
        <v>1090</v>
      </c>
      <c r="X11" s="9" t="s">
        <v>1</v>
      </c>
      <c r="Y11" s="52">
        <v>671</v>
      </c>
      <c r="Z11" s="9" t="s">
        <v>1</v>
      </c>
      <c r="AA11" s="90"/>
    </row>
    <row r="12" spans="1:29" ht="15.75">
      <c r="A12" s="18">
        <v>3</v>
      </c>
      <c r="B12" s="25" t="s">
        <v>16</v>
      </c>
      <c r="C12" s="5"/>
      <c r="D12" s="16">
        <f t="shared" si="0"/>
        <v>4633</v>
      </c>
      <c r="E12" s="11"/>
      <c r="F12" s="90"/>
      <c r="G12" s="52">
        <v>411</v>
      </c>
      <c r="H12" s="9" t="s">
        <v>1</v>
      </c>
      <c r="I12" s="52">
        <v>159</v>
      </c>
      <c r="J12" s="9" t="s">
        <v>1</v>
      </c>
      <c r="K12" s="52">
        <v>420</v>
      </c>
      <c r="L12" s="9" t="s">
        <v>1</v>
      </c>
      <c r="M12" s="52">
        <v>297</v>
      </c>
      <c r="N12" s="9" t="s">
        <v>1</v>
      </c>
      <c r="O12" s="52">
        <v>840</v>
      </c>
      <c r="P12" s="9" t="s">
        <v>1</v>
      </c>
      <c r="Q12" s="52">
        <v>677</v>
      </c>
      <c r="R12" s="9" t="s">
        <v>1</v>
      </c>
      <c r="S12" s="52">
        <v>464</v>
      </c>
      <c r="T12" s="9" t="s">
        <v>1</v>
      </c>
      <c r="U12" s="52"/>
      <c r="V12" s="9"/>
      <c r="W12" s="52">
        <v>1021</v>
      </c>
      <c r="X12" s="9" t="s">
        <v>1</v>
      </c>
      <c r="Y12" s="52">
        <v>344</v>
      </c>
      <c r="Z12" s="9" t="s">
        <v>1</v>
      </c>
      <c r="AA12" s="90"/>
    </row>
    <row r="13" spans="1:29" ht="15.75">
      <c r="A13" s="18">
        <v>4</v>
      </c>
      <c r="B13" s="25" t="s">
        <v>13</v>
      </c>
      <c r="C13" s="5"/>
      <c r="D13" s="16">
        <f t="shared" si="0"/>
        <v>4502.8</v>
      </c>
      <c r="E13" s="11"/>
      <c r="F13" s="90"/>
      <c r="G13" s="52">
        <v>244</v>
      </c>
      <c r="H13" s="9" t="s">
        <v>1</v>
      </c>
      <c r="I13" s="52">
        <v>601</v>
      </c>
      <c r="J13" s="9" t="s">
        <v>1</v>
      </c>
      <c r="K13" s="52">
        <v>285</v>
      </c>
      <c r="L13" s="9" t="s">
        <v>1</v>
      </c>
      <c r="M13" s="60">
        <v>170</v>
      </c>
      <c r="N13" s="9" t="s">
        <v>1</v>
      </c>
      <c r="O13" s="60">
        <v>949</v>
      </c>
      <c r="P13" s="9" t="s">
        <v>1</v>
      </c>
      <c r="Q13" s="60">
        <v>566.79999999999995</v>
      </c>
      <c r="R13" s="9" t="s">
        <v>1</v>
      </c>
      <c r="S13" s="60">
        <v>443</v>
      </c>
      <c r="T13" s="9" t="s">
        <v>1</v>
      </c>
      <c r="U13" s="60"/>
      <c r="V13" s="9"/>
      <c r="W13" s="60">
        <v>864</v>
      </c>
      <c r="X13" s="9" t="s">
        <v>1</v>
      </c>
      <c r="Y13" s="60">
        <v>380</v>
      </c>
      <c r="Z13" s="9" t="s">
        <v>1</v>
      </c>
      <c r="AA13" s="90"/>
    </row>
    <row r="14" spans="1:29" ht="15.75">
      <c r="A14" s="18">
        <v>5</v>
      </c>
      <c r="B14" s="26" t="s">
        <v>14</v>
      </c>
      <c r="C14" s="5"/>
      <c r="D14" s="16">
        <f t="shared" si="0"/>
        <v>4203</v>
      </c>
      <c r="E14" s="11"/>
      <c r="F14" s="90">
        <v>1</v>
      </c>
      <c r="G14" s="60">
        <v>120</v>
      </c>
      <c r="H14" s="9" t="s">
        <v>1</v>
      </c>
      <c r="I14" s="60">
        <v>336</v>
      </c>
      <c r="J14" s="9" t="s">
        <v>1</v>
      </c>
      <c r="K14" s="60">
        <v>656</v>
      </c>
      <c r="L14" s="9" t="s">
        <v>1</v>
      </c>
      <c r="M14" s="52">
        <v>697</v>
      </c>
      <c r="N14" s="9" t="s">
        <v>1</v>
      </c>
      <c r="O14" s="52">
        <v>473</v>
      </c>
      <c r="P14" s="9" t="s">
        <v>1</v>
      </c>
      <c r="Q14" s="52">
        <v>444</v>
      </c>
      <c r="R14" s="9" t="s">
        <v>1</v>
      </c>
      <c r="S14" s="52">
        <v>392</v>
      </c>
      <c r="T14" s="9" t="s">
        <v>1</v>
      </c>
      <c r="U14" s="52">
        <v>901</v>
      </c>
      <c r="V14" s="9" t="s">
        <v>1</v>
      </c>
      <c r="W14" s="52"/>
      <c r="X14" s="9"/>
      <c r="Y14" s="52">
        <v>184</v>
      </c>
      <c r="Z14" s="9" t="s">
        <v>1</v>
      </c>
      <c r="AA14" s="90"/>
    </row>
    <row r="15" spans="1:29" ht="15.75" customHeight="1">
      <c r="A15" s="18">
        <v>6</v>
      </c>
      <c r="B15" s="26" t="s">
        <v>191</v>
      </c>
      <c r="C15" s="5"/>
      <c r="D15" s="16">
        <f t="shared" si="0"/>
        <v>3760</v>
      </c>
      <c r="E15" s="11"/>
      <c r="F15" s="90">
        <v>1</v>
      </c>
      <c r="G15" s="52">
        <v>392</v>
      </c>
      <c r="H15" s="9" t="s">
        <v>1</v>
      </c>
      <c r="I15" s="52">
        <v>376</v>
      </c>
      <c r="J15" s="9" t="s">
        <v>1</v>
      </c>
      <c r="K15" s="52">
        <v>455</v>
      </c>
      <c r="L15" s="9" t="s">
        <v>1</v>
      </c>
      <c r="M15" s="52">
        <v>400</v>
      </c>
      <c r="N15" s="9" t="s">
        <v>1</v>
      </c>
      <c r="O15" s="52">
        <v>595</v>
      </c>
      <c r="P15" s="9" t="s">
        <v>1</v>
      </c>
      <c r="Q15" s="52">
        <v>334</v>
      </c>
      <c r="R15" s="9" t="s">
        <v>1</v>
      </c>
      <c r="S15" s="52">
        <v>508</v>
      </c>
      <c r="T15" s="9" t="s">
        <v>1</v>
      </c>
      <c r="U15" s="52">
        <v>700</v>
      </c>
      <c r="V15" s="9" t="s">
        <v>1</v>
      </c>
      <c r="W15" s="52"/>
      <c r="X15" s="9"/>
      <c r="Y15" s="52"/>
      <c r="Z15" s="9"/>
      <c r="AA15" s="90"/>
    </row>
    <row r="16" spans="1:29" ht="15.75">
      <c r="A16" s="18">
        <v>7</v>
      </c>
      <c r="B16" s="74" t="s">
        <v>78</v>
      </c>
      <c r="C16" s="5"/>
      <c r="D16" s="16">
        <f t="shared" si="0"/>
        <v>3597</v>
      </c>
      <c r="E16" s="11"/>
      <c r="F16" s="90">
        <v>1</v>
      </c>
      <c r="G16" s="52">
        <v>450</v>
      </c>
      <c r="H16" s="9" t="s">
        <v>1</v>
      </c>
      <c r="I16" s="52"/>
      <c r="J16" s="9"/>
      <c r="K16" s="52">
        <v>729</v>
      </c>
      <c r="L16" s="9" t="s">
        <v>1</v>
      </c>
      <c r="M16" s="52">
        <v>368</v>
      </c>
      <c r="N16" s="9" t="s">
        <v>1</v>
      </c>
      <c r="O16" s="52">
        <v>644</v>
      </c>
      <c r="P16" s="9" t="s">
        <v>1</v>
      </c>
      <c r="Q16" s="52">
        <v>184</v>
      </c>
      <c r="R16" s="9" t="s">
        <v>1</v>
      </c>
      <c r="S16" s="52">
        <v>342</v>
      </c>
      <c r="T16" s="9" t="s">
        <v>1</v>
      </c>
      <c r="U16" s="52">
        <v>880</v>
      </c>
      <c r="V16" s="9" t="s">
        <v>1</v>
      </c>
      <c r="W16" s="52"/>
      <c r="X16" s="9"/>
      <c r="Y16" s="52"/>
      <c r="Z16" s="9"/>
      <c r="AA16" s="90"/>
    </row>
    <row r="17" spans="1:28" ht="15.75" customHeight="1">
      <c r="A17" s="18">
        <v>8</v>
      </c>
      <c r="B17" s="26" t="s">
        <v>17</v>
      </c>
      <c r="C17" s="5"/>
      <c r="D17" s="16">
        <f t="shared" si="0"/>
        <v>3226.5</v>
      </c>
      <c r="E17" s="11"/>
      <c r="F17" s="90">
        <v>1</v>
      </c>
      <c r="G17" s="52">
        <v>357</v>
      </c>
      <c r="H17" s="9" t="s">
        <v>1</v>
      </c>
      <c r="I17" s="52">
        <v>85</v>
      </c>
      <c r="J17" s="9" t="s">
        <v>1</v>
      </c>
      <c r="K17" s="52">
        <v>593</v>
      </c>
      <c r="L17" s="9" t="s">
        <v>1</v>
      </c>
      <c r="M17" s="52">
        <v>283</v>
      </c>
      <c r="N17" s="9" t="s">
        <v>1</v>
      </c>
      <c r="O17" s="52">
        <v>658</v>
      </c>
      <c r="P17" s="9" t="s">
        <v>1</v>
      </c>
      <c r="Q17" s="52">
        <v>349.8</v>
      </c>
      <c r="R17" s="9" t="s">
        <v>1</v>
      </c>
      <c r="S17" s="52">
        <v>364.7</v>
      </c>
      <c r="T17" s="9" t="s">
        <v>1</v>
      </c>
      <c r="U17" s="52">
        <v>536</v>
      </c>
      <c r="V17" s="9" t="s">
        <v>1</v>
      </c>
      <c r="W17" s="60"/>
      <c r="X17" s="9"/>
      <c r="Y17" s="60"/>
      <c r="Z17" s="9"/>
      <c r="AA17" s="90"/>
    </row>
    <row r="18" spans="1:28" ht="15.75" customHeight="1">
      <c r="A18" s="18">
        <v>9</v>
      </c>
      <c r="B18" s="26" t="s">
        <v>29</v>
      </c>
      <c r="C18" s="5"/>
      <c r="D18" s="16">
        <f t="shared" si="0"/>
        <v>2205.5</v>
      </c>
      <c r="E18" s="11"/>
      <c r="F18" s="90">
        <v>1</v>
      </c>
      <c r="G18" s="80">
        <v>215</v>
      </c>
      <c r="H18" s="9" t="s">
        <v>1</v>
      </c>
      <c r="I18" s="80">
        <v>40</v>
      </c>
      <c r="J18" s="9" t="s">
        <v>1</v>
      </c>
      <c r="K18" s="80">
        <v>310</v>
      </c>
      <c r="L18" s="9" t="s">
        <v>1</v>
      </c>
      <c r="M18" s="80">
        <v>441.5</v>
      </c>
      <c r="N18" s="9" t="s">
        <v>1</v>
      </c>
      <c r="O18" s="80">
        <v>292</v>
      </c>
      <c r="P18" s="9" t="s">
        <v>1</v>
      </c>
      <c r="Q18" s="80">
        <v>110</v>
      </c>
      <c r="R18" s="9" t="s">
        <v>1</v>
      </c>
      <c r="S18" s="80">
        <v>310</v>
      </c>
      <c r="T18" s="9" t="s">
        <v>1</v>
      </c>
      <c r="U18" s="80">
        <v>365</v>
      </c>
      <c r="V18" s="9" t="s">
        <v>1</v>
      </c>
      <c r="W18" s="80"/>
      <c r="X18" s="9"/>
      <c r="Y18" s="80">
        <v>122</v>
      </c>
      <c r="Z18" s="9" t="s">
        <v>1</v>
      </c>
      <c r="AA18" s="90"/>
    </row>
    <row r="19" spans="1:28" ht="15.75">
      <c r="A19" s="18">
        <v>10</v>
      </c>
      <c r="B19" s="25" t="s">
        <v>192</v>
      </c>
      <c r="C19" s="5"/>
      <c r="D19" s="16">
        <f t="shared" si="0"/>
        <v>2115</v>
      </c>
      <c r="E19" s="47"/>
      <c r="F19" s="90"/>
      <c r="G19" s="60">
        <v>200</v>
      </c>
      <c r="H19" s="9" t="s">
        <v>1</v>
      </c>
      <c r="I19" s="60">
        <v>200</v>
      </c>
      <c r="J19" s="9" t="s">
        <v>1</v>
      </c>
      <c r="K19" s="52">
        <v>364</v>
      </c>
      <c r="L19" s="9" t="s">
        <v>1</v>
      </c>
      <c r="M19" s="52">
        <v>100</v>
      </c>
      <c r="N19" s="9" t="s">
        <v>1</v>
      </c>
      <c r="O19" s="52">
        <v>280</v>
      </c>
      <c r="P19" s="9" t="s">
        <v>1</v>
      </c>
      <c r="Q19" s="52">
        <v>225</v>
      </c>
      <c r="R19" s="9" t="s">
        <v>1</v>
      </c>
      <c r="S19" s="52">
        <v>134</v>
      </c>
      <c r="T19" s="9" t="s">
        <v>1</v>
      </c>
      <c r="U19" s="52"/>
      <c r="V19" s="9" t="s">
        <v>1</v>
      </c>
      <c r="W19" s="52">
        <v>340</v>
      </c>
      <c r="X19" s="9" t="s">
        <v>1</v>
      </c>
      <c r="Y19" s="52">
        <v>272</v>
      </c>
      <c r="Z19" s="9" t="s">
        <v>1</v>
      </c>
      <c r="AA19" s="90"/>
    </row>
    <row r="20" spans="1:28" ht="15.75">
      <c r="A20" s="18">
        <v>11</v>
      </c>
      <c r="B20" s="75" t="s">
        <v>131</v>
      </c>
      <c r="C20" s="5"/>
      <c r="D20" s="16">
        <f t="shared" si="0"/>
        <v>2077</v>
      </c>
      <c r="E20" s="11"/>
      <c r="F20" s="90"/>
      <c r="G20" s="52"/>
      <c r="H20" s="9"/>
      <c r="I20" s="52">
        <v>378</v>
      </c>
      <c r="J20" s="9" t="s">
        <v>1</v>
      </c>
      <c r="K20" s="52">
        <v>115</v>
      </c>
      <c r="L20" s="9" t="s">
        <v>1</v>
      </c>
      <c r="M20" s="52">
        <v>92</v>
      </c>
      <c r="N20" s="9" t="s">
        <v>1</v>
      </c>
      <c r="O20" s="52">
        <v>200</v>
      </c>
      <c r="P20" s="9" t="s">
        <v>1</v>
      </c>
      <c r="Q20" s="52">
        <v>402</v>
      </c>
      <c r="R20" s="9" t="s">
        <v>1</v>
      </c>
      <c r="S20" s="52"/>
      <c r="T20" s="9"/>
      <c r="U20" s="52"/>
      <c r="V20" s="9" t="s">
        <v>1</v>
      </c>
      <c r="W20" s="52">
        <v>430</v>
      </c>
      <c r="X20" s="9" t="s">
        <v>1</v>
      </c>
      <c r="Y20" s="52">
        <v>460</v>
      </c>
      <c r="Z20" s="9" t="s">
        <v>1</v>
      </c>
      <c r="AA20" s="90"/>
    </row>
    <row r="21" spans="1:28" ht="15.75">
      <c r="A21" s="18">
        <v>12</v>
      </c>
      <c r="B21" s="25" t="s">
        <v>86</v>
      </c>
      <c r="C21" s="5"/>
      <c r="D21" s="16">
        <f t="shared" si="0"/>
        <v>1950.8</v>
      </c>
      <c r="E21" s="47"/>
      <c r="F21" s="90"/>
      <c r="G21" s="52">
        <v>414</v>
      </c>
      <c r="H21" s="9" t="s">
        <v>1</v>
      </c>
      <c r="I21" s="52">
        <v>254</v>
      </c>
      <c r="J21" s="9" t="s">
        <v>1</v>
      </c>
      <c r="K21" s="52"/>
      <c r="L21" s="9"/>
      <c r="M21" s="52">
        <v>150</v>
      </c>
      <c r="N21" s="9" t="s">
        <v>1</v>
      </c>
      <c r="O21" s="52">
        <v>120</v>
      </c>
      <c r="P21" s="9" t="s">
        <v>1</v>
      </c>
      <c r="Q21" s="52">
        <v>401.8</v>
      </c>
      <c r="R21" s="9" t="s">
        <v>1</v>
      </c>
      <c r="S21" s="52"/>
      <c r="T21" s="9"/>
      <c r="U21" s="52"/>
      <c r="V21" s="9" t="s">
        <v>1</v>
      </c>
      <c r="W21" s="52">
        <v>611</v>
      </c>
      <c r="X21" s="9" t="s">
        <v>1</v>
      </c>
      <c r="Y21" s="52"/>
      <c r="Z21" s="9"/>
      <c r="AA21" s="90"/>
    </row>
    <row r="22" spans="1:28" ht="15.75">
      <c r="A22" s="18">
        <v>13</v>
      </c>
      <c r="B22" s="25" t="s">
        <v>94</v>
      </c>
      <c r="C22" s="5"/>
      <c r="D22" s="16">
        <f t="shared" si="0"/>
        <v>1464.8</v>
      </c>
      <c r="E22" s="51"/>
      <c r="F22" s="90"/>
      <c r="G22" s="52"/>
      <c r="H22" s="9"/>
      <c r="I22" s="52">
        <v>436</v>
      </c>
      <c r="J22" s="9" t="s">
        <v>1</v>
      </c>
      <c r="K22" s="52"/>
      <c r="L22" s="9" t="s">
        <v>1</v>
      </c>
      <c r="M22" s="52">
        <v>190</v>
      </c>
      <c r="N22" s="9" t="s">
        <v>1</v>
      </c>
      <c r="O22" s="52">
        <v>92</v>
      </c>
      <c r="P22" s="9" t="s">
        <v>1</v>
      </c>
      <c r="Q22" s="52">
        <v>287.8</v>
      </c>
      <c r="R22" s="9" t="s">
        <v>1</v>
      </c>
      <c r="S22" s="52"/>
      <c r="T22" s="9"/>
      <c r="U22" s="52"/>
      <c r="V22" s="9" t="s">
        <v>1</v>
      </c>
      <c r="W22" s="52">
        <v>254</v>
      </c>
      <c r="X22" s="9" t="s">
        <v>1</v>
      </c>
      <c r="Y22" s="52">
        <v>205</v>
      </c>
      <c r="Z22" s="9" t="s">
        <v>1</v>
      </c>
      <c r="AA22" s="90"/>
    </row>
    <row r="23" spans="1:28" ht="15.75">
      <c r="A23" s="18">
        <v>14</v>
      </c>
      <c r="B23" s="25" t="s">
        <v>75</v>
      </c>
      <c r="C23" s="5"/>
      <c r="D23" s="16">
        <f t="shared" si="0"/>
        <v>1431</v>
      </c>
      <c r="E23" s="51"/>
      <c r="F23" s="90"/>
      <c r="G23" s="52"/>
      <c r="H23" s="9"/>
      <c r="I23" s="52">
        <v>268</v>
      </c>
      <c r="J23" s="9" t="s">
        <v>1</v>
      </c>
      <c r="K23" s="52">
        <v>159</v>
      </c>
      <c r="L23" s="9" t="s">
        <v>1</v>
      </c>
      <c r="M23" s="52">
        <v>270</v>
      </c>
      <c r="N23" s="9" t="s">
        <v>1</v>
      </c>
      <c r="O23" s="52"/>
      <c r="P23" s="9"/>
      <c r="Q23" s="52">
        <v>150</v>
      </c>
      <c r="R23" s="9" t="s">
        <v>1</v>
      </c>
      <c r="S23" s="52">
        <v>200</v>
      </c>
      <c r="T23" s="9" t="s">
        <v>1</v>
      </c>
      <c r="U23" s="52"/>
      <c r="V23" s="9"/>
      <c r="W23" s="52">
        <v>200</v>
      </c>
      <c r="X23" s="9" t="s">
        <v>1</v>
      </c>
      <c r="Y23" s="52">
        <v>184</v>
      </c>
      <c r="Z23" s="9" t="s">
        <v>1</v>
      </c>
      <c r="AA23" s="90"/>
    </row>
    <row r="24" spans="1:28" ht="15.75">
      <c r="A24" s="18">
        <v>15</v>
      </c>
      <c r="B24" s="74" t="s">
        <v>77</v>
      </c>
      <c r="C24" s="5"/>
      <c r="D24" s="16">
        <f t="shared" si="0"/>
        <v>1407</v>
      </c>
      <c r="E24" s="51"/>
      <c r="F24" s="90">
        <v>1</v>
      </c>
      <c r="G24" s="52">
        <v>168</v>
      </c>
      <c r="H24" s="9" t="s">
        <v>1</v>
      </c>
      <c r="I24" s="52"/>
      <c r="J24" s="9"/>
      <c r="K24" s="52">
        <v>255</v>
      </c>
      <c r="L24" s="9" t="s">
        <v>1</v>
      </c>
      <c r="M24" s="52">
        <v>200</v>
      </c>
      <c r="N24" s="9" t="s">
        <v>1</v>
      </c>
      <c r="O24" s="52">
        <v>200</v>
      </c>
      <c r="P24" s="9" t="s">
        <v>1</v>
      </c>
      <c r="Q24" s="52"/>
      <c r="R24" s="9"/>
      <c r="S24" s="52">
        <v>184</v>
      </c>
      <c r="T24" s="9" t="s">
        <v>1</v>
      </c>
      <c r="U24" s="52">
        <v>200</v>
      </c>
      <c r="V24" s="9" t="s">
        <v>1</v>
      </c>
      <c r="W24" s="52"/>
      <c r="X24" s="9"/>
      <c r="Y24" s="52">
        <v>200</v>
      </c>
      <c r="Z24" s="9" t="s">
        <v>1</v>
      </c>
      <c r="AA24" s="90"/>
    </row>
    <row r="25" spans="1:28" ht="15.75">
      <c r="A25" s="18">
        <v>16</v>
      </c>
      <c r="B25" s="110" t="s">
        <v>221</v>
      </c>
      <c r="C25" s="5"/>
      <c r="D25" s="16">
        <f t="shared" si="0"/>
        <v>1397.8</v>
      </c>
      <c r="E25" s="51"/>
      <c r="F25" s="90"/>
      <c r="G25" s="52"/>
      <c r="H25" s="9"/>
      <c r="I25" s="52">
        <v>269</v>
      </c>
      <c r="J25" s="9" t="s">
        <v>1</v>
      </c>
      <c r="K25" s="52"/>
      <c r="L25" s="9"/>
      <c r="M25" s="52">
        <v>150</v>
      </c>
      <c r="N25" s="9" t="s">
        <v>1</v>
      </c>
      <c r="O25" s="52">
        <v>192</v>
      </c>
      <c r="P25" s="9" t="s">
        <v>1</v>
      </c>
      <c r="Q25" s="52">
        <v>194.8</v>
      </c>
      <c r="R25" s="9" t="s">
        <v>1</v>
      </c>
      <c r="S25" s="52"/>
      <c r="T25" s="9"/>
      <c r="U25" s="52"/>
      <c r="V25" s="9"/>
      <c r="W25" s="52">
        <v>400</v>
      </c>
      <c r="X25" s="9" t="s">
        <v>1</v>
      </c>
      <c r="Y25" s="52">
        <v>192</v>
      </c>
      <c r="Z25" s="9" t="s">
        <v>1</v>
      </c>
      <c r="AA25" s="90"/>
    </row>
    <row r="26" spans="1:28" ht="15.75">
      <c r="A26" s="18">
        <v>17</v>
      </c>
      <c r="B26" s="25" t="s">
        <v>73</v>
      </c>
      <c r="C26" s="5"/>
      <c r="D26" s="16">
        <f t="shared" si="0"/>
        <v>1244</v>
      </c>
      <c r="E26" s="51"/>
      <c r="F26" s="90"/>
      <c r="G26" s="52">
        <v>168</v>
      </c>
      <c r="H26" s="9" t="s">
        <v>1</v>
      </c>
      <c r="I26" s="52">
        <v>234</v>
      </c>
      <c r="J26" s="9" t="s">
        <v>1</v>
      </c>
      <c r="K26" s="52"/>
      <c r="L26" s="9"/>
      <c r="M26" s="52"/>
      <c r="N26" s="9"/>
      <c r="O26" s="52">
        <v>280</v>
      </c>
      <c r="P26" s="9" t="s">
        <v>1</v>
      </c>
      <c r="Q26" s="52">
        <v>228</v>
      </c>
      <c r="R26" s="9" t="s">
        <v>1</v>
      </c>
      <c r="S26" s="52"/>
      <c r="T26" s="9"/>
      <c r="U26" s="52"/>
      <c r="V26" s="9" t="s">
        <v>1</v>
      </c>
      <c r="W26" s="52">
        <v>184</v>
      </c>
      <c r="X26" s="9" t="s">
        <v>1</v>
      </c>
      <c r="Y26" s="52">
        <v>150</v>
      </c>
      <c r="Z26" s="9" t="s">
        <v>1</v>
      </c>
      <c r="AA26" s="90"/>
    </row>
    <row r="27" spans="1:28" ht="15.75">
      <c r="A27" s="18">
        <v>18</v>
      </c>
      <c r="B27" s="25" t="s">
        <v>30</v>
      </c>
      <c r="C27" s="5"/>
      <c r="D27" s="16">
        <f t="shared" si="0"/>
        <v>1233</v>
      </c>
      <c r="E27" s="51"/>
      <c r="F27" s="90"/>
      <c r="G27" s="52">
        <v>40</v>
      </c>
      <c r="H27" s="9" t="s">
        <v>1</v>
      </c>
      <c r="I27" s="52">
        <v>180</v>
      </c>
      <c r="J27" s="9" t="s">
        <v>1</v>
      </c>
      <c r="K27" s="52">
        <v>100</v>
      </c>
      <c r="L27" s="9" t="s">
        <v>1</v>
      </c>
      <c r="M27" s="52">
        <v>115</v>
      </c>
      <c r="N27" s="9" t="s">
        <v>1</v>
      </c>
      <c r="O27" s="52">
        <v>120</v>
      </c>
      <c r="P27" s="9" t="s">
        <v>1</v>
      </c>
      <c r="Q27" s="52">
        <v>160</v>
      </c>
      <c r="R27" s="9" t="s">
        <v>1</v>
      </c>
      <c r="S27" s="52"/>
      <c r="T27" s="9"/>
      <c r="U27" s="52"/>
      <c r="V27" s="9"/>
      <c r="W27" s="52">
        <v>290</v>
      </c>
      <c r="X27" s="9" t="s">
        <v>1</v>
      </c>
      <c r="Y27" s="52">
        <v>228</v>
      </c>
      <c r="Z27" s="9" t="s">
        <v>1</v>
      </c>
      <c r="AA27" s="90"/>
    </row>
    <row r="28" spans="1:28" ht="15.75">
      <c r="A28" s="18">
        <v>19</v>
      </c>
      <c r="B28" s="78" t="s">
        <v>113</v>
      </c>
      <c r="C28" s="5"/>
      <c r="D28" s="16">
        <f t="shared" si="0"/>
        <v>1173</v>
      </c>
      <c r="E28" s="51"/>
      <c r="F28" s="90">
        <v>1</v>
      </c>
      <c r="G28" s="52">
        <v>255</v>
      </c>
      <c r="H28" s="9" t="s">
        <v>1</v>
      </c>
      <c r="I28" s="52"/>
      <c r="J28" s="9"/>
      <c r="K28" s="52">
        <v>200</v>
      </c>
      <c r="L28" s="9" t="s">
        <v>1</v>
      </c>
      <c r="M28" s="52"/>
      <c r="N28" s="9"/>
      <c r="O28" s="52">
        <v>286</v>
      </c>
      <c r="P28" s="9" t="s">
        <v>1</v>
      </c>
      <c r="Q28" s="52"/>
      <c r="R28" s="9"/>
      <c r="S28" s="52">
        <v>170</v>
      </c>
      <c r="T28" s="9" t="s">
        <v>1</v>
      </c>
      <c r="U28" s="52">
        <v>262</v>
      </c>
      <c r="V28" s="9" t="s">
        <v>1</v>
      </c>
      <c r="W28" s="52"/>
      <c r="X28" s="9"/>
      <c r="Y28" s="52"/>
      <c r="Z28" s="9"/>
      <c r="AA28" s="90"/>
    </row>
    <row r="29" spans="1:28" ht="15.75">
      <c r="A29" s="18">
        <v>20</v>
      </c>
      <c r="B29" s="74" t="s">
        <v>91</v>
      </c>
      <c r="C29" s="5"/>
      <c r="D29" s="16">
        <f t="shared" si="0"/>
        <v>1061</v>
      </c>
      <c r="E29" s="51"/>
      <c r="F29" s="90">
        <v>1</v>
      </c>
      <c r="G29" s="52">
        <v>134</v>
      </c>
      <c r="H29" s="9" t="s">
        <v>1</v>
      </c>
      <c r="I29" s="52">
        <v>184</v>
      </c>
      <c r="J29" s="9" t="s">
        <v>1</v>
      </c>
      <c r="K29" s="60"/>
      <c r="L29" s="9"/>
      <c r="M29" s="60">
        <v>159</v>
      </c>
      <c r="N29" s="9" t="s">
        <v>1</v>
      </c>
      <c r="O29" s="60">
        <v>200</v>
      </c>
      <c r="P29" s="9" t="s">
        <v>1</v>
      </c>
      <c r="Q29" s="60"/>
      <c r="R29" s="9"/>
      <c r="S29" s="60">
        <v>184</v>
      </c>
      <c r="T29" s="9" t="s">
        <v>1</v>
      </c>
      <c r="U29" s="60">
        <v>200</v>
      </c>
      <c r="V29" s="9" t="s">
        <v>1</v>
      </c>
      <c r="W29" s="52"/>
      <c r="X29" s="9"/>
      <c r="Y29" s="52"/>
      <c r="Z29" s="9"/>
      <c r="AA29" s="90"/>
    </row>
    <row r="30" spans="1:28" ht="15.75">
      <c r="A30" s="18">
        <v>21</v>
      </c>
      <c r="B30" s="26" t="s">
        <v>15</v>
      </c>
      <c r="C30" s="5"/>
      <c r="D30" s="16">
        <f t="shared" si="0"/>
        <v>1050</v>
      </c>
      <c r="E30" s="51"/>
      <c r="F30" s="90">
        <v>1</v>
      </c>
      <c r="G30" s="52"/>
      <c r="H30" s="9"/>
      <c r="I30" s="52">
        <v>127</v>
      </c>
      <c r="J30" s="9" t="s">
        <v>1</v>
      </c>
      <c r="K30" s="52">
        <v>190</v>
      </c>
      <c r="L30" s="9" t="s">
        <v>1</v>
      </c>
      <c r="M30" s="52">
        <v>60</v>
      </c>
      <c r="N30" s="9" t="s">
        <v>1</v>
      </c>
      <c r="O30" s="52"/>
      <c r="P30" s="9"/>
      <c r="Q30" s="52">
        <v>248</v>
      </c>
      <c r="R30" s="9" t="s">
        <v>1</v>
      </c>
      <c r="S30" s="52">
        <v>180</v>
      </c>
      <c r="T30" s="9" t="s">
        <v>1</v>
      </c>
      <c r="U30" s="52">
        <v>245</v>
      </c>
      <c r="V30" s="9" t="s">
        <v>1</v>
      </c>
      <c r="W30" s="52"/>
      <c r="X30" s="9"/>
      <c r="Y30" s="52"/>
      <c r="Z30" s="9"/>
      <c r="AA30" s="90"/>
    </row>
    <row r="31" spans="1:28" ht="15.75">
      <c r="A31" s="18">
        <v>22</v>
      </c>
      <c r="B31" s="74" t="s">
        <v>182</v>
      </c>
      <c r="C31" s="5"/>
      <c r="D31" s="16">
        <f t="shared" si="0"/>
        <v>888.5</v>
      </c>
      <c r="E31" s="51"/>
      <c r="F31" s="90">
        <v>1</v>
      </c>
      <c r="G31" s="52">
        <v>92</v>
      </c>
      <c r="H31" s="9" t="s">
        <v>1</v>
      </c>
      <c r="I31" s="52">
        <v>50</v>
      </c>
      <c r="J31" s="9" t="s">
        <v>1</v>
      </c>
      <c r="K31" s="52">
        <v>67</v>
      </c>
      <c r="L31" s="9" t="s">
        <v>1</v>
      </c>
      <c r="M31" s="52">
        <v>79.5</v>
      </c>
      <c r="N31" s="9" t="s">
        <v>1</v>
      </c>
      <c r="O31" s="52">
        <v>115</v>
      </c>
      <c r="P31" s="9" t="s">
        <v>1</v>
      </c>
      <c r="Q31" s="52"/>
      <c r="R31" s="9"/>
      <c r="S31" s="52">
        <v>215</v>
      </c>
      <c r="T31" s="9" t="s">
        <v>1</v>
      </c>
      <c r="U31" s="52">
        <v>175</v>
      </c>
      <c r="V31" s="9" t="s">
        <v>1</v>
      </c>
      <c r="W31" s="52"/>
      <c r="X31" s="9"/>
      <c r="Y31" s="52">
        <v>95</v>
      </c>
      <c r="Z31" s="9" t="s">
        <v>1</v>
      </c>
      <c r="AA31" s="90"/>
      <c r="AB31" s="4"/>
    </row>
    <row r="32" spans="1:28" ht="15.75">
      <c r="A32" s="18">
        <v>23</v>
      </c>
      <c r="B32" s="74" t="s">
        <v>183</v>
      </c>
      <c r="C32" s="5"/>
      <c r="D32" s="16">
        <f t="shared" si="0"/>
        <v>643.70000000000005</v>
      </c>
      <c r="E32" s="51"/>
      <c r="F32" s="90">
        <v>1</v>
      </c>
      <c r="G32" s="52">
        <v>100</v>
      </c>
      <c r="H32" s="9" t="s">
        <v>1</v>
      </c>
      <c r="I32" s="52"/>
      <c r="J32" s="9"/>
      <c r="K32" s="52">
        <v>92</v>
      </c>
      <c r="L32" s="9" t="s">
        <v>1</v>
      </c>
      <c r="M32" s="52"/>
      <c r="N32" s="9"/>
      <c r="O32" s="52">
        <v>175</v>
      </c>
      <c r="P32" s="9" t="s">
        <v>1</v>
      </c>
      <c r="Q32" s="52"/>
      <c r="R32" s="9"/>
      <c r="S32" s="52">
        <v>134.69999999999999</v>
      </c>
      <c r="T32" s="9" t="s">
        <v>1</v>
      </c>
      <c r="U32" s="52">
        <v>142</v>
      </c>
      <c r="V32" s="9" t="s">
        <v>1</v>
      </c>
      <c r="W32" s="52"/>
      <c r="X32" s="9"/>
      <c r="Y32" s="52"/>
      <c r="Z32" s="9"/>
      <c r="AA32" s="90"/>
    </row>
    <row r="33" spans="1:27" ht="15.75">
      <c r="A33" s="18">
        <v>24</v>
      </c>
      <c r="B33" s="26" t="s">
        <v>76</v>
      </c>
      <c r="C33" s="5"/>
      <c r="D33" s="16">
        <f t="shared" si="0"/>
        <v>542</v>
      </c>
      <c r="E33" s="51"/>
      <c r="F33" s="90">
        <v>1</v>
      </c>
      <c r="G33" s="52"/>
      <c r="H33" s="9"/>
      <c r="I33" s="52">
        <v>60</v>
      </c>
      <c r="J33" s="9" t="s">
        <v>1</v>
      </c>
      <c r="K33" s="52">
        <v>75</v>
      </c>
      <c r="L33" s="9" t="s">
        <v>1</v>
      </c>
      <c r="M33" s="52">
        <v>80</v>
      </c>
      <c r="N33" s="9" t="s">
        <v>1</v>
      </c>
      <c r="O33" s="52">
        <v>110</v>
      </c>
      <c r="P33" s="9" t="s">
        <v>1</v>
      </c>
      <c r="Q33" s="52">
        <v>55</v>
      </c>
      <c r="R33" s="9" t="s">
        <v>1</v>
      </c>
      <c r="S33" s="52"/>
      <c r="T33" s="9"/>
      <c r="U33" s="52">
        <v>92</v>
      </c>
      <c r="V33" s="9" t="s">
        <v>1</v>
      </c>
      <c r="W33" s="52"/>
      <c r="X33" s="9"/>
      <c r="Y33" s="52">
        <v>70</v>
      </c>
      <c r="Z33" s="9" t="s">
        <v>1</v>
      </c>
      <c r="AA33" s="90"/>
    </row>
    <row r="34" spans="1:27" ht="15.75">
      <c r="A34" s="18">
        <v>25</v>
      </c>
      <c r="B34" s="75" t="s">
        <v>132</v>
      </c>
      <c r="C34" s="5"/>
      <c r="D34" s="16">
        <f t="shared" si="0"/>
        <v>528</v>
      </c>
      <c r="E34" s="51"/>
      <c r="F34" s="90"/>
      <c r="G34" s="52"/>
      <c r="H34" s="9"/>
      <c r="I34" s="52">
        <v>120</v>
      </c>
      <c r="J34" s="9" t="s">
        <v>1</v>
      </c>
      <c r="K34" s="52"/>
      <c r="L34" s="9"/>
      <c r="M34" s="52"/>
      <c r="N34" s="9"/>
      <c r="O34" s="52">
        <v>134</v>
      </c>
      <c r="P34" s="9" t="s">
        <v>1</v>
      </c>
      <c r="Q34" s="52">
        <v>90</v>
      </c>
      <c r="R34" s="9" t="s">
        <v>1</v>
      </c>
      <c r="S34" s="52"/>
      <c r="T34" s="9"/>
      <c r="U34" s="52"/>
      <c r="V34" s="9"/>
      <c r="W34" s="52">
        <v>184</v>
      </c>
      <c r="X34" s="9" t="s">
        <v>1</v>
      </c>
      <c r="Y34" s="52"/>
      <c r="Z34" s="9"/>
      <c r="AA34" s="90"/>
    </row>
    <row r="35" spans="1:27" ht="15.75">
      <c r="A35" s="18">
        <v>26</v>
      </c>
      <c r="B35" s="74" t="s">
        <v>180</v>
      </c>
      <c r="C35" s="5"/>
      <c r="D35" s="16">
        <f t="shared" si="0"/>
        <v>205</v>
      </c>
      <c r="E35" s="51"/>
      <c r="F35" s="90">
        <v>1</v>
      </c>
      <c r="G35" s="52">
        <v>70</v>
      </c>
      <c r="H35" s="9" t="s">
        <v>1</v>
      </c>
      <c r="I35" s="52"/>
      <c r="J35" s="9"/>
      <c r="K35" s="52">
        <v>55</v>
      </c>
      <c r="L35" s="9" t="s">
        <v>1</v>
      </c>
      <c r="M35" s="52"/>
      <c r="N35" s="9"/>
      <c r="O35" s="52"/>
      <c r="P35" s="9"/>
      <c r="Q35" s="52"/>
      <c r="R35" s="9"/>
      <c r="S35" s="52"/>
      <c r="T35" s="9"/>
      <c r="U35" s="52">
        <v>80</v>
      </c>
      <c r="V35" s="9" t="s">
        <v>1</v>
      </c>
      <c r="W35" s="52"/>
      <c r="X35" s="9"/>
      <c r="Y35" s="52"/>
      <c r="Z35" s="9"/>
      <c r="AA35" s="90"/>
    </row>
    <row r="36" spans="1:27" ht="15.75">
      <c r="A36" s="18">
        <v>27</v>
      </c>
      <c r="B36" s="110" t="s">
        <v>222</v>
      </c>
      <c r="C36" s="5"/>
      <c r="D36" s="16">
        <f t="shared" si="0"/>
        <v>175</v>
      </c>
      <c r="E36" s="51"/>
      <c r="F36" s="90"/>
      <c r="G36" s="52"/>
      <c r="H36" s="9"/>
      <c r="I36" s="52">
        <v>75</v>
      </c>
      <c r="J36" s="9" t="s">
        <v>1</v>
      </c>
      <c r="K36" s="52"/>
      <c r="L36" s="9"/>
      <c r="M36" s="52"/>
      <c r="N36" s="9"/>
      <c r="O36" s="52"/>
      <c r="P36" s="9"/>
      <c r="Q36" s="52">
        <v>100</v>
      </c>
      <c r="R36" s="9" t="s">
        <v>1</v>
      </c>
      <c r="S36" s="52"/>
      <c r="T36" s="9"/>
      <c r="U36" s="52"/>
      <c r="V36" s="9"/>
      <c r="W36" s="52"/>
      <c r="X36" s="9"/>
      <c r="Y36" s="52"/>
      <c r="Z36" s="9"/>
      <c r="AA36" s="90"/>
    </row>
    <row r="37" spans="1:27" ht="15.75">
      <c r="A37" s="18">
        <v>28</v>
      </c>
      <c r="B37" s="75" t="s">
        <v>133</v>
      </c>
      <c r="C37" s="5"/>
      <c r="D37" s="16">
        <f t="shared" si="0"/>
        <v>168</v>
      </c>
      <c r="E37" s="51"/>
      <c r="F37" s="90"/>
      <c r="G37" s="52"/>
      <c r="H37" s="9"/>
      <c r="I37" s="52"/>
      <c r="J37" s="9"/>
      <c r="K37" s="52"/>
      <c r="L37" s="9"/>
      <c r="M37" s="52"/>
      <c r="N37" s="9"/>
      <c r="O37" s="52">
        <v>84</v>
      </c>
      <c r="P37" s="9" t="s">
        <v>1</v>
      </c>
      <c r="Q37" s="52">
        <v>84</v>
      </c>
      <c r="R37" s="9" t="s">
        <v>1</v>
      </c>
      <c r="S37" s="52"/>
      <c r="T37" s="9"/>
      <c r="U37" s="52"/>
      <c r="V37" s="9"/>
      <c r="W37" s="52"/>
      <c r="X37" s="9"/>
      <c r="Y37" s="52"/>
      <c r="Z37" s="9"/>
      <c r="AA37" s="90"/>
    </row>
    <row r="38" spans="1:27" ht="15.75">
      <c r="A38" s="18">
        <v>29</v>
      </c>
      <c r="B38" s="74" t="s">
        <v>181</v>
      </c>
      <c r="C38" s="5"/>
      <c r="D38" s="16">
        <f t="shared" si="0"/>
        <v>95</v>
      </c>
      <c r="E38" s="51"/>
      <c r="F38" s="90">
        <v>1</v>
      </c>
      <c r="G38" s="52">
        <v>95</v>
      </c>
      <c r="H38" s="9" t="s">
        <v>1</v>
      </c>
      <c r="I38" s="52"/>
      <c r="J38" s="9"/>
      <c r="K38" s="52"/>
      <c r="L38" s="9"/>
      <c r="M38" s="52"/>
      <c r="N38" s="9"/>
      <c r="O38" s="52"/>
      <c r="P38" s="9"/>
      <c r="Q38" s="52"/>
      <c r="R38" s="9"/>
      <c r="S38" s="52"/>
      <c r="T38" s="9"/>
      <c r="U38" s="52"/>
      <c r="V38" s="9"/>
      <c r="W38" s="52"/>
      <c r="X38" s="9"/>
      <c r="Y38" s="52"/>
      <c r="Z38" s="9"/>
      <c r="AA38" s="90"/>
    </row>
    <row r="39" spans="1:27" ht="15.75">
      <c r="A39" s="18"/>
      <c r="B39" s="74" t="s">
        <v>136</v>
      </c>
      <c r="C39" s="5"/>
      <c r="D39" s="16">
        <f t="shared" si="0"/>
        <v>0</v>
      </c>
      <c r="E39" s="51"/>
      <c r="F39" s="90">
        <v>1</v>
      </c>
      <c r="G39" s="52"/>
      <c r="H39" s="9"/>
      <c r="I39" s="52"/>
      <c r="J39" s="9"/>
      <c r="K39" s="52"/>
      <c r="L39" s="9"/>
      <c r="M39" s="52"/>
      <c r="N39" s="9"/>
      <c r="O39" s="52"/>
      <c r="P39" s="9"/>
      <c r="Q39" s="52"/>
      <c r="R39" s="9"/>
      <c r="S39" s="52"/>
      <c r="T39" s="9"/>
      <c r="U39" s="52"/>
      <c r="V39" s="9"/>
      <c r="W39" s="52"/>
      <c r="X39" s="9"/>
      <c r="Y39" s="52"/>
      <c r="Z39" s="9"/>
      <c r="AA39" s="90"/>
    </row>
    <row r="40" spans="1:27" ht="15.75">
      <c r="A40" s="18"/>
      <c r="B40" s="74" t="s">
        <v>138</v>
      </c>
      <c r="C40" s="5"/>
      <c r="D40" s="16">
        <f t="shared" si="0"/>
        <v>0</v>
      </c>
      <c r="E40" s="51"/>
      <c r="F40" s="90">
        <v>1</v>
      </c>
      <c r="G40" s="52"/>
      <c r="H40" s="9"/>
      <c r="I40" s="52"/>
      <c r="J40" s="9"/>
      <c r="K40" s="52"/>
      <c r="L40" s="9"/>
      <c r="M40" s="52"/>
      <c r="N40" s="9"/>
      <c r="O40" s="52"/>
      <c r="P40" s="9"/>
      <c r="Q40" s="52"/>
      <c r="R40" s="9"/>
      <c r="S40" s="52"/>
      <c r="T40" s="9"/>
      <c r="U40" s="52"/>
      <c r="V40" s="9"/>
      <c r="W40" s="52"/>
      <c r="X40" s="9"/>
      <c r="Y40" s="52"/>
      <c r="Z40" s="9"/>
      <c r="AA40" s="90"/>
    </row>
    <row r="41" spans="1:27" ht="15.75">
      <c r="A41" s="18"/>
      <c r="B41" s="26" t="s">
        <v>72</v>
      </c>
      <c r="C41" s="5"/>
      <c r="D41" s="16">
        <f t="shared" si="0"/>
        <v>0</v>
      </c>
      <c r="E41" s="51"/>
      <c r="F41" s="90">
        <v>1</v>
      </c>
      <c r="G41" s="52"/>
      <c r="H41" s="9"/>
      <c r="I41" s="52"/>
      <c r="J41" s="9"/>
      <c r="K41" s="52"/>
      <c r="L41" s="9"/>
      <c r="M41" s="52"/>
      <c r="N41" s="9"/>
      <c r="O41" s="52"/>
      <c r="P41" s="9"/>
      <c r="Q41" s="52"/>
      <c r="R41" s="9"/>
      <c r="S41" s="52"/>
      <c r="T41" s="9"/>
      <c r="U41" s="52"/>
      <c r="V41" s="9"/>
      <c r="W41" s="52"/>
      <c r="X41" s="9"/>
      <c r="Y41" s="52"/>
      <c r="Z41" s="9"/>
      <c r="AA41" s="90"/>
    </row>
    <row r="42" spans="1:27" ht="15.75">
      <c r="A42" s="18"/>
      <c r="B42" s="78" t="s">
        <v>135</v>
      </c>
      <c r="C42" s="5"/>
      <c r="D42" s="16">
        <f t="shared" si="0"/>
        <v>0</v>
      </c>
      <c r="E42" s="51"/>
      <c r="F42" s="90">
        <v>1</v>
      </c>
      <c r="G42" s="52"/>
      <c r="H42" s="9"/>
      <c r="I42" s="52"/>
      <c r="J42" s="9"/>
      <c r="K42" s="52"/>
      <c r="L42" s="9"/>
      <c r="M42" s="52"/>
      <c r="N42" s="9"/>
      <c r="O42" s="52"/>
      <c r="P42" s="9"/>
      <c r="Q42" s="52"/>
      <c r="R42" s="9"/>
      <c r="S42" s="52"/>
      <c r="T42" s="9"/>
      <c r="U42" s="52"/>
      <c r="V42" s="9"/>
      <c r="W42" s="52"/>
      <c r="X42" s="9"/>
      <c r="Y42" s="52"/>
      <c r="Z42" s="9"/>
      <c r="AA42" s="90"/>
    </row>
    <row r="43" spans="1:27" ht="15.75">
      <c r="A43" s="18"/>
      <c r="B43" s="78" t="s">
        <v>114</v>
      </c>
      <c r="C43" s="5"/>
      <c r="D43" s="16">
        <f t="shared" si="0"/>
        <v>0</v>
      </c>
      <c r="E43" s="51"/>
      <c r="F43" s="90">
        <v>1</v>
      </c>
      <c r="G43" s="52"/>
      <c r="H43" s="9"/>
      <c r="I43" s="52"/>
      <c r="J43" s="9"/>
      <c r="K43" s="52"/>
      <c r="L43" s="9"/>
      <c r="M43" s="52"/>
      <c r="N43" s="9"/>
      <c r="O43" s="52"/>
      <c r="P43" s="9"/>
      <c r="Q43" s="52"/>
      <c r="R43" s="9"/>
      <c r="S43" s="52"/>
      <c r="T43" s="9"/>
      <c r="U43" s="52"/>
      <c r="V43" s="9"/>
      <c r="W43" s="52"/>
      <c r="X43" s="9"/>
      <c r="Y43" s="52"/>
      <c r="Z43" s="9"/>
      <c r="AA43" s="90"/>
    </row>
    <row r="44" spans="1:27" ht="15.75">
      <c r="A44" s="18"/>
      <c r="B44" s="74" t="s">
        <v>79</v>
      </c>
      <c r="C44" s="5"/>
      <c r="D44" s="16">
        <f t="shared" si="0"/>
        <v>0</v>
      </c>
      <c r="E44" s="51"/>
      <c r="F44" s="90">
        <v>1</v>
      </c>
      <c r="G44" s="52"/>
      <c r="H44" s="9"/>
      <c r="I44" s="52"/>
      <c r="J44" s="9"/>
      <c r="K44" s="52"/>
      <c r="L44" s="9"/>
      <c r="M44" s="52"/>
      <c r="N44" s="9"/>
      <c r="O44" s="52"/>
      <c r="P44" s="9"/>
      <c r="Q44" s="52"/>
      <c r="R44" s="9"/>
      <c r="S44" s="52"/>
      <c r="T44" s="9"/>
      <c r="U44" s="52"/>
      <c r="V44" s="9"/>
      <c r="W44" s="52"/>
      <c r="X44" s="9"/>
      <c r="Y44" s="52"/>
      <c r="Z44" s="9"/>
      <c r="AA44" s="90"/>
    </row>
    <row r="45" spans="1:27" ht="15.75">
      <c r="A45" s="18"/>
      <c r="B45" s="74" t="s">
        <v>115</v>
      </c>
      <c r="C45" s="5"/>
      <c r="D45" s="16">
        <f t="shared" si="0"/>
        <v>0</v>
      </c>
      <c r="E45" s="51"/>
      <c r="F45" s="90">
        <v>1</v>
      </c>
      <c r="G45" s="52"/>
      <c r="H45" s="9"/>
      <c r="I45" s="52"/>
      <c r="J45" s="9"/>
      <c r="K45" s="52"/>
      <c r="L45" s="9"/>
      <c r="M45" s="52"/>
      <c r="N45" s="9"/>
      <c r="O45" s="52"/>
      <c r="P45" s="9"/>
      <c r="Q45" s="52"/>
      <c r="R45" s="9"/>
      <c r="S45" s="52"/>
      <c r="T45" s="9"/>
      <c r="U45" s="52"/>
      <c r="V45" s="9"/>
      <c r="W45" s="52"/>
      <c r="X45" s="9"/>
      <c r="Y45" s="52"/>
      <c r="Z45" s="9"/>
      <c r="AA45" s="90"/>
    </row>
    <row r="46" spans="1:27" ht="15.75">
      <c r="A46" s="18"/>
      <c r="B46" s="25" t="s">
        <v>28</v>
      </c>
      <c r="C46" s="5"/>
      <c r="D46" s="16">
        <f t="shared" si="0"/>
        <v>0</v>
      </c>
      <c r="E46" s="51"/>
      <c r="F46" s="90"/>
      <c r="G46" s="52"/>
      <c r="H46" s="9"/>
      <c r="I46" s="52"/>
      <c r="J46" s="9"/>
      <c r="K46" s="52"/>
      <c r="L46" s="9"/>
      <c r="M46" s="52"/>
      <c r="N46" s="9"/>
      <c r="O46" s="52"/>
      <c r="P46" s="9"/>
      <c r="Q46" s="52"/>
      <c r="R46" s="9"/>
      <c r="S46" s="52"/>
      <c r="T46" s="9"/>
      <c r="U46" s="52"/>
      <c r="V46" s="9"/>
      <c r="W46" s="52"/>
      <c r="X46" s="9"/>
      <c r="Y46" s="52"/>
      <c r="Z46" s="9"/>
      <c r="AA46" s="90"/>
    </row>
    <row r="47" spans="1:27" ht="15.75">
      <c r="A47" s="18"/>
      <c r="B47" s="25" t="s">
        <v>74</v>
      </c>
      <c r="C47" s="5"/>
      <c r="D47" s="16">
        <f t="shared" si="0"/>
        <v>0</v>
      </c>
      <c r="E47" s="51"/>
      <c r="F47" s="90"/>
      <c r="G47" s="52"/>
      <c r="H47" s="9"/>
      <c r="I47" s="52"/>
      <c r="J47" s="9"/>
      <c r="K47" s="52"/>
      <c r="L47" s="9"/>
      <c r="M47" s="52"/>
      <c r="N47" s="9"/>
      <c r="O47" s="52"/>
      <c r="P47" s="9"/>
      <c r="Q47" s="52"/>
      <c r="R47" s="9"/>
      <c r="S47" s="52"/>
      <c r="T47" s="9"/>
      <c r="U47" s="52"/>
      <c r="V47" s="9"/>
      <c r="W47" s="52"/>
      <c r="X47" s="9"/>
      <c r="Y47" s="52"/>
      <c r="Z47" s="9"/>
      <c r="AA47" s="90"/>
    </row>
    <row r="48" spans="1:27" ht="15.75">
      <c r="A48" s="18"/>
      <c r="B48" s="75" t="s">
        <v>80</v>
      </c>
      <c r="C48" s="5"/>
      <c r="D48" s="16">
        <f t="shared" si="0"/>
        <v>0</v>
      </c>
      <c r="E48" s="51"/>
      <c r="F48" s="90"/>
      <c r="G48" s="52"/>
      <c r="H48" s="9"/>
      <c r="I48" s="52"/>
      <c r="J48" s="9"/>
      <c r="K48" s="52"/>
      <c r="L48" s="9"/>
      <c r="M48" s="52"/>
      <c r="N48" s="9"/>
      <c r="O48" s="52"/>
      <c r="P48" s="9"/>
      <c r="Q48" s="52"/>
      <c r="R48" s="9"/>
      <c r="S48" s="52"/>
      <c r="T48" s="9"/>
      <c r="U48" s="52"/>
      <c r="V48" s="9"/>
      <c r="W48" s="52"/>
      <c r="X48" s="9"/>
      <c r="Y48" s="52"/>
      <c r="Z48" s="9"/>
      <c r="AA48" s="90"/>
    </row>
    <row r="49" spans="1:27" ht="15.75">
      <c r="A49" s="18"/>
      <c r="B49" s="28" t="s">
        <v>26</v>
      </c>
      <c r="C49" s="5"/>
      <c r="D49" s="16">
        <f t="shared" si="0"/>
        <v>0</v>
      </c>
      <c r="E49" s="51"/>
      <c r="F49" s="90"/>
      <c r="G49" s="52"/>
      <c r="H49" s="9"/>
      <c r="I49" s="52"/>
      <c r="J49" s="9"/>
      <c r="K49" s="52"/>
      <c r="L49" s="9"/>
      <c r="M49" s="52"/>
      <c r="N49" s="9"/>
      <c r="O49" s="52"/>
      <c r="P49" s="9"/>
      <c r="Q49" s="52"/>
      <c r="R49" s="9"/>
      <c r="S49" s="52"/>
      <c r="T49" s="9"/>
      <c r="U49" s="52"/>
      <c r="V49" s="9"/>
      <c r="W49" s="52"/>
      <c r="X49" s="9"/>
      <c r="Y49" s="52"/>
      <c r="Z49" s="9"/>
      <c r="AA49" s="90"/>
    </row>
  </sheetData>
  <sortState ref="B10:Z49">
    <sortCondition descending="1" ref="D10:D49"/>
  </sortState>
  <mergeCells count="22">
    <mergeCell ref="Y8:Z8"/>
    <mergeCell ref="Y9:Z9"/>
    <mergeCell ref="Q8:R8"/>
    <mergeCell ref="Q9:R9"/>
    <mergeCell ref="B8:B9"/>
    <mergeCell ref="G9:H9"/>
    <mergeCell ref="D7:D9"/>
    <mergeCell ref="G8:H8"/>
    <mergeCell ref="I8:J8"/>
    <mergeCell ref="I9:J9"/>
    <mergeCell ref="O8:P8"/>
    <mergeCell ref="O9:P9"/>
    <mergeCell ref="M8:N8"/>
    <mergeCell ref="M9:N9"/>
    <mergeCell ref="K8:L8"/>
    <mergeCell ref="K9:L9"/>
    <mergeCell ref="U8:V8"/>
    <mergeCell ref="U9:V9"/>
    <mergeCell ref="W8:X8"/>
    <mergeCell ref="W9:X9"/>
    <mergeCell ref="S8:T8"/>
    <mergeCell ref="S9:T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published="0"/>
  <dimension ref="A1:H53"/>
  <sheetViews>
    <sheetView topLeftCell="A7" workbookViewId="0">
      <selection activeCell="F17" sqref="F17"/>
    </sheetView>
  </sheetViews>
  <sheetFormatPr baseColWidth="10" defaultRowHeight="15"/>
  <cols>
    <col min="1" max="1" width="17.140625" bestFit="1" customWidth="1"/>
    <col min="2" max="2" width="6" style="35" bestFit="1" customWidth="1"/>
    <col min="3" max="3" width="5.7109375" style="35" bestFit="1" customWidth="1"/>
    <col min="4" max="4" width="6.42578125" style="35" bestFit="1" customWidth="1"/>
    <col min="5" max="5" width="5.7109375" style="35" bestFit="1" customWidth="1"/>
    <col min="6" max="7" width="5.7109375" style="35" customWidth="1"/>
    <col min="8" max="8" width="6.5703125" bestFit="1" customWidth="1"/>
  </cols>
  <sheetData>
    <row r="1" spans="1:8">
      <c r="A1" t="s">
        <v>184</v>
      </c>
    </row>
    <row r="2" spans="1:8">
      <c r="A2" t="s">
        <v>429</v>
      </c>
    </row>
    <row r="4" spans="1:8">
      <c r="A4" s="260" t="s">
        <v>34</v>
      </c>
    </row>
    <row r="5" spans="1:8">
      <c r="A5" s="275"/>
      <c r="B5" s="35" t="s">
        <v>82</v>
      </c>
      <c r="C5" s="35" t="s">
        <v>83</v>
      </c>
      <c r="D5" s="35" t="s">
        <v>84</v>
      </c>
      <c r="E5" s="35" t="s">
        <v>85</v>
      </c>
      <c r="F5" s="35" t="s">
        <v>116</v>
      </c>
      <c r="G5" s="35" t="s">
        <v>117</v>
      </c>
      <c r="H5" s="77" t="s">
        <v>19</v>
      </c>
    </row>
    <row r="6" spans="1:8">
      <c r="A6" s="25" t="s">
        <v>94</v>
      </c>
      <c r="B6" s="98">
        <v>1</v>
      </c>
      <c r="D6" s="98">
        <v>3</v>
      </c>
      <c r="E6" s="101"/>
      <c r="H6">
        <f t="shared" ref="H6:H46" si="0">SUM(B6:G6)</f>
        <v>4</v>
      </c>
    </row>
    <row r="7" spans="1:8">
      <c r="A7" s="25" t="s">
        <v>30</v>
      </c>
      <c r="B7" s="98">
        <v>2</v>
      </c>
      <c r="D7" s="98">
        <v>1</v>
      </c>
      <c r="E7" s="101"/>
      <c r="H7">
        <f t="shared" si="0"/>
        <v>3</v>
      </c>
    </row>
    <row r="8" spans="1:8">
      <c r="A8" s="26" t="s">
        <v>14</v>
      </c>
      <c r="B8" s="101"/>
      <c r="C8" s="98">
        <v>3</v>
      </c>
      <c r="D8" s="98">
        <v>2</v>
      </c>
      <c r="E8" s="98">
        <v>1</v>
      </c>
      <c r="H8">
        <f t="shared" si="0"/>
        <v>6</v>
      </c>
    </row>
    <row r="9" spans="1:8">
      <c r="A9" s="26" t="s">
        <v>136</v>
      </c>
      <c r="B9" s="101"/>
      <c r="C9" s="101"/>
      <c r="D9" s="101"/>
      <c r="E9" s="101"/>
      <c r="H9">
        <f t="shared" si="0"/>
        <v>0</v>
      </c>
    </row>
    <row r="10" spans="1:8">
      <c r="A10" s="25" t="s">
        <v>28</v>
      </c>
      <c r="B10" s="101"/>
      <c r="C10" s="101"/>
      <c r="D10" s="101"/>
      <c r="E10" s="101"/>
      <c r="H10">
        <f t="shared" si="0"/>
        <v>0</v>
      </c>
    </row>
    <row r="11" spans="1:8">
      <c r="A11" s="74" t="s">
        <v>182</v>
      </c>
      <c r="B11" s="101"/>
      <c r="D11" s="98">
        <v>3</v>
      </c>
      <c r="H11">
        <f t="shared" si="0"/>
        <v>3</v>
      </c>
    </row>
    <row r="12" spans="1:8">
      <c r="A12" s="74" t="s">
        <v>77</v>
      </c>
      <c r="B12" s="98">
        <v>1</v>
      </c>
      <c r="H12">
        <f t="shared" si="0"/>
        <v>1</v>
      </c>
    </row>
    <row r="13" spans="1:8">
      <c r="A13" s="110" t="s">
        <v>221</v>
      </c>
      <c r="C13" s="101"/>
      <c r="D13" s="98">
        <v>1</v>
      </c>
      <c r="E13" s="98">
        <v>1</v>
      </c>
      <c r="F13" s="101"/>
      <c r="G13" s="101"/>
      <c r="H13">
        <f t="shared" si="0"/>
        <v>2</v>
      </c>
    </row>
    <row r="14" spans="1:8">
      <c r="A14" s="78" t="s">
        <v>113</v>
      </c>
      <c r="B14" s="98">
        <v>2</v>
      </c>
      <c r="C14" s="101"/>
      <c r="D14" s="101"/>
      <c r="H14">
        <f t="shared" si="0"/>
        <v>2</v>
      </c>
    </row>
    <row r="15" spans="1:8">
      <c r="A15" s="78" t="s">
        <v>138</v>
      </c>
      <c r="B15" s="101"/>
      <c r="C15" s="101"/>
      <c r="D15" s="101"/>
      <c r="H15">
        <f t="shared" si="0"/>
        <v>0</v>
      </c>
    </row>
    <row r="16" spans="1:8">
      <c r="A16" s="74" t="s">
        <v>138</v>
      </c>
      <c r="C16" s="101"/>
      <c r="D16" s="101"/>
      <c r="E16" s="101"/>
      <c r="F16" s="101"/>
      <c r="G16" s="101"/>
      <c r="H16">
        <f t="shared" si="0"/>
        <v>0</v>
      </c>
    </row>
    <row r="17" spans="1:8">
      <c r="A17" s="26" t="s">
        <v>29</v>
      </c>
      <c r="B17" s="98">
        <v>2</v>
      </c>
      <c r="D17" s="98">
        <v>3</v>
      </c>
      <c r="F17" s="98">
        <v>1</v>
      </c>
      <c r="H17">
        <f t="shared" si="0"/>
        <v>6</v>
      </c>
    </row>
    <row r="18" spans="1:8">
      <c r="A18" s="26" t="s">
        <v>72</v>
      </c>
      <c r="B18" s="101"/>
      <c r="H18">
        <f t="shared" si="0"/>
        <v>0</v>
      </c>
    </row>
    <row r="19" spans="1:8">
      <c r="A19" s="25" t="s">
        <v>73</v>
      </c>
      <c r="B19" s="101"/>
      <c r="D19" s="98">
        <v>2</v>
      </c>
      <c r="H19">
        <f t="shared" si="0"/>
        <v>2</v>
      </c>
    </row>
    <row r="20" spans="1:8">
      <c r="A20" s="26" t="s">
        <v>31</v>
      </c>
      <c r="B20" s="98">
        <v>3</v>
      </c>
      <c r="C20" s="98">
        <v>2</v>
      </c>
      <c r="D20" s="98">
        <v>2</v>
      </c>
      <c r="E20" s="101"/>
      <c r="F20" s="98">
        <v>1</v>
      </c>
      <c r="H20">
        <f t="shared" si="0"/>
        <v>8</v>
      </c>
    </row>
    <row r="21" spans="1:8">
      <c r="A21" s="26" t="s">
        <v>180</v>
      </c>
      <c r="B21" s="98">
        <v>1</v>
      </c>
      <c r="C21" s="101"/>
      <c r="D21" s="101"/>
      <c r="E21" s="101"/>
      <c r="F21" s="101"/>
      <c r="H21">
        <f t="shared" si="0"/>
        <v>1</v>
      </c>
    </row>
    <row r="22" spans="1:8">
      <c r="A22" s="25" t="s">
        <v>189</v>
      </c>
      <c r="B22" s="98">
        <v>2</v>
      </c>
      <c r="C22" s="98">
        <v>1</v>
      </c>
      <c r="D22" s="98">
        <v>2</v>
      </c>
      <c r="H22">
        <f t="shared" si="0"/>
        <v>5</v>
      </c>
    </row>
    <row r="23" spans="1:8">
      <c r="A23" s="26" t="s">
        <v>15</v>
      </c>
      <c r="B23" s="98">
        <v>1</v>
      </c>
      <c r="C23" s="98">
        <v>1</v>
      </c>
      <c r="D23" s="98">
        <v>1</v>
      </c>
      <c r="E23" s="101"/>
      <c r="F23" s="101"/>
      <c r="H23">
        <f t="shared" si="0"/>
        <v>3</v>
      </c>
    </row>
    <row r="24" spans="1:8">
      <c r="A24" s="25" t="s">
        <v>16</v>
      </c>
      <c r="B24" s="98">
        <v>2</v>
      </c>
      <c r="C24" s="98">
        <v>1</v>
      </c>
      <c r="D24" s="98">
        <v>3</v>
      </c>
      <c r="E24" s="98">
        <v>1</v>
      </c>
      <c r="H24">
        <f t="shared" si="0"/>
        <v>7</v>
      </c>
    </row>
    <row r="25" spans="1:8">
      <c r="A25" s="25" t="s">
        <v>13</v>
      </c>
      <c r="B25" s="98">
        <v>4</v>
      </c>
      <c r="C25" s="98">
        <v>1</v>
      </c>
      <c r="D25" s="98">
        <v>2</v>
      </c>
      <c r="E25" s="98">
        <v>2</v>
      </c>
      <c r="H25">
        <f t="shared" si="0"/>
        <v>9</v>
      </c>
    </row>
    <row r="26" spans="1:8">
      <c r="A26" s="26" t="s">
        <v>17</v>
      </c>
      <c r="B26" s="98">
        <v>1</v>
      </c>
      <c r="C26" s="98">
        <v>1</v>
      </c>
      <c r="D26" s="98">
        <v>2</v>
      </c>
      <c r="E26" s="101"/>
      <c r="H26">
        <f t="shared" si="0"/>
        <v>4</v>
      </c>
    </row>
    <row r="27" spans="1:8">
      <c r="A27" s="25" t="s">
        <v>74</v>
      </c>
      <c r="B27" s="101"/>
      <c r="C27" s="101"/>
      <c r="H27">
        <f t="shared" si="0"/>
        <v>0</v>
      </c>
    </row>
    <row r="28" spans="1:8">
      <c r="A28" s="25" t="s">
        <v>192</v>
      </c>
      <c r="B28" s="101"/>
      <c r="D28" s="98">
        <v>1</v>
      </c>
      <c r="E28" s="98">
        <v>1</v>
      </c>
      <c r="H28">
        <f t="shared" si="0"/>
        <v>2</v>
      </c>
    </row>
    <row r="29" spans="1:8">
      <c r="A29" s="25" t="s">
        <v>86</v>
      </c>
      <c r="B29" s="98">
        <v>2</v>
      </c>
      <c r="D29" s="98">
        <v>3</v>
      </c>
      <c r="H29">
        <f t="shared" si="0"/>
        <v>5</v>
      </c>
    </row>
    <row r="30" spans="1:8">
      <c r="A30" s="26" t="s">
        <v>191</v>
      </c>
      <c r="C30" s="101"/>
      <c r="D30" s="98">
        <v>1</v>
      </c>
      <c r="F30" s="98">
        <v>1</v>
      </c>
      <c r="G30" s="98">
        <v>1</v>
      </c>
      <c r="H30">
        <f t="shared" si="0"/>
        <v>3</v>
      </c>
    </row>
    <row r="31" spans="1:8">
      <c r="A31" s="26" t="s">
        <v>181</v>
      </c>
      <c r="B31" s="101"/>
      <c r="C31" s="101"/>
      <c r="D31" s="98">
        <v>1</v>
      </c>
      <c r="H31">
        <f t="shared" si="0"/>
        <v>1</v>
      </c>
    </row>
    <row r="32" spans="1:8">
      <c r="A32" s="25" t="s">
        <v>75</v>
      </c>
      <c r="B32" s="101"/>
      <c r="C32" s="98">
        <v>1</v>
      </c>
      <c r="D32" s="98">
        <v>1</v>
      </c>
      <c r="H32">
        <f t="shared" si="0"/>
        <v>2</v>
      </c>
    </row>
    <row r="33" spans="1:8">
      <c r="A33" s="26" t="s">
        <v>76</v>
      </c>
      <c r="B33" s="101"/>
      <c r="C33" s="101"/>
      <c r="D33" s="98">
        <v>1</v>
      </c>
      <c r="F33" s="101"/>
      <c r="H33">
        <f t="shared" si="0"/>
        <v>1</v>
      </c>
    </row>
    <row r="34" spans="1:8">
      <c r="A34" s="75" t="s">
        <v>80</v>
      </c>
      <c r="B34" s="101"/>
      <c r="C34" s="101"/>
      <c r="H34">
        <f t="shared" si="0"/>
        <v>0</v>
      </c>
    </row>
    <row r="35" spans="1:8">
      <c r="A35" s="28" t="s">
        <v>26</v>
      </c>
      <c r="B35" s="101"/>
      <c r="C35" s="101"/>
      <c r="H35">
        <f t="shared" si="0"/>
        <v>0</v>
      </c>
    </row>
    <row r="36" spans="1:8">
      <c r="A36" s="78" t="s">
        <v>135</v>
      </c>
      <c r="B36" s="101"/>
      <c r="C36" s="101"/>
      <c r="D36" s="101"/>
      <c r="H36">
        <f t="shared" si="0"/>
        <v>0</v>
      </c>
    </row>
    <row r="37" spans="1:8">
      <c r="A37" s="78" t="s">
        <v>183</v>
      </c>
      <c r="B37" s="98">
        <v>1</v>
      </c>
      <c r="C37" s="101"/>
      <c r="D37" s="98">
        <v>1</v>
      </c>
      <c r="H37">
        <f t="shared" si="0"/>
        <v>2</v>
      </c>
    </row>
    <row r="38" spans="1:8">
      <c r="A38" s="28" t="s">
        <v>139</v>
      </c>
      <c r="B38" s="101"/>
      <c r="C38" s="101"/>
      <c r="D38" s="98">
        <v>1</v>
      </c>
      <c r="H38">
        <f t="shared" si="0"/>
        <v>1</v>
      </c>
    </row>
    <row r="39" spans="1:8">
      <c r="A39" s="78" t="s">
        <v>114</v>
      </c>
      <c r="B39" s="101"/>
      <c r="C39" s="101"/>
      <c r="D39" s="101"/>
      <c r="H39">
        <f t="shared" si="0"/>
        <v>0</v>
      </c>
    </row>
    <row r="40" spans="1:8">
      <c r="A40" s="28" t="s">
        <v>137</v>
      </c>
      <c r="B40" s="101"/>
      <c r="C40" s="98">
        <v>1</v>
      </c>
      <c r="H40">
        <f t="shared" si="0"/>
        <v>1</v>
      </c>
    </row>
    <row r="41" spans="1:8">
      <c r="A41" s="74" t="s">
        <v>79</v>
      </c>
      <c r="B41" s="101"/>
      <c r="D41" s="101"/>
      <c r="H41">
        <f t="shared" si="0"/>
        <v>0</v>
      </c>
    </row>
    <row r="42" spans="1:8">
      <c r="A42" s="74" t="s">
        <v>78</v>
      </c>
      <c r="B42" s="98">
        <v>2</v>
      </c>
      <c r="C42" s="98">
        <v>1</v>
      </c>
      <c r="E42" s="98">
        <v>1</v>
      </c>
      <c r="H42">
        <f t="shared" si="0"/>
        <v>4</v>
      </c>
    </row>
    <row r="43" spans="1:8">
      <c r="A43" s="124" t="s">
        <v>91</v>
      </c>
      <c r="C43" s="98">
        <v>1</v>
      </c>
      <c r="E43" s="101"/>
      <c r="H43">
        <f t="shared" si="0"/>
        <v>1</v>
      </c>
    </row>
    <row r="44" spans="1:8">
      <c r="A44" s="162" t="s">
        <v>222</v>
      </c>
      <c r="C44" s="101"/>
      <c r="D44" s="98">
        <v>1</v>
      </c>
      <c r="E44" s="101"/>
      <c r="F44" s="101"/>
      <c r="G44" s="101"/>
      <c r="H44">
        <f t="shared" si="0"/>
        <v>1</v>
      </c>
    </row>
    <row r="45" spans="1:8">
      <c r="A45" s="162" t="s">
        <v>131</v>
      </c>
      <c r="B45" s="98">
        <v>1</v>
      </c>
      <c r="C45" s="98">
        <v>1</v>
      </c>
      <c r="D45" s="101"/>
      <c r="E45" s="98">
        <v>1</v>
      </c>
      <c r="F45" s="101"/>
      <c r="G45" s="101"/>
      <c r="H45">
        <f t="shared" si="0"/>
        <v>3</v>
      </c>
    </row>
    <row r="46" spans="1:8" s="126" customFormat="1">
      <c r="A46" s="124" t="s">
        <v>115</v>
      </c>
      <c r="B46" s="35"/>
      <c r="C46" s="101"/>
      <c r="D46" s="101"/>
      <c r="E46" s="101"/>
      <c r="F46" s="101"/>
      <c r="G46" s="101"/>
      <c r="H46">
        <f t="shared" si="0"/>
        <v>0</v>
      </c>
    </row>
    <row r="47" spans="1:8" s="126" customFormat="1">
      <c r="A47" s="125"/>
      <c r="B47" s="101"/>
      <c r="C47" s="101"/>
      <c r="D47" s="101"/>
      <c r="E47" s="101"/>
      <c r="F47" s="101"/>
      <c r="G47" s="101"/>
    </row>
    <row r="48" spans="1:8" s="126" customFormat="1">
      <c r="A48" s="125"/>
      <c r="B48" s="101"/>
      <c r="C48" s="101"/>
      <c r="D48" s="101"/>
      <c r="E48" s="101"/>
      <c r="F48" s="101"/>
      <c r="G48" s="101"/>
    </row>
    <row r="49" spans="2:8" ht="18.75">
      <c r="B49" s="35">
        <f>SUM(B6:B48)</f>
        <v>28</v>
      </c>
      <c r="C49" s="35">
        <f t="shared" ref="C49:G49" si="1">SUM(C6:C48)</f>
        <v>15</v>
      </c>
      <c r="D49" s="35">
        <f t="shared" si="1"/>
        <v>38</v>
      </c>
      <c r="E49" s="35">
        <f t="shared" si="1"/>
        <v>8</v>
      </c>
      <c r="F49" s="35">
        <f t="shared" si="1"/>
        <v>3</v>
      </c>
      <c r="G49" s="35">
        <f t="shared" si="1"/>
        <v>1</v>
      </c>
      <c r="H49" s="39">
        <f>SUM(H6:H48)</f>
        <v>93</v>
      </c>
    </row>
    <row r="50" spans="2:8" s="4" customFormat="1">
      <c r="B50" s="77"/>
      <c r="C50" s="77"/>
      <c r="D50" s="77"/>
      <c r="E50" s="77"/>
      <c r="F50" s="77"/>
      <c r="G50" s="77"/>
    </row>
    <row r="51" spans="2:8" s="4" customFormat="1">
      <c r="B51" s="77"/>
      <c r="C51" s="77"/>
      <c r="D51" s="77"/>
      <c r="E51" s="77"/>
      <c r="F51" s="77"/>
      <c r="G51" s="77"/>
    </row>
    <row r="52" spans="2:8" s="4" customFormat="1">
      <c r="B52" s="77"/>
      <c r="C52" s="77"/>
      <c r="D52" s="77"/>
      <c r="E52" s="77"/>
      <c r="F52" s="77"/>
      <c r="G52" s="77"/>
    </row>
    <row r="53" spans="2:8" s="4" customFormat="1">
      <c r="B53" s="77"/>
      <c r="C53" s="77"/>
      <c r="D53" s="77"/>
      <c r="E53" s="77"/>
      <c r="F53" s="77"/>
      <c r="G53" s="77"/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published="0"/>
  <dimension ref="A1:AI11"/>
  <sheetViews>
    <sheetView workbookViewId="0">
      <selection activeCell="O11" sqref="O11"/>
    </sheetView>
  </sheetViews>
  <sheetFormatPr baseColWidth="10" defaultRowHeight="18.75"/>
  <cols>
    <col min="1" max="1" width="7" style="38" bestFit="1" customWidth="1"/>
    <col min="2" max="2" width="8.5703125" style="38" bestFit="1" customWidth="1"/>
    <col min="3" max="3" width="0.85546875" style="39" customWidth="1"/>
    <col min="4" max="4" width="3.5703125" style="35" bestFit="1" customWidth="1"/>
    <col min="5" max="5" width="7.5703125" style="35" bestFit="1" customWidth="1"/>
    <col min="6" max="6" width="6.5703125" style="35" bestFit="1" customWidth="1"/>
    <col min="7" max="7" width="3.85546875" style="35" bestFit="1" customWidth="1"/>
    <col min="8" max="8" width="0.85546875" style="39" customWidth="1"/>
    <col min="9" max="9" width="3.5703125" style="35" bestFit="1" customWidth="1"/>
    <col min="10" max="10" width="7.5703125" style="35" bestFit="1" customWidth="1"/>
    <col min="11" max="11" width="6.5703125" style="35" bestFit="1" customWidth="1"/>
    <col min="12" max="12" width="3.85546875" style="35" bestFit="1" customWidth="1"/>
    <col min="13" max="13" width="0.85546875" style="39" customWidth="1"/>
    <col min="14" max="14" width="5.85546875" style="35" customWidth="1"/>
    <col min="15" max="15" width="7.5703125" style="35" bestFit="1" customWidth="1"/>
    <col min="16" max="16" width="6.5703125" style="35" bestFit="1" customWidth="1"/>
    <col min="17" max="17" width="7.5703125" style="35" customWidth="1"/>
    <col min="18" max="18" width="0.85546875" style="39" customWidth="1"/>
    <col min="19" max="19" width="8.28515625" style="35" customWidth="1"/>
    <col min="20" max="20" width="7.5703125" style="35" bestFit="1" customWidth="1"/>
    <col min="21" max="21" width="6.5703125" style="35" bestFit="1" customWidth="1"/>
    <col min="22" max="22" width="5.28515625" style="35" customWidth="1"/>
    <col min="23" max="23" width="0.85546875" style="39" customWidth="1"/>
    <col min="24" max="24" width="3.5703125" style="35" bestFit="1" customWidth="1"/>
    <col min="25" max="25" width="7.5703125" style="35" bestFit="1" customWidth="1"/>
    <col min="26" max="26" width="6.5703125" style="35" bestFit="1" customWidth="1"/>
    <col min="27" max="27" width="3.85546875" style="35" bestFit="1" customWidth="1"/>
    <col min="28" max="28" width="0.85546875" customWidth="1"/>
    <col min="29" max="30" width="8.7109375" style="35" customWidth="1"/>
    <col min="31" max="32" width="8.7109375" customWidth="1"/>
    <col min="33" max="33" width="0.7109375" customWidth="1"/>
    <col min="34" max="35" width="8.7109375" customWidth="1"/>
  </cols>
  <sheetData>
    <row r="1" spans="1:35">
      <c r="C1" s="40"/>
      <c r="D1" s="339" t="s">
        <v>22</v>
      </c>
      <c r="E1" s="340"/>
      <c r="F1" s="340"/>
      <c r="G1" s="340"/>
      <c r="H1" s="40"/>
      <c r="I1" s="339" t="s">
        <v>23</v>
      </c>
      <c r="J1" s="340"/>
      <c r="K1" s="340"/>
      <c r="L1" s="340"/>
      <c r="M1" s="40"/>
      <c r="N1" s="339" t="s">
        <v>24</v>
      </c>
      <c r="O1" s="340"/>
      <c r="P1" s="340"/>
      <c r="Q1" s="340"/>
      <c r="R1" s="40"/>
      <c r="S1" s="339" t="s">
        <v>27</v>
      </c>
      <c r="T1" s="340"/>
      <c r="U1" s="340"/>
      <c r="V1" s="340"/>
      <c r="W1" s="40"/>
      <c r="X1" s="339" t="s">
        <v>25</v>
      </c>
      <c r="Y1" s="340"/>
      <c r="Z1" s="340"/>
      <c r="AA1" s="340"/>
      <c r="AB1" s="43"/>
      <c r="AC1" s="333" t="s">
        <v>92</v>
      </c>
      <c r="AD1" s="281"/>
      <c r="AE1" s="336" t="s">
        <v>32</v>
      </c>
      <c r="AF1" s="336"/>
    </row>
    <row r="2" spans="1:35">
      <c r="B2" s="41" t="s">
        <v>19</v>
      </c>
      <c r="C2" s="40"/>
      <c r="D2" s="36" t="s">
        <v>20</v>
      </c>
      <c r="E2" s="36" t="s">
        <v>21</v>
      </c>
      <c r="F2" s="36" t="s">
        <v>69</v>
      </c>
      <c r="G2" s="36" t="s">
        <v>12</v>
      </c>
      <c r="H2" s="40"/>
      <c r="I2" s="36" t="s">
        <v>20</v>
      </c>
      <c r="J2" s="36" t="s">
        <v>21</v>
      </c>
      <c r="K2" s="36" t="s">
        <v>69</v>
      </c>
      <c r="L2" s="36" t="s">
        <v>12</v>
      </c>
      <c r="M2" s="40"/>
      <c r="N2" s="36" t="s">
        <v>20</v>
      </c>
      <c r="O2" s="36" t="s">
        <v>21</v>
      </c>
      <c r="P2" s="36" t="s">
        <v>69</v>
      </c>
      <c r="Q2" s="36" t="s">
        <v>12</v>
      </c>
      <c r="R2" s="40"/>
      <c r="S2" s="36" t="s">
        <v>20</v>
      </c>
      <c r="T2" s="36" t="s">
        <v>21</v>
      </c>
      <c r="U2" s="36" t="s">
        <v>69</v>
      </c>
      <c r="V2" s="36" t="s">
        <v>12</v>
      </c>
      <c r="W2" s="40"/>
      <c r="X2" s="36" t="s">
        <v>20</v>
      </c>
      <c r="Y2" s="36" t="s">
        <v>21</v>
      </c>
      <c r="Z2" s="36" t="s">
        <v>69</v>
      </c>
      <c r="AA2" s="36" t="s">
        <v>12</v>
      </c>
      <c r="AB2" s="43"/>
      <c r="AC2" s="36" t="s">
        <v>69</v>
      </c>
      <c r="AD2" s="36" t="s">
        <v>12</v>
      </c>
      <c r="AE2" s="36" t="s">
        <v>69</v>
      </c>
      <c r="AF2" s="36" t="s">
        <v>12</v>
      </c>
    </row>
    <row r="3" spans="1:35">
      <c r="A3" s="39">
        <v>2019</v>
      </c>
      <c r="B3" s="42">
        <f>SUM(D3+I3+N3+S3+X3)</f>
        <v>82</v>
      </c>
      <c r="C3" s="40"/>
      <c r="D3" s="36">
        <v>36</v>
      </c>
      <c r="E3" s="36">
        <v>20</v>
      </c>
      <c r="F3" s="36">
        <v>19</v>
      </c>
      <c r="G3" s="36">
        <v>17</v>
      </c>
      <c r="H3" s="40"/>
      <c r="I3" s="36">
        <v>12</v>
      </c>
      <c r="J3" s="36">
        <v>3</v>
      </c>
      <c r="K3" s="36">
        <v>8</v>
      </c>
      <c r="L3" s="36">
        <v>4</v>
      </c>
      <c r="M3" s="40"/>
      <c r="N3" s="36">
        <v>20</v>
      </c>
      <c r="O3" s="36">
        <v>8</v>
      </c>
      <c r="P3" s="36">
        <v>15</v>
      </c>
      <c r="Q3" s="36">
        <v>5</v>
      </c>
      <c r="R3" s="40"/>
      <c r="S3" s="36">
        <v>13</v>
      </c>
      <c r="T3" s="36">
        <v>8</v>
      </c>
      <c r="U3" s="36">
        <v>6</v>
      </c>
      <c r="V3" s="36">
        <v>7</v>
      </c>
      <c r="W3" s="40"/>
      <c r="X3" s="36">
        <v>1</v>
      </c>
      <c r="Y3" s="36">
        <v>1</v>
      </c>
      <c r="Z3" s="36">
        <v>1</v>
      </c>
      <c r="AA3" s="36">
        <v>0</v>
      </c>
      <c r="AB3" s="43"/>
      <c r="AC3" s="27">
        <f t="shared" ref="AC3:AD5" si="0">SUM(F3+K3+P3+U3+Z3)</f>
        <v>49</v>
      </c>
      <c r="AD3" s="27">
        <f t="shared" si="0"/>
        <v>33</v>
      </c>
      <c r="AE3" s="27">
        <v>17</v>
      </c>
      <c r="AF3" s="27">
        <v>15</v>
      </c>
    </row>
    <row r="4" spans="1:35">
      <c r="A4" s="39">
        <v>2021</v>
      </c>
      <c r="B4" s="42">
        <f>SUM(AC4:AD4)</f>
        <v>54</v>
      </c>
      <c r="C4" s="40"/>
      <c r="D4" s="36">
        <v>29</v>
      </c>
      <c r="E4" s="36">
        <v>13</v>
      </c>
      <c r="F4" s="36">
        <v>14</v>
      </c>
      <c r="G4" s="36">
        <v>15</v>
      </c>
      <c r="H4" s="40"/>
      <c r="I4" s="36">
        <v>4</v>
      </c>
      <c r="J4" s="36">
        <v>0</v>
      </c>
      <c r="K4" s="36">
        <v>3</v>
      </c>
      <c r="L4" s="36">
        <v>1</v>
      </c>
      <c r="M4" s="40"/>
      <c r="N4" s="36">
        <v>15</v>
      </c>
      <c r="O4" s="36">
        <v>5</v>
      </c>
      <c r="P4" s="36">
        <v>5</v>
      </c>
      <c r="Q4" s="36">
        <v>10</v>
      </c>
      <c r="R4" s="40"/>
      <c r="S4" s="36">
        <v>4</v>
      </c>
      <c r="T4" s="36">
        <v>2</v>
      </c>
      <c r="U4" s="36">
        <v>0</v>
      </c>
      <c r="V4" s="36">
        <v>4</v>
      </c>
      <c r="W4" s="40"/>
      <c r="X4" s="36">
        <v>2</v>
      </c>
      <c r="Y4" s="36">
        <v>1</v>
      </c>
      <c r="Z4" s="36">
        <v>1</v>
      </c>
      <c r="AA4" s="36">
        <v>1</v>
      </c>
      <c r="AB4" s="43"/>
      <c r="AC4" s="27">
        <f t="shared" si="0"/>
        <v>23</v>
      </c>
      <c r="AD4" s="27">
        <f t="shared" si="0"/>
        <v>31</v>
      </c>
      <c r="AE4" s="27">
        <v>13</v>
      </c>
      <c r="AF4" s="27">
        <v>10</v>
      </c>
    </row>
    <row r="5" spans="1:35">
      <c r="A5" s="39">
        <v>2022</v>
      </c>
      <c r="B5" s="42">
        <f>SUM(AC5:AD5)</f>
        <v>93</v>
      </c>
      <c r="C5" s="40"/>
      <c r="D5" s="36">
        <v>37</v>
      </c>
      <c r="E5" s="36">
        <v>16</v>
      </c>
      <c r="F5" s="36">
        <v>17</v>
      </c>
      <c r="G5" s="36">
        <v>20</v>
      </c>
      <c r="H5" s="40"/>
      <c r="I5" s="36">
        <v>12</v>
      </c>
      <c r="J5" s="36">
        <v>5</v>
      </c>
      <c r="K5" s="36">
        <v>5</v>
      </c>
      <c r="L5" s="36">
        <v>7</v>
      </c>
      <c r="M5" s="40"/>
      <c r="N5" s="36">
        <v>5</v>
      </c>
      <c r="O5" s="36">
        <v>0</v>
      </c>
      <c r="P5" s="36">
        <v>3</v>
      </c>
      <c r="Q5" s="36">
        <v>2</v>
      </c>
      <c r="R5" s="40"/>
      <c r="S5" s="36">
        <v>32</v>
      </c>
      <c r="T5" s="36">
        <v>22</v>
      </c>
      <c r="U5" s="36">
        <v>9</v>
      </c>
      <c r="V5" s="36">
        <v>23</v>
      </c>
      <c r="W5" s="40"/>
      <c r="X5" s="36">
        <v>7</v>
      </c>
      <c r="Y5" s="36">
        <v>2</v>
      </c>
      <c r="Z5" s="36">
        <v>1</v>
      </c>
      <c r="AA5" s="36">
        <v>6</v>
      </c>
      <c r="AB5" s="43"/>
      <c r="AC5" s="27">
        <f t="shared" si="0"/>
        <v>35</v>
      </c>
      <c r="AD5" s="27">
        <f t="shared" si="0"/>
        <v>58</v>
      </c>
      <c r="AE5" s="27">
        <v>16</v>
      </c>
      <c r="AF5" s="27">
        <v>19</v>
      </c>
    </row>
    <row r="6" spans="1:35">
      <c r="A6" s="67"/>
      <c r="B6" s="68"/>
      <c r="C6" s="69"/>
      <c r="D6" s="70"/>
      <c r="E6" s="70"/>
      <c r="F6" s="70"/>
      <c r="G6" s="70"/>
      <c r="H6" s="69"/>
      <c r="I6" s="70"/>
      <c r="J6" s="70"/>
      <c r="K6" s="70"/>
      <c r="L6" s="70"/>
      <c r="M6" s="69"/>
      <c r="N6" s="70"/>
      <c r="O6" s="70"/>
      <c r="P6" s="70"/>
      <c r="Q6" s="70"/>
      <c r="R6" s="69"/>
      <c r="S6" s="70"/>
      <c r="T6" s="70"/>
      <c r="U6" s="70"/>
      <c r="V6" s="70"/>
      <c r="W6" s="69"/>
      <c r="X6" s="70"/>
      <c r="Y6" s="70"/>
      <c r="Z6" s="70"/>
      <c r="AA6" s="70"/>
      <c r="AB6" s="5"/>
      <c r="AC6" s="71"/>
      <c r="AD6" s="71"/>
    </row>
    <row r="7" spans="1:35">
      <c r="C7" s="40"/>
      <c r="D7" s="337" t="s">
        <v>22</v>
      </c>
      <c r="E7" s="338"/>
      <c r="F7" s="338"/>
      <c r="G7" s="338"/>
      <c r="H7" s="40"/>
      <c r="I7" s="337" t="s">
        <v>23</v>
      </c>
      <c r="J7" s="338"/>
      <c r="K7" s="338"/>
      <c r="L7" s="338"/>
      <c r="M7" s="40"/>
      <c r="N7" s="337" t="s">
        <v>68</v>
      </c>
      <c r="O7" s="338"/>
      <c r="P7" s="338"/>
      <c r="Q7" s="338"/>
      <c r="R7" s="40"/>
      <c r="S7" s="337" t="s">
        <v>25</v>
      </c>
      <c r="T7" s="338"/>
      <c r="U7" s="338"/>
      <c r="V7" s="338"/>
      <c r="W7" s="40"/>
      <c r="X7" s="337" t="s">
        <v>109</v>
      </c>
      <c r="Y7" s="338"/>
      <c r="Z7" s="338"/>
      <c r="AA7" s="338"/>
      <c r="AB7" s="97"/>
      <c r="AC7" s="334" t="s">
        <v>92</v>
      </c>
      <c r="AD7" s="335"/>
      <c r="AE7" s="335"/>
      <c r="AF7" s="335"/>
      <c r="AG7" s="43"/>
      <c r="AH7" s="331" t="s">
        <v>427</v>
      </c>
      <c r="AI7" s="332"/>
    </row>
    <row r="8" spans="1:35">
      <c r="B8" s="41" t="s">
        <v>19</v>
      </c>
      <c r="C8" s="40"/>
      <c r="D8" s="36" t="s">
        <v>20</v>
      </c>
      <c r="E8" s="36" t="s">
        <v>21</v>
      </c>
      <c r="F8" s="36" t="s">
        <v>69</v>
      </c>
      <c r="G8" s="36" t="s">
        <v>12</v>
      </c>
      <c r="H8" s="40"/>
      <c r="I8" s="36" t="s">
        <v>20</v>
      </c>
      <c r="J8" s="36" t="s">
        <v>21</v>
      </c>
      <c r="K8" s="36" t="s">
        <v>69</v>
      </c>
      <c r="L8" s="36" t="s">
        <v>12</v>
      </c>
      <c r="M8" s="40"/>
      <c r="N8" s="36" t="s">
        <v>20</v>
      </c>
      <c r="O8" s="36" t="s">
        <v>21</v>
      </c>
      <c r="P8" s="36" t="s">
        <v>69</v>
      </c>
      <c r="Q8" s="36" t="s">
        <v>12</v>
      </c>
      <c r="R8" s="40"/>
      <c r="S8" s="36" t="s">
        <v>20</v>
      </c>
      <c r="T8" s="36" t="s">
        <v>21</v>
      </c>
      <c r="U8" s="36" t="s">
        <v>69</v>
      </c>
      <c r="V8" s="36" t="s">
        <v>12</v>
      </c>
      <c r="W8" s="40"/>
      <c r="X8" s="36" t="s">
        <v>20</v>
      </c>
      <c r="Y8" s="36" t="s">
        <v>21</v>
      </c>
      <c r="Z8" s="36" t="s">
        <v>69</v>
      </c>
      <c r="AA8" s="36" t="s">
        <v>12</v>
      </c>
      <c r="AB8" s="97"/>
      <c r="AC8" s="330" t="s">
        <v>69</v>
      </c>
      <c r="AD8" s="281"/>
      <c r="AE8" s="330" t="s">
        <v>12</v>
      </c>
      <c r="AF8" s="281"/>
      <c r="AG8" s="43"/>
      <c r="AH8" s="36" t="s">
        <v>69</v>
      </c>
      <c r="AI8" s="36" t="s">
        <v>12</v>
      </c>
    </row>
    <row r="9" spans="1:35">
      <c r="A9" s="39">
        <v>2023</v>
      </c>
      <c r="B9" s="42">
        <f>SUM(AC9+AE9)</f>
        <v>96</v>
      </c>
      <c r="C9" s="40"/>
      <c r="D9" s="36">
        <f>SUM(F9:G9)</f>
        <v>36</v>
      </c>
      <c r="E9" s="36">
        <v>18</v>
      </c>
      <c r="F9" s="36">
        <v>16</v>
      </c>
      <c r="G9" s="36">
        <v>20</v>
      </c>
      <c r="H9" s="40"/>
      <c r="I9" s="36">
        <f>SUM(K9:L9)</f>
        <v>15</v>
      </c>
      <c r="J9" s="36">
        <v>13</v>
      </c>
      <c r="K9" s="36">
        <v>7</v>
      </c>
      <c r="L9" s="36">
        <v>8</v>
      </c>
      <c r="M9" s="40"/>
      <c r="N9" s="36">
        <f>SUM(P9:Q9)</f>
        <v>32</v>
      </c>
      <c r="O9" s="36">
        <v>17</v>
      </c>
      <c r="P9" s="36">
        <v>14</v>
      </c>
      <c r="Q9" s="36">
        <v>18</v>
      </c>
      <c r="R9" s="40"/>
      <c r="S9" s="36">
        <f>SUM(U9:V9)</f>
        <v>13</v>
      </c>
      <c r="T9" s="36">
        <v>4</v>
      </c>
      <c r="U9" s="36">
        <v>6</v>
      </c>
      <c r="V9" s="36">
        <v>7</v>
      </c>
      <c r="W9" s="40"/>
      <c r="X9" s="36"/>
      <c r="Y9" s="36"/>
      <c r="Z9" s="36"/>
      <c r="AA9" s="36"/>
      <c r="AB9" s="97"/>
      <c r="AC9" s="330">
        <f>SUM(F9+K9+P9+U9)</f>
        <v>43</v>
      </c>
      <c r="AD9" s="281"/>
      <c r="AE9" s="330">
        <f>SUM(G9+L9+Q9+V9)</f>
        <v>53</v>
      </c>
      <c r="AF9" s="281"/>
      <c r="AG9" s="43"/>
      <c r="AH9" s="27">
        <v>15</v>
      </c>
      <c r="AI9" s="27">
        <v>20</v>
      </c>
    </row>
    <row r="10" spans="1:35">
      <c r="A10" s="39">
        <v>2024</v>
      </c>
      <c r="B10" s="42">
        <f>SUM(AC10+AE10)</f>
        <v>93</v>
      </c>
      <c r="C10" s="40"/>
      <c r="D10" s="36">
        <f>SUM(F10:G10)</f>
        <v>31</v>
      </c>
      <c r="E10" s="36">
        <v>11</v>
      </c>
      <c r="F10" s="36">
        <v>12</v>
      </c>
      <c r="G10" s="36">
        <v>19</v>
      </c>
      <c r="H10" s="40"/>
      <c r="I10" s="36">
        <f>SUM(K10:L10)</f>
        <v>21</v>
      </c>
      <c r="J10" s="36">
        <v>10</v>
      </c>
      <c r="K10" s="36">
        <v>9</v>
      </c>
      <c r="L10" s="36">
        <v>12</v>
      </c>
      <c r="M10" s="40"/>
      <c r="N10" s="36">
        <f>SUM(P10:Q10)</f>
        <v>28</v>
      </c>
      <c r="O10" s="36">
        <v>12</v>
      </c>
      <c r="P10" s="36">
        <v>20</v>
      </c>
      <c r="Q10" s="36">
        <v>8</v>
      </c>
      <c r="R10" s="40"/>
      <c r="S10" s="36">
        <f>SUM(U10:V10)</f>
        <v>9</v>
      </c>
      <c r="T10" s="36">
        <v>1</v>
      </c>
      <c r="U10" s="36">
        <v>6</v>
      </c>
      <c r="V10" s="36">
        <v>3</v>
      </c>
      <c r="W10" s="40"/>
      <c r="X10" s="36">
        <f>SUM(Z10:AA10)</f>
        <v>4</v>
      </c>
      <c r="Y10" s="36">
        <v>1</v>
      </c>
      <c r="Z10" s="36">
        <v>3</v>
      </c>
      <c r="AA10" s="36">
        <v>1</v>
      </c>
      <c r="AB10" s="97"/>
      <c r="AC10" s="330">
        <f>SUM(F10+K10+P10+U10+Z10)</f>
        <v>50</v>
      </c>
      <c r="AD10" s="281"/>
      <c r="AE10" s="330">
        <f>SUM(G10+L10+Q10+V10+AA10)</f>
        <v>43</v>
      </c>
      <c r="AF10" s="281"/>
      <c r="AG10" s="43"/>
      <c r="AH10" s="27">
        <v>18</v>
      </c>
      <c r="AI10" s="27">
        <v>16</v>
      </c>
    </row>
    <row r="11" spans="1:35">
      <c r="A11" s="39">
        <v>2025</v>
      </c>
      <c r="B11" s="42">
        <f>SUM(AC11+AE11)</f>
        <v>93</v>
      </c>
      <c r="C11" s="40"/>
      <c r="D11" s="36">
        <f>SUM(F11:G11)</f>
        <v>28</v>
      </c>
      <c r="E11" s="36">
        <v>14</v>
      </c>
      <c r="F11" s="36">
        <v>14</v>
      </c>
      <c r="G11" s="36">
        <v>14</v>
      </c>
      <c r="H11" s="40"/>
      <c r="I11" s="36">
        <f>SUM(K11:L11)</f>
        <v>15</v>
      </c>
      <c r="J11" s="36">
        <v>6</v>
      </c>
      <c r="K11" s="36">
        <v>9</v>
      </c>
      <c r="L11" s="36">
        <v>6</v>
      </c>
      <c r="M11" s="40"/>
      <c r="N11" s="36">
        <f>SUM(P11:Q11)</f>
        <v>38</v>
      </c>
      <c r="O11" s="36">
        <v>11</v>
      </c>
      <c r="P11" s="36">
        <v>17</v>
      </c>
      <c r="Q11" s="36">
        <v>21</v>
      </c>
      <c r="R11" s="40"/>
      <c r="S11" s="36">
        <f>SUM(U11:V11)</f>
        <v>8</v>
      </c>
      <c r="T11" s="36">
        <v>4</v>
      </c>
      <c r="U11" s="36">
        <v>2</v>
      </c>
      <c r="V11" s="36">
        <v>6</v>
      </c>
      <c r="W11" s="40"/>
      <c r="X11" s="36">
        <f>SUM(Z11:AA11)</f>
        <v>4</v>
      </c>
      <c r="Y11" s="36">
        <v>1</v>
      </c>
      <c r="Z11" s="36">
        <v>4</v>
      </c>
      <c r="AA11" s="36">
        <v>0</v>
      </c>
      <c r="AB11" s="97"/>
      <c r="AC11" s="330">
        <f>SUM(F11+K11+P11+U11+Z11)</f>
        <v>46</v>
      </c>
      <c r="AD11" s="281"/>
      <c r="AE11" s="330">
        <f>SUM(G11+L11+Q11+V11+AA11)</f>
        <v>47</v>
      </c>
      <c r="AF11" s="281"/>
      <c r="AG11" s="43"/>
      <c r="AH11" s="27">
        <v>15</v>
      </c>
      <c r="AI11" s="27">
        <v>14</v>
      </c>
    </row>
  </sheetData>
  <mergeCells count="22">
    <mergeCell ref="X7:AA7"/>
    <mergeCell ref="D1:G1"/>
    <mergeCell ref="I1:L1"/>
    <mergeCell ref="N1:Q1"/>
    <mergeCell ref="S1:V1"/>
    <mergeCell ref="X1:AA1"/>
    <mergeCell ref="D7:G7"/>
    <mergeCell ref="I7:L7"/>
    <mergeCell ref="N7:Q7"/>
    <mergeCell ref="S7:V7"/>
    <mergeCell ref="AC1:AD1"/>
    <mergeCell ref="AC10:AD10"/>
    <mergeCell ref="AE10:AF10"/>
    <mergeCell ref="AC7:AF7"/>
    <mergeCell ref="AE1:AF1"/>
    <mergeCell ref="AC8:AD8"/>
    <mergeCell ref="AC9:AD9"/>
    <mergeCell ref="AC11:AD11"/>
    <mergeCell ref="AE11:AF11"/>
    <mergeCell ref="AE8:AF8"/>
    <mergeCell ref="AE9:AF9"/>
    <mergeCell ref="AH7:AI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I32"/>
  <sheetViews>
    <sheetView workbookViewId="0">
      <selection activeCell="C3" sqref="C3:C17"/>
    </sheetView>
  </sheetViews>
  <sheetFormatPr baseColWidth="10" defaultRowHeight="15"/>
  <cols>
    <col min="1" max="1" width="6.28515625" customWidth="1"/>
    <col min="2" max="5" width="15.7109375" customWidth="1"/>
    <col min="6" max="6" width="2.140625" customWidth="1"/>
    <col min="7" max="7" width="5.7109375" customWidth="1"/>
    <col min="8" max="8" width="15.7109375" style="133" customWidth="1"/>
    <col min="9" max="9" width="15.7109375" customWidth="1"/>
  </cols>
  <sheetData>
    <row r="1" spans="1:9">
      <c r="A1" s="341" t="s">
        <v>2</v>
      </c>
      <c r="B1" s="342"/>
      <c r="C1" s="342"/>
      <c r="D1" s="342"/>
      <c r="E1" s="343"/>
      <c r="G1" s="341" t="s">
        <v>147</v>
      </c>
      <c r="H1" s="342"/>
      <c r="I1" s="343"/>
    </row>
    <row r="2" spans="1:9" ht="30">
      <c r="A2" s="27" t="s">
        <v>0</v>
      </c>
      <c r="B2" s="29" t="s">
        <v>146</v>
      </c>
      <c r="C2" s="29" t="s">
        <v>145</v>
      </c>
      <c r="D2" s="30" t="s">
        <v>187</v>
      </c>
      <c r="E2" s="30" t="s">
        <v>188</v>
      </c>
      <c r="G2" s="27" t="s">
        <v>0</v>
      </c>
      <c r="H2" s="131" t="s">
        <v>148</v>
      </c>
      <c r="I2" s="131" t="s">
        <v>149</v>
      </c>
    </row>
    <row r="3" spans="1:9">
      <c r="A3" s="2">
        <v>1</v>
      </c>
      <c r="B3" s="130">
        <v>280</v>
      </c>
      <c r="C3" s="33">
        <v>200</v>
      </c>
      <c r="D3" s="33">
        <v>140</v>
      </c>
      <c r="E3" s="32">
        <v>100</v>
      </c>
      <c r="G3" s="3">
        <v>1</v>
      </c>
      <c r="H3" s="132">
        <v>380</v>
      </c>
      <c r="I3" s="145">
        <v>280</v>
      </c>
    </row>
    <row r="4" spans="1:9">
      <c r="A4" s="2">
        <v>2</v>
      </c>
      <c r="B4" s="130">
        <v>230</v>
      </c>
      <c r="C4" s="33">
        <v>184</v>
      </c>
      <c r="D4" s="33">
        <v>115</v>
      </c>
      <c r="E4" s="32">
        <v>92</v>
      </c>
      <c r="G4" s="3">
        <v>2</v>
      </c>
      <c r="H4" s="132">
        <v>330</v>
      </c>
      <c r="I4" s="145">
        <v>230</v>
      </c>
    </row>
    <row r="5" spans="1:9">
      <c r="A5" s="2">
        <v>3</v>
      </c>
      <c r="B5" s="130">
        <v>200</v>
      </c>
      <c r="C5" s="33">
        <v>168</v>
      </c>
      <c r="D5" s="33">
        <v>100</v>
      </c>
      <c r="E5" s="32">
        <v>84</v>
      </c>
      <c r="G5" s="3">
        <v>3</v>
      </c>
      <c r="H5" s="132">
        <v>300</v>
      </c>
      <c r="I5" s="145">
        <v>200</v>
      </c>
    </row>
    <row r="6" spans="1:9">
      <c r="A6" s="2">
        <v>4</v>
      </c>
      <c r="B6" s="33">
        <v>184</v>
      </c>
      <c r="C6" s="33">
        <v>150</v>
      </c>
      <c r="D6" s="32">
        <v>92</v>
      </c>
      <c r="E6" s="32">
        <v>75</v>
      </c>
      <c r="G6" s="3">
        <v>4</v>
      </c>
      <c r="H6" s="52">
        <v>268</v>
      </c>
      <c r="I6" s="146">
        <v>184</v>
      </c>
    </row>
    <row r="7" spans="1:9">
      <c r="A7" s="2">
        <v>5</v>
      </c>
      <c r="B7" s="33">
        <v>168</v>
      </c>
      <c r="C7" s="33">
        <v>134</v>
      </c>
      <c r="D7" s="32">
        <v>84</v>
      </c>
      <c r="E7" s="32">
        <v>67</v>
      </c>
      <c r="G7" s="3">
        <v>5</v>
      </c>
      <c r="H7" s="52">
        <v>240</v>
      </c>
      <c r="I7" s="146">
        <v>168</v>
      </c>
    </row>
    <row r="8" spans="1:9">
      <c r="A8" s="2">
        <v>6</v>
      </c>
      <c r="B8" s="33">
        <v>150</v>
      </c>
      <c r="C8" s="33">
        <v>120</v>
      </c>
      <c r="D8" s="32">
        <v>75</v>
      </c>
      <c r="E8" s="32">
        <v>60</v>
      </c>
      <c r="G8" s="3">
        <v>6</v>
      </c>
      <c r="H8" s="52">
        <v>220</v>
      </c>
      <c r="I8" s="146">
        <v>150</v>
      </c>
    </row>
    <row r="9" spans="1:9">
      <c r="A9" s="2">
        <v>7</v>
      </c>
      <c r="B9" s="33">
        <v>134</v>
      </c>
      <c r="C9" s="33">
        <v>110</v>
      </c>
      <c r="D9" s="32">
        <v>67</v>
      </c>
      <c r="E9" s="32">
        <v>55</v>
      </c>
      <c r="G9" s="3">
        <v>7</v>
      </c>
      <c r="H9" s="52">
        <v>200</v>
      </c>
      <c r="I9" s="146">
        <v>134</v>
      </c>
    </row>
    <row r="10" spans="1:9">
      <c r="A10" s="2">
        <v>8</v>
      </c>
      <c r="B10" s="33">
        <v>120</v>
      </c>
      <c r="C10" s="33">
        <v>100</v>
      </c>
      <c r="D10" s="32">
        <v>60</v>
      </c>
      <c r="E10" s="32">
        <v>50</v>
      </c>
      <c r="G10" s="3">
        <v>8</v>
      </c>
      <c r="H10" s="52">
        <v>180</v>
      </c>
      <c r="I10" s="146">
        <v>120</v>
      </c>
    </row>
    <row r="11" spans="1:9">
      <c r="A11" s="2">
        <v>9</v>
      </c>
      <c r="B11" s="33">
        <v>110</v>
      </c>
      <c r="C11" s="33">
        <v>90</v>
      </c>
      <c r="D11" s="32">
        <v>55</v>
      </c>
      <c r="E11" s="32">
        <v>45</v>
      </c>
      <c r="G11" s="3">
        <v>9</v>
      </c>
      <c r="H11" s="52">
        <v>160</v>
      </c>
      <c r="I11" s="146">
        <v>110</v>
      </c>
    </row>
    <row r="12" spans="1:9">
      <c r="A12" s="2">
        <v>10</v>
      </c>
      <c r="B12" s="33">
        <v>100</v>
      </c>
      <c r="C12" s="33">
        <v>80</v>
      </c>
      <c r="D12" s="32">
        <v>50</v>
      </c>
      <c r="E12" s="32">
        <v>40</v>
      </c>
      <c r="G12" s="3">
        <v>10</v>
      </c>
      <c r="H12" s="52">
        <v>140</v>
      </c>
      <c r="I12" s="146">
        <v>100</v>
      </c>
    </row>
    <row r="13" spans="1:9">
      <c r="A13" s="2">
        <v>11</v>
      </c>
      <c r="B13" s="33">
        <v>90</v>
      </c>
      <c r="C13" s="33">
        <v>70</v>
      </c>
      <c r="D13" s="32">
        <v>45</v>
      </c>
      <c r="E13" s="32">
        <v>35</v>
      </c>
      <c r="G13" s="3">
        <v>11</v>
      </c>
      <c r="H13" s="52">
        <v>120</v>
      </c>
      <c r="I13" s="146">
        <v>90</v>
      </c>
    </row>
    <row r="14" spans="1:9">
      <c r="A14" s="2">
        <v>12</v>
      </c>
      <c r="B14" s="33">
        <v>80</v>
      </c>
      <c r="C14" s="33">
        <v>60</v>
      </c>
      <c r="D14" s="32">
        <v>40</v>
      </c>
      <c r="E14" s="32">
        <v>30</v>
      </c>
      <c r="G14" s="3">
        <v>12</v>
      </c>
      <c r="H14" s="52">
        <v>100</v>
      </c>
      <c r="I14" s="146">
        <v>80</v>
      </c>
    </row>
    <row r="15" spans="1:9">
      <c r="A15" s="2">
        <v>13</v>
      </c>
      <c r="B15" s="33">
        <v>70</v>
      </c>
      <c r="C15" s="33">
        <v>50</v>
      </c>
      <c r="D15" s="32">
        <v>35</v>
      </c>
      <c r="E15" s="32">
        <v>25</v>
      </c>
      <c r="G15" s="3">
        <v>13</v>
      </c>
      <c r="H15" s="32">
        <v>90</v>
      </c>
      <c r="I15" s="146">
        <v>70</v>
      </c>
    </row>
    <row r="16" spans="1:9">
      <c r="A16" s="2">
        <v>14</v>
      </c>
      <c r="B16" s="33">
        <v>60</v>
      </c>
      <c r="C16" s="33">
        <v>40</v>
      </c>
      <c r="D16" s="32">
        <v>30</v>
      </c>
      <c r="E16" s="32">
        <v>20</v>
      </c>
      <c r="G16" s="3">
        <v>14</v>
      </c>
      <c r="H16" s="32">
        <v>80</v>
      </c>
      <c r="I16" s="146">
        <v>60</v>
      </c>
    </row>
    <row r="17" spans="1:9">
      <c r="A17" s="2">
        <v>15</v>
      </c>
      <c r="B17" s="33">
        <v>50</v>
      </c>
      <c r="C17" s="33">
        <v>30</v>
      </c>
      <c r="D17" s="32">
        <v>25</v>
      </c>
      <c r="E17" s="32">
        <v>15</v>
      </c>
      <c r="G17" s="3">
        <v>15</v>
      </c>
      <c r="H17" s="32">
        <v>70</v>
      </c>
      <c r="I17" s="146">
        <v>50</v>
      </c>
    </row>
    <row r="18" spans="1:9">
      <c r="A18" s="2">
        <v>16</v>
      </c>
      <c r="B18" s="33">
        <v>40</v>
      </c>
      <c r="C18" s="33">
        <v>20</v>
      </c>
      <c r="D18" s="32">
        <v>20</v>
      </c>
      <c r="E18" s="32">
        <v>10</v>
      </c>
      <c r="G18" s="3">
        <v>16</v>
      </c>
      <c r="H18" s="32">
        <v>60</v>
      </c>
      <c r="I18" s="146">
        <v>40</v>
      </c>
    </row>
    <row r="19" spans="1:9">
      <c r="A19" s="2">
        <v>17</v>
      </c>
      <c r="B19" s="33">
        <v>30</v>
      </c>
      <c r="C19" s="33">
        <v>18</v>
      </c>
      <c r="D19" s="32">
        <v>15</v>
      </c>
      <c r="E19" s="32">
        <v>9</v>
      </c>
      <c r="G19" s="3">
        <v>17</v>
      </c>
      <c r="H19" s="32">
        <v>50</v>
      </c>
      <c r="I19" s="146">
        <v>30</v>
      </c>
    </row>
    <row r="20" spans="1:9">
      <c r="A20" s="2">
        <v>18</v>
      </c>
      <c r="B20" s="33">
        <v>20</v>
      </c>
      <c r="C20" s="33">
        <v>16</v>
      </c>
      <c r="D20" s="32">
        <v>10</v>
      </c>
      <c r="E20" s="32">
        <v>8</v>
      </c>
      <c r="G20" s="3">
        <v>18</v>
      </c>
      <c r="H20" s="32">
        <v>40</v>
      </c>
      <c r="I20" s="146">
        <v>20</v>
      </c>
    </row>
    <row r="21" spans="1:9">
      <c r="A21" s="2">
        <v>19</v>
      </c>
      <c r="B21" s="33">
        <v>18</v>
      </c>
      <c r="C21" s="33">
        <v>14</v>
      </c>
      <c r="D21" s="32">
        <v>9</v>
      </c>
      <c r="E21" s="32">
        <v>7</v>
      </c>
      <c r="G21" s="3">
        <v>19</v>
      </c>
      <c r="H21" s="32">
        <v>38</v>
      </c>
      <c r="I21" s="146">
        <v>18</v>
      </c>
    </row>
    <row r="22" spans="1:9">
      <c r="A22" s="2">
        <v>20</v>
      </c>
      <c r="B22" s="33">
        <v>16</v>
      </c>
      <c r="C22" s="33">
        <v>12</v>
      </c>
      <c r="D22" s="32">
        <v>8</v>
      </c>
      <c r="E22" s="32">
        <v>6</v>
      </c>
      <c r="G22" s="3">
        <v>20</v>
      </c>
      <c r="H22" s="32">
        <v>36</v>
      </c>
      <c r="I22" s="146">
        <v>16</v>
      </c>
    </row>
    <row r="23" spans="1:9">
      <c r="A23" s="3">
        <v>21</v>
      </c>
      <c r="B23" s="33">
        <v>14</v>
      </c>
      <c r="C23" s="33">
        <v>10</v>
      </c>
      <c r="D23" s="32">
        <v>7</v>
      </c>
      <c r="E23" s="32">
        <v>5</v>
      </c>
      <c r="G23" s="3">
        <v>21</v>
      </c>
      <c r="H23" s="32">
        <v>34</v>
      </c>
      <c r="I23" s="146">
        <v>14</v>
      </c>
    </row>
    <row r="24" spans="1:9">
      <c r="A24" s="3">
        <v>22</v>
      </c>
      <c r="B24" s="33">
        <v>12</v>
      </c>
      <c r="C24" s="33">
        <v>8</v>
      </c>
      <c r="D24" s="32">
        <v>6</v>
      </c>
      <c r="E24" s="32">
        <v>4</v>
      </c>
      <c r="G24" s="3">
        <v>22</v>
      </c>
      <c r="H24" s="32">
        <v>32</v>
      </c>
      <c r="I24" s="146">
        <v>12</v>
      </c>
    </row>
    <row r="25" spans="1:9">
      <c r="A25" s="3">
        <v>23</v>
      </c>
      <c r="B25" s="33">
        <v>10</v>
      </c>
      <c r="C25" s="33">
        <v>6</v>
      </c>
      <c r="D25" s="32">
        <v>5</v>
      </c>
      <c r="E25" s="32">
        <v>3</v>
      </c>
      <c r="G25" s="3">
        <v>23</v>
      </c>
      <c r="H25" s="32">
        <v>30</v>
      </c>
      <c r="I25" s="146">
        <v>10</v>
      </c>
    </row>
    <row r="26" spans="1:9">
      <c r="A26" s="3">
        <v>24</v>
      </c>
      <c r="B26" s="33">
        <v>8</v>
      </c>
      <c r="C26" s="33">
        <v>4</v>
      </c>
      <c r="D26" s="32">
        <v>4</v>
      </c>
      <c r="E26" s="32">
        <v>2</v>
      </c>
      <c r="G26" s="3">
        <v>24</v>
      </c>
      <c r="H26" s="32">
        <v>28</v>
      </c>
      <c r="I26" s="146">
        <v>8</v>
      </c>
    </row>
    <row r="27" spans="1:9">
      <c r="A27" s="3">
        <v>25</v>
      </c>
      <c r="B27" s="33">
        <v>6</v>
      </c>
      <c r="C27" s="33">
        <v>2</v>
      </c>
      <c r="D27" s="32">
        <v>3</v>
      </c>
      <c r="E27" s="32">
        <v>1</v>
      </c>
      <c r="G27" s="3">
        <v>25</v>
      </c>
      <c r="H27" s="32">
        <v>26</v>
      </c>
      <c r="I27" s="146">
        <v>6</v>
      </c>
    </row>
    <row r="28" spans="1:9">
      <c r="A28" s="3">
        <v>26</v>
      </c>
      <c r="B28" s="33">
        <v>4</v>
      </c>
      <c r="C28" s="32">
        <v>1</v>
      </c>
      <c r="D28" s="32">
        <v>2</v>
      </c>
      <c r="E28" s="32">
        <v>1</v>
      </c>
      <c r="G28" s="3">
        <v>26</v>
      </c>
      <c r="H28" s="32">
        <v>24</v>
      </c>
      <c r="I28" s="146">
        <v>4</v>
      </c>
    </row>
    <row r="29" spans="1:9">
      <c r="A29" s="3">
        <v>27</v>
      </c>
      <c r="B29" s="33">
        <v>2</v>
      </c>
      <c r="C29" s="32">
        <v>1</v>
      </c>
      <c r="D29" s="32">
        <v>1</v>
      </c>
      <c r="E29" s="32">
        <v>1</v>
      </c>
      <c r="G29" s="3">
        <v>27</v>
      </c>
      <c r="H29" s="32">
        <v>22</v>
      </c>
      <c r="I29" s="146">
        <v>2</v>
      </c>
    </row>
    <row r="30" spans="1:9">
      <c r="A30" s="3">
        <v>28</v>
      </c>
      <c r="B30" s="32">
        <v>1</v>
      </c>
      <c r="C30" s="32">
        <v>1</v>
      </c>
      <c r="D30" s="32">
        <v>1</v>
      </c>
      <c r="E30" s="32">
        <v>1</v>
      </c>
      <c r="G30" s="3">
        <v>28</v>
      </c>
      <c r="H30" s="32">
        <v>20</v>
      </c>
      <c r="I30" s="32">
        <v>1</v>
      </c>
    </row>
    <row r="31" spans="1:9">
      <c r="A31" s="3">
        <v>29</v>
      </c>
      <c r="B31" s="32">
        <v>1</v>
      </c>
      <c r="C31" s="32">
        <v>1</v>
      </c>
      <c r="D31" s="32">
        <v>1</v>
      </c>
      <c r="E31" s="32">
        <v>1</v>
      </c>
      <c r="G31" s="3">
        <v>29</v>
      </c>
      <c r="H31" s="32">
        <v>18</v>
      </c>
      <c r="I31" s="32">
        <v>1</v>
      </c>
    </row>
    <row r="32" spans="1:9">
      <c r="A32" s="3">
        <v>30</v>
      </c>
      <c r="B32" s="32">
        <v>1</v>
      </c>
      <c r="C32" s="32">
        <v>1</v>
      </c>
      <c r="D32" s="32">
        <v>1</v>
      </c>
      <c r="E32" s="32">
        <v>1</v>
      </c>
      <c r="G32" s="3">
        <v>30</v>
      </c>
      <c r="H32" s="32">
        <v>16</v>
      </c>
      <c r="I32" s="32">
        <v>1</v>
      </c>
    </row>
  </sheetData>
  <mergeCells count="2">
    <mergeCell ref="A1:E1"/>
    <mergeCell ref="G1:I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published="0"/>
  <dimension ref="A1:A82"/>
  <sheetViews>
    <sheetView topLeftCell="A10" workbookViewId="0">
      <selection activeCell="H19" sqref="H19"/>
    </sheetView>
  </sheetViews>
  <sheetFormatPr baseColWidth="10" defaultRowHeight="15"/>
  <cols>
    <col min="1" max="1" width="3" bestFit="1" customWidth="1"/>
  </cols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v>11</v>
      </c>
    </row>
    <row r="12" spans="1:1">
      <c r="A12">
        <v>12</v>
      </c>
    </row>
    <row r="13" spans="1:1">
      <c r="A13">
        <v>13</v>
      </c>
    </row>
    <row r="14" spans="1:1">
      <c r="A14">
        <v>14</v>
      </c>
    </row>
    <row r="15" spans="1:1">
      <c r="A15">
        <v>15</v>
      </c>
    </row>
    <row r="16" spans="1:1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  <row r="31" spans="1:1">
      <c r="A31">
        <v>31</v>
      </c>
    </row>
    <row r="32" spans="1:1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  <row r="41" spans="1:1">
      <c r="A41">
        <v>41</v>
      </c>
    </row>
    <row r="42" spans="1:1">
      <c r="A42">
        <v>42</v>
      </c>
    </row>
    <row r="43" spans="1:1">
      <c r="A43">
        <v>43</v>
      </c>
    </row>
    <row r="44" spans="1:1">
      <c r="A44">
        <v>44</v>
      </c>
    </row>
    <row r="45" spans="1:1">
      <c r="A45">
        <v>45</v>
      </c>
    </row>
    <row r="46" spans="1:1">
      <c r="A46">
        <v>46</v>
      </c>
    </row>
    <row r="47" spans="1:1">
      <c r="A47">
        <v>47</v>
      </c>
    </row>
    <row r="48" spans="1:1">
      <c r="A48">
        <v>48</v>
      </c>
    </row>
    <row r="49" spans="1:1">
      <c r="A49">
        <v>49</v>
      </c>
    </row>
    <row r="50" spans="1:1">
      <c r="A50">
        <v>50</v>
      </c>
    </row>
    <row r="51" spans="1:1">
      <c r="A51">
        <v>51</v>
      </c>
    </row>
    <row r="52" spans="1:1">
      <c r="A52">
        <v>52</v>
      </c>
    </row>
    <row r="53" spans="1:1">
      <c r="A53">
        <v>53</v>
      </c>
    </row>
    <row r="54" spans="1:1">
      <c r="A54">
        <v>54</v>
      </c>
    </row>
    <row r="55" spans="1:1">
      <c r="A55">
        <v>55</v>
      </c>
    </row>
    <row r="56" spans="1:1">
      <c r="A56">
        <v>56</v>
      </c>
    </row>
    <row r="57" spans="1:1">
      <c r="A57">
        <v>57</v>
      </c>
    </row>
    <row r="58" spans="1:1">
      <c r="A58">
        <v>58</v>
      </c>
    </row>
    <row r="59" spans="1:1">
      <c r="A59">
        <v>59</v>
      </c>
    </row>
    <row r="60" spans="1:1">
      <c r="A60">
        <v>60</v>
      </c>
    </row>
    <row r="61" spans="1:1">
      <c r="A61">
        <v>61</v>
      </c>
    </row>
    <row r="62" spans="1:1">
      <c r="A62">
        <v>62</v>
      </c>
    </row>
    <row r="63" spans="1:1">
      <c r="A63">
        <v>63</v>
      </c>
    </row>
    <row r="64" spans="1:1">
      <c r="A64">
        <v>64</v>
      </c>
    </row>
    <row r="65" spans="1:1">
      <c r="A65">
        <v>65</v>
      </c>
    </row>
    <row r="66" spans="1:1">
      <c r="A66">
        <v>66</v>
      </c>
    </row>
    <row r="67" spans="1:1">
      <c r="A67">
        <v>67</v>
      </c>
    </row>
    <row r="68" spans="1:1">
      <c r="A68">
        <v>68</v>
      </c>
    </row>
    <row r="69" spans="1:1">
      <c r="A69">
        <v>69</v>
      </c>
    </row>
    <row r="70" spans="1:1">
      <c r="A70">
        <v>70</v>
      </c>
    </row>
    <row r="71" spans="1:1">
      <c r="A71">
        <v>71</v>
      </c>
    </row>
    <row r="72" spans="1:1">
      <c r="A72">
        <v>72</v>
      </c>
    </row>
    <row r="73" spans="1:1">
      <c r="A73">
        <v>73</v>
      </c>
    </row>
    <row r="74" spans="1:1">
      <c r="A74">
        <v>74</v>
      </c>
    </row>
    <row r="75" spans="1:1">
      <c r="A75">
        <v>75</v>
      </c>
    </row>
    <row r="76" spans="1:1">
      <c r="A76">
        <v>76</v>
      </c>
    </row>
    <row r="77" spans="1:1">
      <c r="A77">
        <v>77</v>
      </c>
    </row>
    <row r="78" spans="1:1">
      <c r="A78">
        <v>78</v>
      </c>
    </row>
    <row r="79" spans="1:1">
      <c r="A79">
        <v>79</v>
      </c>
    </row>
    <row r="80" spans="1:1">
      <c r="A80">
        <v>80</v>
      </c>
    </row>
    <row r="81" spans="1:1">
      <c r="A81">
        <v>81</v>
      </c>
    </row>
    <row r="82" spans="1:1">
      <c r="A82">
        <v>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published="0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6</vt:i4>
      </vt:variant>
    </vt:vector>
  </HeadingPairs>
  <TitlesOfParts>
    <vt:vector size="21" baseType="lpstr">
      <vt:lpstr>Report</vt:lpstr>
      <vt:lpstr>Calendrier-Règlement</vt:lpstr>
      <vt:lpstr> U12 G </vt:lpstr>
      <vt:lpstr>U12 F  </vt:lpstr>
      <vt:lpstr>U10 G</vt:lpstr>
      <vt:lpstr>U10 F</vt:lpstr>
      <vt:lpstr>U8 G et F</vt:lpstr>
      <vt:lpstr>Calculs Pts Clubs</vt:lpstr>
      <vt:lpstr>Classement Jour</vt:lpstr>
      <vt:lpstr>Classement Général Clubs</vt:lpstr>
      <vt:lpstr>G &amp; F</vt:lpstr>
      <vt:lpstr>BILAN</vt:lpstr>
      <vt:lpstr>Points attribués</vt:lpstr>
      <vt:lpstr>Feuil1</vt:lpstr>
      <vt:lpstr>Feuil2</vt:lpstr>
      <vt:lpstr>' U12 G '!Zone_d_impression</vt:lpstr>
      <vt:lpstr>'Classement Général Clubs'!Zone_d_impression</vt:lpstr>
      <vt:lpstr>'U10 F'!Zone_d_impression</vt:lpstr>
      <vt:lpstr>'U10 G'!Zone_d_impression</vt:lpstr>
      <vt:lpstr>'U12 F  '!Zone_d_impression</vt:lpstr>
      <vt:lpstr>'U8 G et F'!Zone_d_impression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Bernard</cp:lastModifiedBy>
  <cp:lastPrinted>2025-07-06T13:40:21Z</cp:lastPrinted>
  <dcterms:created xsi:type="dcterms:W3CDTF">2013-11-13T16:24:54Z</dcterms:created>
  <dcterms:modified xsi:type="dcterms:W3CDTF">2025-07-09T08:32:32Z</dcterms:modified>
</cp:coreProperties>
</file>