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305" tabRatio="602" firstSheet="3" activeTab="4"/>
  </bookViews>
  <sheets>
    <sheet name="Points Mérite et Budget" sheetId="1" r:id="rId1"/>
    <sheet name="GOKT 1" sheetId="2" r:id="rId2"/>
    <sheet name="GPJ Le Mans" sheetId="3" r:id="rId3"/>
    <sheet name="P&amp;P U14" sheetId="4" r:id="rId4"/>
    <sheet name="GPJ Ile d'Or" sheetId="5" r:id="rId5"/>
    <sheet name="Bilan Jeunes " sheetId="6" r:id="rId6"/>
    <sheet name="Subventions 2023" sheetId="7" r:id="rId7"/>
    <sheet name="Bilan Jeunes Clubs 2023" sheetId="8" r:id="rId8"/>
    <sheet name="Potentiel Ligue 2024" sheetId="9" r:id="rId9"/>
    <sheet name="Potentiel CD 2024" sheetId="10" r:id="rId10"/>
    <sheet name="Potentiel Clubs 2024" sheetId="11" r:id="rId11"/>
    <sheet name="Evolutio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7">#REF!</definedName>
    <definedName name="bn" localSheetId="1">#REF!</definedName>
    <definedName name="bn" localSheetId="4">#REF!</definedName>
    <definedName name="bn" localSheetId="2">#REF!</definedName>
    <definedName name="bn" localSheetId="3">#REF!</definedName>
    <definedName name="bn" localSheetId="10">#REF!</definedName>
    <definedName name="bn" localSheetId="8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5">#REF!</definedName>
    <definedName name="Reg" localSheetId="7">#REF!</definedName>
    <definedName name="Reg" localSheetId="1">#REF!</definedName>
    <definedName name="Reg" localSheetId="4">#REF!</definedName>
    <definedName name="Reg" localSheetId="2">#REF!</definedName>
    <definedName name="Reg" localSheetId="3">#REF!</definedName>
    <definedName name="Reg" localSheetId="9">#REF!</definedName>
    <definedName name="Reg" localSheetId="10">#REF!</definedName>
    <definedName name="Reg" localSheetId="8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5">#REF!</definedName>
    <definedName name="toto" localSheetId="7">#REF!</definedName>
    <definedName name="toto" localSheetId="1">#REF!</definedName>
    <definedName name="toto" localSheetId="4">#REF!</definedName>
    <definedName name="toto" localSheetId="2">#REF!</definedName>
    <definedName name="toto" localSheetId="3">#REF!</definedName>
    <definedName name="toto" localSheetId="9">#REF!</definedName>
    <definedName name="toto" localSheetId="10">#REF!</definedName>
    <definedName name="toto" localSheetId="8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5">#REF!</definedName>
    <definedName name="TOUR1" localSheetId="7">#REF!</definedName>
    <definedName name="TOUR1" localSheetId="1">#REF!</definedName>
    <definedName name="TOUR1" localSheetId="4">#REF!</definedName>
    <definedName name="TOUR1" localSheetId="2">#REF!</definedName>
    <definedName name="TOUR1" localSheetId="3">#REF!</definedName>
    <definedName name="TOUR1" localSheetId="9">#REF!</definedName>
    <definedName name="TOUR1" localSheetId="10">#REF!</definedName>
    <definedName name="TOUR1" localSheetId="8">#REF!</definedName>
    <definedName name="TOUR1">#REF!</definedName>
    <definedName name="TOUR5" localSheetId="5">#REF!</definedName>
    <definedName name="TOUR5" localSheetId="7">#REF!</definedName>
    <definedName name="TOUR5" localSheetId="1">#REF!</definedName>
    <definedName name="TOUR5" localSheetId="4">#REF!</definedName>
    <definedName name="TOUR5" localSheetId="2">#REF!</definedName>
    <definedName name="TOUR5" localSheetId="3">#REF!</definedName>
    <definedName name="TOUR5" localSheetId="9">#REF!</definedName>
    <definedName name="TOUR5" localSheetId="10">#REF!</definedName>
    <definedName name="TOUR5" localSheetId="8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<sst xmlns="http://schemas.openxmlformats.org/spreadsheetml/2006/main" count="4637" uniqueCount="878">
  <si>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</si>
  <si>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</si>
  <si>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</si>
  <si>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</si>
  <si>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</si>
  <si>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</si>
  <si>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</si>
  <si>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</si>
  <si>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</si>
  <si>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</si>
  <si>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</si>
  <si>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</si>
  <si>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</si>
  <si>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</si>
  <si>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</si>
  <si>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</si>
  <si>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</si>
  <si>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</si>
  <si>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</si>
  <si>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</si>
  <si>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</si>
  <si>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</si>
  <si>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</si>
  <si>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</si>
  <si>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</si>
  <si>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</si>
  <si>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</si>
  <si>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</si>
  <si>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</si>
  <si>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</si>
  <si>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</si>
  <si>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</si>
  <si>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</si>
  <si>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</si>
  <si>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</si>
  <si>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</si>
  <si>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</si>
  <si>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</si>
  <si>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</si>
  <si>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</si>
  <si>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</si>
  <si>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</si>
  <si>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t>NEOGOLF</t>
  </si>
  <si>
    <t>PERFORMANCE</t>
  </si>
  <si>
    <t>MONTJOIE</t>
  </si>
  <si>
    <t>NC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</si>
  <si>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</si>
  <si>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</si>
  <si>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</si>
  <si>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</si>
  <si>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</si>
  <si>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</si>
  <si>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</si>
  <si>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</si>
  <si>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</si>
  <si>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</si>
  <si>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</si>
  <si>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</si>
  <si>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</si>
  <si>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</si>
  <si>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</si>
  <si>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U12 G</t>
  </si>
  <si>
    <t>U12 F</t>
  </si>
  <si>
    <t>U10 G</t>
  </si>
  <si>
    <t>U10 F</t>
  </si>
  <si>
    <t>Classement provisoire au :</t>
  </si>
  <si>
    <t>Alexandre</t>
  </si>
  <si>
    <t>Cholet</t>
  </si>
  <si>
    <t>Idx D</t>
  </si>
  <si>
    <t>Idx F</t>
  </si>
  <si>
    <t>Hugo</t>
  </si>
  <si>
    <t>Vigneux</t>
  </si>
  <si>
    <t>Nombre de Joueurs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</si>
  <si>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</si>
  <si>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</si>
  <si>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</si>
  <si>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</si>
  <si>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</si>
  <si>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</si>
  <si>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</si>
  <si>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</si>
  <si>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Points par Catégories</t>
  </si>
  <si>
    <t>MIR</t>
  </si>
  <si>
    <r>
      <t>Inter Comités U11</t>
    </r>
    <r>
      <rPr>
        <sz val="10"/>
        <color indexed="10"/>
        <rFont val="Arial"/>
        <family val="2"/>
      </rPr>
      <t>*</t>
    </r>
  </si>
  <si>
    <t>1ère année</t>
  </si>
  <si>
    <t xml:space="preserve">10 quota imposé </t>
  </si>
  <si>
    <t>Subvention de base</t>
  </si>
  <si>
    <t>Stabilité dans les  3 premières places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</si>
  <si>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</si>
  <si>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</si>
  <si>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</si>
  <si>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</si>
  <si>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</si>
  <si>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</si>
  <si>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</si>
  <si>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</si>
  <si>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</si>
  <si>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Charles</t>
  </si>
  <si>
    <t>Avrillé</t>
  </si>
  <si>
    <t>Carquefou</t>
  </si>
  <si>
    <t>Louise</t>
  </si>
  <si>
    <t>Mans</t>
  </si>
  <si>
    <t>Nolan</t>
  </si>
  <si>
    <t>PQ</t>
  </si>
  <si>
    <t>Raphaël</t>
  </si>
  <si>
    <t>Monts</t>
  </si>
  <si>
    <t>Maxime</t>
  </si>
  <si>
    <t>Antoine</t>
  </si>
  <si>
    <t>Nathan</t>
  </si>
  <si>
    <t>GINGUENE</t>
  </si>
  <si>
    <t>TURCAUD</t>
  </si>
  <si>
    <t>QF</t>
  </si>
  <si>
    <t>Louis</t>
  </si>
  <si>
    <t>pas de cumul</t>
  </si>
  <si>
    <t>QMIR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</si>
  <si>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</si>
  <si>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</si>
  <si>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</si>
  <si>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</si>
  <si>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</si>
  <si>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</si>
  <si>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</si>
  <si>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</si>
  <si>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</si>
  <si>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BOUTTIER</t>
  </si>
  <si>
    <t>Joshua</t>
  </si>
  <si>
    <t>LEROY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</si>
  <si>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</si>
  <si>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</si>
  <si>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</si>
  <si>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</si>
  <si>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</si>
  <si>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</si>
  <si>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</si>
  <si>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</si>
  <si>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</si>
  <si>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</si>
  <si>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</si>
  <si>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</si>
  <si>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</si>
  <si>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</si>
  <si>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</si>
  <si>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</si>
  <si>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</si>
  <si>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</si>
  <si>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</si>
  <si>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</si>
  <si>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MAYRAS</t>
  </si>
  <si>
    <t>Sacha</t>
  </si>
  <si>
    <t>GUYOT</t>
  </si>
  <si>
    <t>Armand</t>
  </si>
  <si>
    <t>JULIEN</t>
  </si>
  <si>
    <t>Lola</t>
  </si>
  <si>
    <t>Domangère</t>
  </si>
  <si>
    <t>Jules</t>
  </si>
  <si>
    <t>PEIGNE</t>
  </si>
  <si>
    <t>Alfred</t>
  </si>
  <si>
    <t>MIGEON</t>
  </si>
  <si>
    <t>Neogolf</t>
  </si>
  <si>
    <t>Pierre</t>
  </si>
  <si>
    <t>FERNANDEZ MANGAS</t>
  </si>
  <si>
    <t>Enzo</t>
  </si>
  <si>
    <t>Adam</t>
  </si>
  <si>
    <t>Matt</t>
  </si>
  <si>
    <t>Thomas</t>
  </si>
  <si>
    <t>Charlotte</t>
  </si>
  <si>
    <t>St Sébastien</t>
  </si>
  <si>
    <t>Victor</t>
  </si>
  <si>
    <t>Savenay</t>
  </si>
  <si>
    <t>Camille</t>
  </si>
  <si>
    <t>Laval</t>
  </si>
  <si>
    <t>Baugé</t>
  </si>
  <si>
    <t>CABRY</t>
  </si>
  <si>
    <t>Fantine</t>
  </si>
  <si>
    <t>Sargé</t>
  </si>
  <si>
    <t>Angers</t>
  </si>
  <si>
    <t>Marius</t>
  </si>
  <si>
    <t>LE MARCHAND</t>
  </si>
  <si>
    <t>Gabin</t>
  </si>
  <si>
    <t>PALMIERI</t>
  </si>
  <si>
    <t>Mathis</t>
  </si>
  <si>
    <t>Pornic</t>
  </si>
  <si>
    <t>BLOT</t>
  </si>
  <si>
    <t>Gauthier</t>
  </si>
  <si>
    <t>GOURET</t>
  </si>
  <si>
    <t>GUEMAS</t>
  </si>
  <si>
    <t>Timothée</t>
  </si>
  <si>
    <t>César</t>
  </si>
  <si>
    <t>Bernard MARTIN</t>
  </si>
  <si>
    <t>Ligue de Golf des Pays de la Loire</t>
  </si>
  <si>
    <t>SABLES D'OLONNES</t>
  </si>
  <si>
    <t>JAHAN</t>
  </si>
  <si>
    <t>DUVAL</t>
  </si>
  <si>
    <t>Flore</t>
  </si>
  <si>
    <t>Guérande</t>
  </si>
  <si>
    <t>Léopold</t>
  </si>
  <si>
    <t>CIRIER</t>
  </si>
  <si>
    <t>Charles Amaury</t>
  </si>
  <si>
    <t xml:space="preserve">BOUTRY </t>
  </si>
  <si>
    <t>Benjamin</t>
  </si>
  <si>
    <t>PASSOS</t>
  </si>
  <si>
    <t>DELCROS-BICHON</t>
  </si>
  <si>
    <t>Leho</t>
  </si>
  <si>
    <t>LERAYS</t>
  </si>
  <si>
    <t>Eliott</t>
  </si>
  <si>
    <t>Lucas</t>
  </si>
  <si>
    <t>AUBRON</t>
  </si>
  <si>
    <t>Leen</t>
  </si>
  <si>
    <t>Eloïse</t>
  </si>
  <si>
    <t>BERNIER</t>
  </si>
  <si>
    <t>Emilie</t>
  </si>
  <si>
    <t>St Sylvain</t>
  </si>
  <si>
    <t>GIRON</t>
  </si>
  <si>
    <t>JUSTEAU</t>
  </si>
  <si>
    <t>KHAMDARANIKORN</t>
  </si>
  <si>
    <t>Gabriel</t>
  </si>
  <si>
    <t>Clémence</t>
  </si>
  <si>
    <t>Quentin</t>
  </si>
  <si>
    <t>Valentin</t>
  </si>
  <si>
    <t>Léa</t>
  </si>
  <si>
    <t>Quad</t>
  </si>
  <si>
    <t>POITEVIN</t>
  </si>
  <si>
    <t>Darren</t>
  </si>
  <si>
    <t>HEULOT</t>
  </si>
  <si>
    <t>THUILLIER</t>
  </si>
  <si>
    <t>Timéo</t>
  </si>
  <si>
    <t>VERDONK</t>
  </si>
  <si>
    <t>Olonnes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</si>
  <si>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</si>
  <si>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</si>
  <si>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</si>
  <si>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</si>
  <si>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</si>
  <si>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</si>
  <si>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t>KERMARREC</t>
  </si>
  <si>
    <t>Owen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</si>
  <si>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</si>
  <si>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</si>
  <si>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</si>
  <si>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</si>
  <si>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</si>
  <si>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</si>
  <si>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</si>
  <si>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</si>
  <si>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</si>
  <si>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</si>
  <si>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</si>
  <si>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</si>
  <si>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</si>
  <si>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AUFFRET</t>
  </si>
  <si>
    <t>FABRE</t>
  </si>
  <si>
    <t>Anatole</t>
  </si>
  <si>
    <t>Félix</t>
  </si>
  <si>
    <t>Néogolf</t>
  </si>
  <si>
    <t>SARRAZIN</t>
  </si>
  <si>
    <t>SCOTT</t>
  </si>
  <si>
    <t>CRAND</t>
  </si>
  <si>
    <t>Lino</t>
  </si>
  <si>
    <t>DOUSSET</t>
  </si>
  <si>
    <t>Colombe</t>
  </si>
  <si>
    <t>VARELLA</t>
  </si>
  <si>
    <t>FOURAGE</t>
  </si>
  <si>
    <t>Mathieu</t>
  </si>
  <si>
    <t>RODIEN</t>
  </si>
  <si>
    <t>Oscar</t>
  </si>
  <si>
    <t>Domitille</t>
  </si>
  <si>
    <t>CREIGNOU TERRIER</t>
  </si>
  <si>
    <t>HURLUPE</t>
  </si>
  <si>
    <t>MOURLON</t>
  </si>
  <si>
    <t>Elsy</t>
  </si>
  <si>
    <t>LEBOSSE</t>
  </si>
  <si>
    <t>Tristan</t>
  </si>
  <si>
    <t>Lévi</t>
  </si>
  <si>
    <t>non renouvelé en 2019</t>
  </si>
  <si>
    <t>LE SOLLIEC</t>
  </si>
  <si>
    <t>Anjou</t>
  </si>
  <si>
    <t>non renouvelé en 2020</t>
  </si>
  <si>
    <t>Non renouvelé</t>
  </si>
  <si>
    <t>Renouvelé</t>
  </si>
  <si>
    <t>Néo</t>
  </si>
  <si>
    <t>TRIBUT-GUEDE</t>
  </si>
  <si>
    <t>Edouard</t>
  </si>
  <si>
    <t>Corentin</t>
  </si>
  <si>
    <t>- 13 filles</t>
  </si>
  <si>
    <t>- 43 garçons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</si>
  <si>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</si>
  <si>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</si>
  <si>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</si>
  <si>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</si>
  <si>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</si>
  <si>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</si>
  <si>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</si>
  <si>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ST GILLES X  VIE</t>
  </si>
  <si>
    <t>SARGE/LE MANS</t>
  </si>
  <si>
    <t>St Gilles X Vie</t>
  </si>
  <si>
    <t>HAMANN</t>
  </si>
  <si>
    <t>Etienne</t>
  </si>
  <si>
    <t>GARBARINI</t>
  </si>
  <si>
    <t>BALDUC</t>
  </si>
  <si>
    <t>(sous réserves…toute erreur avérée sera aussitôt corrigée..lol..)</t>
  </si>
  <si>
    <t>PQ - Qualifié MIR = 10pts</t>
  </si>
  <si>
    <t>Paul</t>
  </si>
  <si>
    <t>Joris</t>
  </si>
  <si>
    <t>Alexis</t>
  </si>
  <si>
    <t>Gaspard</t>
  </si>
  <si>
    <t>PANNIER FRAINO</t>
  </si>
  <si>
    <t>Ael</t>
  </si>
  <si>
    <t>Eloi</t>
  </si>
  <si>
    <t>GERMON</t>
  </si>
  <si>
    <t>Lubin</t>
  </si>
  <si>
    <t>RENAULT</t>
  </si>
  <si>
    <t>BARRE</t>
  </si>
  <si>
    <t>ANSQUER</t>
  </si>
  <si>
    <t>Evann</t>
  </si>
  <si>
    <t>DEVIDAL</t>
  </si>
  <si>
    <t>Yann</t>
  </si>
  <si>
    <t>Héloïse</t>
  </si>
  <si>
    <t>BUREAU</t>
  </si>
  <si>
    <t>Ben</t>
  </si>
  <si>
    <t>COTE</t>
  </si>
  <si>
    <t>Arthur</t>
  </si>
  <si>
    <t>BACK</t>
  </si>
  <si>
    <t>Albin</t>
  </si>
  <si>
    <t>DIDIER-SPLINGART</t>
  </si>
  <si>
    <t>AUDEBEAU</t>
  </si>
  <si>
    <t>Paulin</t>
  </si>
  <si>
    <t>SIRAUDIN</t>
  </si>
  <si>
    <t>Mélanie</t>
  </si>
  <si>
    <t>Dans les 200 premiers du Ranking Messieurs, et des 100 premières du Ranking Dames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</si>
  <si>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</si>
  <si>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</si>
  <si>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</si>
  <si>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RANKINGS</t>
  </si>
  <si>
    <t>Inter-Clubs</t>
  </si>
  <si>
    <t>Bonus de 100 € pour les Equipes encadrés par leur Pro.</t>
  </si>
  <si>
    <t>PELTIER</t>
  </si>
  <si>
    <t>LEON</t>
  </si>
  <si>
    <t>Ch FR</t>
  </si>
  <si>
    <t>RKG N</t>
  </si>
  <si>
    <t>RKG C</t>
  </si>
  <si>
    <t>Potentiel 2021</t>
  </si>
  <si>
    <t>-18 filles</t>
  </si>
  <si>
    <t>-67 garçons</t>
  </si>
  <si>
    <t>159 jeunes                                                             36 filles et 123 garçons</t>
  </si>
  <si>
    <t xml:space="preserve">Classement Final au </t>
  </si>
  <si>
    <t>174 en 2020</t>
  </si>
  <si>
    <t>LE CLECH</t>
  </si>
  <si>
    <t>Léan</t>
  </si>
  <si>
    <t>CHAZOTTES</t>
  </si>
  <si>
    <t>BLONDEAU</t>
  </si>
  <si>
    <t>Wilfried</t>
  </si>
  <si>
    <t>BAUDOUIN</t>
  </si>
  <si>
    <t>SINGH</t>
  </si>
  <si>
    <t>Lovedeep</t>
  </si>
  <si>
    <t>BERG</t>
  </si>
  <si>
    <t>DE GAALON</t>
  </si>
  <si>
    <t>Grands Prix Jeunes de la Ligue (+ critérium)</t>
  </si>
  <si>
    <t>GPJ OL</t>
  </si>
  <si>
    <t>IClubs</t>
  </si>
  <si>
    <t>MAGINOT</t>
  </si>
  <si>
    <t>Noé</t>
  </si>
  <si>
    <t>ARDOUIN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</si>
  <si>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</si>
  <si>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</si>
  <si>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</si>
  <si>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</si>
  <si>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</si>
  <si>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</si>
  <si>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</si>
  <si>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</si>
  <si>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</si>
  <si>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</si>
  <si>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</si>
  <si>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</si>
  <si>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</si>
  <si>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</si>
  <si>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</si>
  <si>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</si>
  <si>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</si>
  <si>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</si>
  <si>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</si>
  <si>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</si>
  <si>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</si>
  <si>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</si>
  <si>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</si>
  <si>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DION</t>
  </si>
  <si>
    <t>Augustin</t>
  </si>
  <si>
    <t>PARISOT</t>
  </si>
  <si>
    <t>Loïs</t>
  </si>
  <si>
    <t>ETIENNE</t>
  </si>
  <si>
    <t>Eliot</t>
  </si>
  <si>
    <t>GUILLEMOT BELLEC</t>
  </si>
  <si>
    <t>Adan</t>
  </si>
  <si>
    <t>BENICHOU</t>
  </si>
  <si>
    <t>Lancelot</t>
  </si>
  <si>
    <t>BONENFANT</t>
  </si>
  <si>
    <t>FRANZOIA</t>
  </si>
  <si>
    <t>GRUEL</t>
  </si>
  <si>
    <t>FOURNIER CORNET</t>
  </si>
  <si>
    <t>Léonie</t>
  </si>
  <si>
    <t>BOULIER</t>
  </si>
  <si>
    <t>Chiara</t>
  </si>
  <si>
    <t>DEROCHE</t>
  </si>
  <si>
    <t>Honorine</t>
  </si>
  <si>
    <t>DELARUE</t>
  </si>
  <si>
    <t>Léna</t>
  </si>
  <si>
    <t>MICHARDIERE</t>
  </si>
  <si>
    <t>CUVILIEZ</t>
  </si>
  <si>
    <t>213 en 2019</t>
  </si>
  <si>
    <t>209 en 2018</t>
  </si>
  <si>
    <t>176 en 2017</t>
  </si>
  <si>
    <t>FR U16</t>
  </si>
  <si>
    <t>FR</t>
  </si>
  <si>
    <t>BOURGENAY</t>
  </si>
  <si>
    <t>TJG</t>
  </si>
  <si>
    <t>MARCHAND</t>
  </si>
  <si>
    <t>Agathe</t>
  </si>
  <si>
    <t>RENAUDINEAU</t>
  </si>
  <si>
    <t>VILLAIN</t>
  </si>
  <si>
    <t>Charlize</t>
  </si>
  <si>
    <t>Alice</t>
  </si>
  <si>
    <t>ROBBE</t>
  </si>
  <si>
    <t>Constantin</t>
  </si>
  <si>
    <t>ROUVRAIS</t>
  </si>
  <si>
    <t>Robin</t>
  </si>
  <si>
    <t>LEGER</t>
  </si>
  <si>
    <t>TOSATTO</t>
  </si>
  <si>
    <t>VRIGNEAU</t>
  </si>
  <si>
    <t>OLLIVIER</t>
  </si>
  <si>
    <t>CHENU</t>
  </si>
  <si>
    <t>Bubba</t>
  </si>
  <si>
    <r>
      <t>Trophée JG  U10 garçons et filles</t>
    </r>
    <r>
      <rPr>
        <sz val="10"/>
        <color indexed="10"/>
        <rFont val="Arial"/>
        <family val="2"/>
      </rPr>
      <t>*</t>
    </r>
  </si>
  <si>
    <t>Challenge National des Ecoles de Golf</t>
  </si>
  <si>
    <t>GOKT</t>
  </si>
  <si>
    <t>CHATELAIN</t>
  </si>
  <si>
    <t>MANCEAU</t>
  </si>
  <si>
    <t>BLANCHET</t>
  </si>
  <si>
    <t>MERMUYS</t>
  </si>
  <si>
    <t>Cyrus</t>
  </si>
  <si>
    <t>SALADIN</t>
  </si>
  <si>
    <t>Hina</t>
  </si>
  <si>
    <t>1er = 100pts - 2ème et 3ème = 80pts - 4 à 100 = 50pts - 101 à 200 = 30pts - 201 à 300 = 20pts - au-delà = 10pts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</si>
  <si>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Pas de subvention sans le résultat d'au moins un participant à une épreuve de ligue</t>
    </r>
  </si>
  <si>
    <t>111 en 2016</t>
  </si>
  <si>
    <t>P&amp;P</t>
  </si>
  <si>
    <t>HUART</t>
  </si>
  <si>
    <t>G</t>
  </si>
  <si>
    <t>F</t>
  </si>
  <si>
    <r>
      <t>Régional Jeunes P&amp;P</t>
    </r>
    <r>
      <rPr>
        <sz val="10"/>
        <color indexed="10"/>
        <rFont val="Arial"/>
        <family val="2"/>
      </rPr>
      <t xml:space="preserve">* </t>
    </r>
    <r>
      <rPr>
        <sz val="8"/>
        <color indexed="10"/>
        <rFont val="Arial"/>
        <family val="2"/>
      </rPr>
      <t>(Trophée Mixte - pts F, pts G)</t>
    </r>
  </si>
  <si>
    <t>non renouvelé en 2021</t>
  </si>
  <si>
    <t>Potentiel 2022</t>
  </si>
  <si>
    <t>214 jeunes                                                             54 filles et 160 garçons</t>
  </si>
  <si>
    <t>-6 filles</t>
  </si>
  <si>
    <t>-31 garçons</t>
  </si>
  <si>
    <t>56 filles</t>
  </si>
  <si>
    <t>48 filles</t>
  </si>
  <si>
    <t>165 garçons</t>
  </si>
  <si>
    <t>44 filles</t>
  </si>
  <si>
    <t>42 filles</t>
  </si>
  <si>
    <t>132 garçons</t>
  </si>
  <si>
    <t>Totaux</t>
  </si>
  <si>
    <t>Réalisé 2021</t>
  </si>
  <si>
    <t>22 CLUBS</t>
  </si>
  <si>
    <t>25 CLUBS</t>
  </si>
  <si>
    <t>24 CLUBS</t>
  </si>
  <si>
    <t>28 CLUBS</t>
  </si>
  <si>
    <t>Pts</t>
  </si>
  <si>
    <t>232 en 2021</t>
  </si>
  <si>
    <t>BERNARD</t>
  </si>
  <si>
    <t>BLANC</t>
  </si>
  <si>
    <t>Auguste</t>
  </si>
  <si>
    <t>SIRACUSE</t>
  </si>
  <si>
    <t>Jadden</t>
  </si>
  <si>
    <t>BOUTOILLE</t>
  </si>
  <si>
    <t>Octave</t>
  </si>
  <si>
    <t>POTIRON</t>
  </si>
  <si>
    <t>Malo</t>
  </si>
  <si>
    <t>CHEVALIER</t>
  </si>
  <si>
    <t>RAMAGE</t>
  </si>
  <si>
    <t>Emile</t>
  </si>
  <si>
    <t>Léandre</t>
  </si>
  <si>
    <t>DELMOTTE</t>
  </si>
  <si>
    <t>Rayan</t>
  </si>
  <si>
    <r>
      <t xml:space="preserve">MIR - Qualifié France = 20pts  - </t>
    </r>
    <r>
      <rPr>
        <b/>
        <sz val="10"/>
        <color indexed="10"/>
        <rFont val="Arial"/>
        <family val="2"/>
      </rPr>
      <t>GOKT</t>
    </r>
    <r>
      <rPr>
        <sz val="10"/>
        <color indexed="10"/>
        <rFont val="Arial"/>
        <family val="2"/>
      </rPr>
      <t xml:space="preserve"> (Final)</t>
    </r>
  </si>
  <si>
    <t>GAUDIN</t>
  </si>
  <si>
    <t>Léo</t>
  </si>
  <si>
    <t>QUERE-DINEL</t>
  </si>
  <si>
    <t>Jade</t>
  </si>
  <si>
    <t>Valentine</t>
  </si>
  <si>
    <t>THIERRY-TERLAIN</t>
  </si>
  <si>
    <t>GP Jeunes Ile d'Or</t>
  </si>
  <si>
    <t>SABLE SOLESMES</t>
  </si>
  <si>
    <t>COSNEFROY</t>
  </si>
  <si>
    <t>BONNIN</t>
  </si>
  <si>
    <t>Ruben</t>
  </si>
  <si>
    <t>BUTRULLE</t>
  </si>
  <si>
    <t>RENARD</t>
  </si>
  <si>
    <t>Térence</t>
  </si>
  <si>
    <t>MANIGOLD</t>
  </si>
  <si>
    <t>Justin</t>
  </si>
  <si>
    <t>LIMOUZIN</t>
  </si>
  <si>
    <t>Mathilde</t>
  </si>
  <si>
    <t>BLASCO</t>
  </si>
  <si>
    <t>MAILLET</t>
  </si>
  <si>
    <t>Eloan</t>
  </si>
  <si>
    <t>CARTEGNIE</t>
  </si>
  <si>
    <t>Marc</t>
  </si>
  <si>
    <t xml:space="preserve"> MANS 24H</t>
  </si>
  <si>
    <t>DOMANGERE</t>
  </si>
  <si>
    <t>BAULE</t>
  </si>
  <si>
    <t>LE BOURDAIS</t>
  </si>
  <si>
    <t>MOUALLEM</t>
  </si>
  <si>
    <t>Constance</t>
  </si>
  <si>
    <t>Léonard</t>
  </si>
  <si>
    <t>Martin</t>
  </si>
  <si>
    <t>SALOMON</t>
  </si>
  <si>
    <t>MAROTTE</t>
  </si>
  <si>
    <t>GAIGNARD</t>
  </si>
  <si>
    <t>FOUCHE</t>
  </si>
  <si>
    <t>DRUART VERON</t>
  </si>
  <si>
    <t>Noam</t>
  </si>
  <si>
    <t>MANIÈRE</t>
  </si>
  <si>
    <t>Nathanaël</t>
  </si>
  <si>
    <t>GUIBOT</t>
  </si>
  <si>
    <t>MAURET</t>
  </si>
  <si>
    <t>DELIS</t>
  </si>
  <si>
    <t>Bauge</t>
  </si>
  <si>
    <t>BAYET</t>
  </si>
  <si>
    <t>SEIGNARD</t>
  </si>
  <si>
    <t>Auréa</t>
  </si>
  <si>
    <t>Célestin</t>
  </si>
  <si>
    <t>DASTOR</t>
  </si>
  <si>
    <t>RAULET</t>
  </si>
  <si>
    <t>LOPES</t>
  </si>
  <si>
    <t>Cameron</t>
  </si>
  <si>
    <t>MONDESIR</t>
  </si>
  <si>
    <t>LOSTANLEN</t>
  </si>
  <si>
    <t>DUMAS</t>
  </si>
  <si>
    <t>Louisa</t>
  </si>
  <si>
    <t>PILLOT</t>
  </si>
  <si>
    <t>+1,6</t>
  </si>
  <si>
    <t>DEROUET</t>
  </si>
  <si>
    <t>Paul Alexandre</t>
  </si>
  <si>
    <t>GHARIB</t>
  </si>
  <si>
    <t>VERDON DE SEQUEIRA</t>
  </si>
  <si>
    <t>Carl</t>
  </si>
  <si>
    <t xml:space="preserve">FERNANDEZ </t>
  </si>
  <si>
    <t>BORY</t>
  </si>
  <si>
    <t>Matisse</t>
  </si>
  <si>
    <t>LIBERT</t>
  </si>
  <si>
    <t>RAVAZE PERRAUX</t>
  </si>
  <si>
    <t>CAILLON</t>
  </si>
  <si>
    <t>Elioth</t>
  </si>
  <si>
    <t>DUBREUIL</t>
  </si>
  <si>
    <t>TRIBONDEAU TOQUET</t>
  </si>
  <si>
    <t>CHARRIER</t>
  </si>
  <si>
    <t>PLONQUET</t>
  </si>
  <si>
    <t>Antonin</t>
  </si>
  <si>
    <t xml:space="preserve">CHARTE                                                                          BIODIVERSITE                            </t>
  </si>
  <si>
    <t>BIO DIV</t>
  </si>
  <si>
    <t>GREMY</t>
  </si>
  <si>
    <t>Enoa</t>
  </si>
  <si>
    <t>points par joueurs/nbr</t>
  </si>
  <si>
    <t>ROBERTJO</t>
  </si>
  <si>
    <t>HUMBERT</t>
  </si>
  <si>
    <t>Moira</t>
  </si>
  <si>
    <t>Castille</t>
  </si>
  <si>
    <t>Maëlys</t>
  </si>
  <si>
    <t>DIGNE</t>
  </si>
  <si>
    <t>Elias</t>
  </si>
  <si>
    <t>OLIVIER</t>
  </si>
  <si>
    <t>Briac</t>
  </si>
  <si>
    <t>DRON</t>
  </si>
  <si>
    <t>Piérig</t>
  </si>
  <si>
    <t>FERNANDEZ PINTO</t>
  </si>
  <si>
    <t>Alex</t>
  </si>
  <si>
    <t>Quadrangulaire U10   Sélection = 10pts</t>
  </si>
  <si>
    <t>LASIERRA</t>
  </si>
  <si>
    <t>Eline</t>
  </si>
  <si>
    <t>Anaë</t>
  </si>
  <si>
    <t>SAMSON</t>
  </si>
  <si>
    <t>Sidonie</t>
  </si>
  <si>
    <t>Clarisse</t>
  </si>
  <si>
    <t>E FR</t>
  </si>
  <si>
    <t>Q U10</t>
  </si>
  <si>
    <t>Quadra</t>
  </si>
  <si>
    <t>BIO DIVERSITE</t>
  </si>
  <si>
    <r>
      <t xml:space="preserve">200€ / </t>
    </r>
    <r>
      <rPr>
        <sz val="8"/>
        <rFont val="Arial"/>
        <family val="2"/>
      </rPr>
      <t>CLUB SIGNATAIRE</t>
    </r>
  </si>
  <si>
    <t>Réalisé 2022</t>
  </si>
  <si>
    <t>non renouvelé en 2022</t>
  </si>
  <si>
    <t>-16 filles</t>
  </si>
  <si>
    <t>55 filles</t>
  </si>
  <si>
    <t>176 garçons</t>
  </si>
  <si>
    <t>232 jeunes                                                             56 filles et 176 garçons</t>
  </si>
  <si>
    <t>Potentiel 2023</t>
  </si>
  <si>
    <t>Réalisé 2023</t>
  </si>
  <si>
    <t>-44 garçons</t>
  </si>
  <si>
    <t>188 garçons</t>
  </si>
  <si>
    <t>U16 G - 2007-2008</t>
  </si>
  <si>
    <t>U14 G - 2009-2010</t>
  </si>
  <si>
    <t>U16 F  -  2007-2008</t>
  </si>
  <si>
    <t>U14 F - 2009-2010</t>
  </si>
  <si>
    <t>U12 G - 2011-2012</t>
  </si>
  <si>
    <t>U12 F - 2011-2012</t>
  </si>
  <si>
    <t>U10 G - 2013 et &gt;</t>
  </si>
  <si>
    <t>U10 F - 2013 et &gt;</t>
  </si>
  <si>
    <t>229 jeunes                                                             52 filles et 177 garçons</t>
  </si>
  <si>
    <t>243 jeunes                                                             55 filles et 188 garçons</t>
  </si>
  <si>
    <t>Dans les 10 premiers du Ranking Jeunes par catégories (avec au moins 1 GPJ ou GP dans la Ligue)</t>
  </si>
  <si>
    <t>pas de point de participation au 5 premiers</t>
  </si>
  <si>
    <t>243 en 2022</t>
  </si>
  <si>
    <t>5335.8 en 2022</t>
  </si>
  <si>
    <t>Ange</t>
  </si>
  <si>
    <t>Charlie</t>
  </si>
  <si>
    <t xml:space="preserve">LE GALL </t>
  </si>
  <si>
    <t>Adrien</t>
  </si>
  <si>
    <t>06/02/2023</t>
  </si>
  <si>
    <t>SERVAIS</t>
  </si>
  <si>
    <t>Axel</t>
  </si>
  <si>
    <t>MANS 24H</t>
  </si>
  <si>
    <t>GPJ IO</t>
  </si>
  <si>
    <t>RENAUD</t>
  </si>
  <si>
    <t>Marceau</t>
  </si>
  <si>
    <t>LAFOUX</t>
  </si>
  <si>
    <t>Diane</t>
  </si>
  <si>
    <t>14</t>
  </si>
  <si>
    <t>GUILLOU</t>
  </si>
  <si>
    <t>DINOMAIS</t>
  </si>
  <si>
    <t>FOT-HING PENIERE</t>
  </si>
  <si>
    <t>Tao</t>
  </si>
  <si>
    <t>CHEREL</t>
  </si>
  <si>
    <t>CHABOT</t>
  </si>
  <si>
    <t>Anne-Constance</t>
  </si>
  <si>
    <t>Alouettes</t>
  </si>
  <si>
    <t>2 ème = 80</t>
  </si>
  <si>
    <t>3 ème = 60</t>
  </si>
  <si>
    <r>
      <rPr>
        <sz val="10"/>
        <color indexed="10"/>
        <rFont val="Arial"/>
        <family val="2"/>
      </rPr>
      <t>Sélection</t>
    </r>
    <r>
      <rPr>
        <sz val="10"/>
        <rFont val="Arial"/>
        <family val="2"/>
      </rPr>
      <t xml:space="preserve"> dans le groupe France  </t>
    </r>
  </si>
  <si>
    <t>Henri-Alban</t>
  </si>
  <si>
    <t>REGNIER</t>
  </si>
  <si>
    <t>Théotime</t>
  </si>
  <si>
    <t>LEGRAND</t>
  </si>
  <si>
    <t>LEMETAYER</t>
  </si>
  <si>
    <t>20,6</t>
  </si>
  <si>
    <t>26</t>
  </si>
  <si>
    <t>26,2</t>
  </si>
  <si>
    <t>35,5</t>
  </si>
  <si>
    <t>46,9</t>
  </si>
  <si>
    <t>51</t>
  </si>
  <si>
    <t>27,8</t>
  </si>
  <si>
    <t>32,4</t>
  </si>
  <si>
    <t>40,6</t>
  </si>
  <si>
    <t>50,6</t>
  </si>
  <si>
    <t>24,9</t>
  </si>
  <si>
    <t>37,7</t>
  </si>
  <si>
    <t>11,8</t>
  </si>
  <si>
    <t>19,1</t>
  </si>
  <si>
    <t>39,1</t>
  </si>
  <si>
    <t>48,2</t>
  </si>
  <si>
    <t>NEDJAR LELOUP</t>
  </si>
  <si>
    <t>Romy</t>
  </si>
  <si>
    <t>42,3</t>
  </si>
  <si>
    <t>RICHARD</t>
  </si>
  <si>
    <t>Lou</t>
  </si>
  <si>
    <t>43,9</t>
  </si>
  <si>
    <t>VOISIN</t>
  </si>
  <si>
    <t>46,5</t>
  </si>
  <si>
    <t xml:space="preserve">JARDEL </t>
  </si>
  <si>
    <t>48,7</t>
  </si>
  <si>
    <t>BOUCHER ROBIDA</t>
  </si>
  <si>
    <t>54</t>
  </si>
  <si>
    <t>DUCELIER</t>
  </si>
  <si>
    <t>42</t>
  </si>
  <si>
    <t>LECUONA</t>
  </si>
  <si>
    <t>Maélys</t>
  </si>
  <si>
    <t>MOLLE</t>
  </si>
  <si>
    <t>Liam</t>
  </si>
  <si>
    <t>GASPARIN</t>
  </si>
  <si>
    <t>Léon</t>
  </si>
  <si>
    <t>HELARD</t>
  </si>
  <si>
    <t>LEBOUCQ</t>
  </si>
  <si>
    <t>Gatien</t>
  </si>
  <si>
    <t>RAVIER</t>
  </si>
  <si>
    <t>34,2</t>
  </si>
  <si>
    <t>DERE ROBION</t>
  </si>
  <si>
    <t>Eden</t>
  </si>
  <si>
    <t>43,2</t>
  </si>
  <si>
    <t>44,8</t>
  </si>
  <si>
    <t>LAIR</t>
  </si>
  <si>
    <t>Margot</t>
  </si>
  <si>
    <t>50</t>
  </si>
  <si>
    <t>LABBE</t>
  </si>
  <si>
    <t>RIGAL</t>
  </si>
  <si>
    <t>Morgan</t>
  </si>
  <si>
    <t>52,6</t>
  </si>
  <si>
    <t>CLEMOT</t>
  </si>
  <si>
    <t>Tiago</t>
  </si>
  <si>
    <t>KERN</t>
  </si>
  <si>
    <t>BARBEAU</t>
  </si>
  <si>
    <t>Emy</t>
  </si>
  <si>
    <t>TRANCHANT DOC</t>
  </si>
  <si>
    <t>4,5</t>
  </si>
  <si>
    <t>COULON</t>
  </si>
  <si>
    <t>GUEZOU</t>
  </si>
  <si>
    <t>34,8</t>
  </si>
  <si>
    <t>Alister</t>
  </si>
  <si>
    <t>19,7</t>
  </si>
  <si>
    <t>CORMIER</t>
  </si>
  <si>
    <t>Guilhem</t>
  </si>
  <si>
    <t>17,3</t>
  </si>
  <si>
    <t>ISAIA</t>
  </si>
  <si>
    <t>Arthus</t>
  </si>
  <si>
    <t>20,9</t>
  </si>
  <si>
    <t>BARREAULT</t>
  </si>
  <si>
    <t>Noa</t>
  </si>
  <si>
    <t>DIDIER SPLINGART</t>
  </si>
  <si>
    <t>43,4</t>
  </si>
  <si>
    <t>VERCRUYSSE</t>
  </si>
  <si>
    <t>Nina</t>
  </si>
  <si>
    <t>26,6</t>
  </si>
  <si>
    <t>GUENARD</t>
  </si>
  <si>
    <t>24</t>
  </si>
  <si>
    <t>33,3</t>
  </si>
  <si>
    <t>HN</t>
  </si>
  <si>
    <t>TROUVE</t>
  </si>
  <si>
    <t>Bruno</t>
  </si>
  <si>
    <t>40,4</t>
  </si>
  <si>
    <t>LEFEBVRE</t>
  </si>
  <si>
    <t>50,9</t>
  </si>
  <si>
    <t>DEGUEILLE</t>
  </si>
  <si>
    <t>48</t>
  </si>
  <si>
    <t>47,5</t>
  </si>
  <si>
    <t>+2,8</t>
  </si>
  <si>
    <t>+1,8</t>
  </si>
  <si>
    <t>3,1</t>
  </si>
  <si>
    <t>non renouvelé en 2023</t>
  </si>
  <si>
    <t>-55 garçons</t>
  </si>
  <si>
    <t>26 CLUBS</t>
  </si>
  <si>
    <t>215 jeunes                                  44 filles et 171 garçons</t>
  </si>
  <si>
    <t>Potentiel 2024</t>
  </si>
  <si>
    <t>Réalisé 2024</t>
  </si>
  <si>
    <t>Potentiel 2025</t>
  </si>
  <si>
    <t>Réalisé 2025</t>
  </si>
  <si>
    <t>Potentiel 2026</t>
  </si>
  <si>
    <t>Réalisé 2026</t>
  </si>
  <si>
    <t>U16 G - 2008-2009</t>
  </si>
  <si>
    <t>U14 G - 2010-2011</t>
  </si>
  <si>
    <t>U16 F  -  2008-2009</t>
  </si>
  <si>
    <t>U14 F - 2010-2011</t>
  </si>
  <si>
    <t>U12 F - 2012-2013</t>
  </si>
  <si>
    <t>U10 G - 2014 et &gt;</t>
  </si>
  <si>
    <t>U10 F - 2014 et &gt;</t>
  </si>
  <si>
    <r>
      <t>1ère année</t>
    </r>
    <r>
      <rPr>
        <b/>
        <sz val="10"/>
        <rFont val="Arial"/>
        <family val="2"/>
      </rPr>
      <t xml:space="preserve"> (1)</t>
    </r>
  </si>
  <si>
    <r>
      <t>1ère année</t>
    </r>
    <r>
      <rPr>
        <b/>
        <sz val="10"/>
        <rFont val="Arial"/>
        <family val="2"/>
      </rPr>
      <t xml:space="preserve"> (19)</t>
    </r>
  </si>
  <si>
    <r>
      <t>1ère année</t>
    </r>
    <r>
      <rPr>
        <b/>
        <sz val="10"/>
        <rFont val="Arial"/>
        <family val="2"/>
      </rPr>
      <t xml:space="preserve"> (10)</t>
    </r>
  </si>
  <si>
    <r>
      <t>1ère année</t>
    </r>
    <r>
      <rPr>
        <b/>
        <sz val="10"/>
        <rFont val="Arial"/>
        <family val="2"/>
      </rPr>
      <t xml:space="preserve"> (18)</t>
    </r>
  </si>
  <si>
    <r>
      <t xml:space="preserve">1ère année </t>
    </r>
    <r>
      <rPr>
        <b/>
        <sz val="10"/>
        <rFont val="Arial"/>
        <family val="2"/>
      </rPr>
      <t>(4)</t>
    </r>
  </si>
  <si>
    <r>
      <t>1ère année</t>
    </r>
    <r>
      <rPr>
        <b/>
        <sz val="10"/>
        <rFont val="Arial"/>
        <family val="2"/>
      </rPr>
      <t xml:space="preserve"> (24)</t>
    </r>
  </si>
  <si>
    <r>
      <t xml:space="preserve">1ère année </t>
    </r>
    <r>
      <rPr>
        <b/>
        <sz val="10"/>
        <rFont val="Arial"/>
        <family val="2"/>
      </rPr>
      <t>(3)</t>
    </r>
  </si>
  <si>
    <r>
      <t xml:space="preserve">1ère année </t>
    </r>
    <r>
      <rPr>
        <b/>
        <sz val="10"/>
        <rFont val="Arial"/>
        <family val="2"/>
      </rPr>
      <t>(25)</t>
    </r>
  </si>
  <si>
    <t>0,8</t>
  </si>
  <si>
    <t>172 garçons</t>
  </si>
  <si>
    <t>sous réserve de réclamations justifiées jusqu'au 01/01/2024</t>
  </si>
  <si>
    <t>Progression de 1 à 3 places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</si>
  <si>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DES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18 000 €                                                             </t>
    </r>
  </si>
  <si>
    <t>Si l'enveloppe globale de 18 000 € est dépassée un Ajustement sera effectué en prélevant un pourcentage sur les montants attribués</t>
  </si>
  <si>
    <t>au 07 décembre</t>
  </si>
  <si>
    <t>Progression du nombre de licences U12 au 08/12 :</t>
  </si>
  <si>
    <t>TOTAL SPORT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</si>
  <si>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Total Sport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</si>
  <si>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Total Sport augmentée de 10%</t>
    </r>
  </si>
  <si>
    <t>Ajustement à                      -2,0208%</t>
  </si>
  <si>
    <t>21/12/2022</t>
  </si>
  <si>
    <t>Aides de la Ligue aux Ecoles de Golf 2024</t>
  </si>
  <si>
    <t xml:space="preserve">Guérande </t>
  </si>
  <si>
    <t>12,3</t>
  </si>
  <si>
    <t>8,2</t>
  </si>
  <si>
    <t>16,2</t>
  </si>
  <si>
    <t>15,1</t>
  </si>
  <si>
    <t>14,7</t>
  </si>
  <si>
    <t>26,1</t>
  </si>
  <si>
    <t>18,1</t>
  </si>
  <si>
    <t>31,7</t>
  </si>
  <si>
    <t>22,3</t>
  </si>
  <si>
    <t xml:space="preserve">GIRAULT </t>
  </si>
  <si>
    <t>PIERRE</t>
  </si>
  <si>
    <t>29,8</t>
  </si>
  <si>
    <t>30,5</t>
  </si>
  <si>
    <t>13,7</t>
  </si>
  <si>
    <t>22,7</t>
  </si>
  <si>
    <t>41,</t>
  </si>
  <si>
    <t>36,1</t>
  </si>
  <si>
    <t>3,4</t>
  </si>
  <si>
    <t>4</t>
  </si>
  <si>
    <t>7</t>
  </si>
  <si>
    <t>7,1</t>
  </si>
  <si>
    <t>14,5</t>
  </si>
  <si>
    <t>3</t>
  </si>
  <si>
    <t>9,7</t>
  </si>
  <si>
    <t>4,1</t>
  </si>
  <si>
    <t>5,9</t>
  </si>
  <si>
    <t>6,8</t>
  </si>
  <si>
    <t>21,4</t>
  </si>
  <si>
    <t>10</t>
  </si>
  <si>
    <t>17,1</t>
  </si>
  <si>
    <t>9,8</t>
  </si>
  <si>
    <t>16,3</t>
  </si>
  <si>
    <t>41,9</t>
  </si>
  <si>
    <t>29,2</t>
  </si>
  <si>
    <t>29,7</t>
  </si>
  <si>
    <t>33,5</t>
  </si>
  <si>
    <t>KERIBIN</t>
  </si>
  <si>
    <t>Baptiste</t>
  </si>
  <si>
    <t>39,7</t>
  </si>
  <si>
    <t>BRAULT</t>
  </si>
  <si>
    <t>45,4</t>
  </si>
  <si>
    <t>DORIZON</t>
  </si>
  <si>
    <t>49</t>
  </si>
  <si>
    <t>51,7</t>
  </si>
  <si>
    <t>CHARLOT PEYRAMAYOU</t>
  </si>
  <si>
    <t>Mylo</t>
  </si>
  <si>
    <t>GPJLM</t>
  </si>
  <si>
    <t>GP Jeunes Le Mans</t>
  </si>
  <si>
    <t>U8 F - 2016 et &gt;</t>
  </si>
  <si>
    <t>U8 G - 2016 et &gt;</t>
  </si>
  <si>
    <t>U8 G</t>
  </si>
  <si>
    <t>U8 F</t>
  </si>
  <si>
    <t>11/03/2024</t>
  </si>
  <si>
    <t>4824,3 en 2023</t>
  </si>
  <si>
    <t>216 en 2023</t>
  </si>
  <si>
    <t>Pitch &amp; Putt U14                           Savenay</t>
  </si>
  <si>
    <t>7,4</t>
  </si>
  <si>
    <t>10,8</t>
  </si>
  <si>
    <t>13,1</t>
  </si>
  <si>
    <t>14,9</t>
  </si>
  <si>
    <t>16,7</t>
  </si>
  <si>
    <t>17,5</t>
  </si>
  <si>
    <t>18,8</t>
  </si>
  <si>
    <t>19,6</t>
  </si>
  <si>
    <t>22,1</t>
  </si>
  <si>
    <t>25,2</t>
  </si>
  <si>
    <t>25,7</t>
  </si>
  <si>
    <t>28,2</t>
  </si>
  <si>
    <t>33,9</t>
  </si>
  <si>
    <t>29</t>
  </si>
  <si>
    <t>CARTIER</t>
  </si>
  <si>
    <t>32</t>
  </si>
  <si>
    <t>U12 G - 2012-2013</t>
  </si>
  <si>
    <t>U10 F - 2014 et 2015</t>
  </si>
  <si>
    <t>U10 G - 2014 et 2015</t>
  </si>
  <si>
    <t>BALCAEN</t>
  </si>
  <si>
    <t>39,4</t>
  </si>
  <si>
    <t>HUBERT</t>
  </si>
  <si>
    <t>42,9</t>
  </si>
  <si>
    <t>BOUTARD CANTIN</t>
  </si>
  <si>
    <t>52,7</t>
  </si>
  <si>
    <t>Léana</t>
  </si>
  <si>
    <t>25/03/2024</t>
  </si>
  <si>
    <t>7,6</t>
  </si>
  <si>
    <t>5,5</t>
  </si>
  <si>
    <t>16,9</t>
  </si>
  <si>
    <t>4,9</t>
  </si>
  <si>
    <t>14,2</t>
  </si>
  <si>
    <t>10,5</t>
  </si>
  <si>
    <t>13</t>
  </si>
  <si>
    <t>16</t>
  </si>
  <si>
    <t>20,4</t>
  </si>
  <si>
    <t>21,7</t>
  </si>
  <si>
    <t>41,6</t>
  </si>
  <si>
    <t>50,2</t>
  </si>
  <si>
    <t xml:space="preserve">DENIS </t>
  </si>
  <si>
    <t>Edene</t>
  </si>
  <si>
    <t>BIDAUD</t>
  </si>
  <si>
    <t>Ile dOr</t>
  </si>
  <si>
    <t>St Gilles X se Vie</t>
  </si>
  <si>
    <r>
      <t>1ère année</t>
    </r>
    <r>
      <rPr>
        <b/>
        <sz val="10"/>
        <rFont val="Arial"/>
        <family val="2"/>
      </rPr>
      <t xml:space="preserve"> </t>
    </r>
  </si>
  <si>
    <t xml:space="preserve">1ère année </t>
  </si>
  <si>
    <t>29/04/2024</t>
  </si>
  <si>
    <t>10,3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</si>
</sst>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  <numFmt numFmtId="175" formatCode="0.000000"/>
    <numFmt numFmtId="176" formatCode="0.000"/>
    <numFmt numFmtId="177" formatCode="0.0000"/>
    <numFmt numFmtId="178" formatCode="#,##0\ &quot;€&quot;;[Red]#,##0\ &quot;€&quot;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i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12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  <font>
      <i/>
      <sz val="10"/>
      <color rgb="FFFF0000"/>
      <name val="Arial"/>
      <family val="2"/>
    </font>
    <font>
      <b/>
      <sz val="16"/>
      <color theme="1"/>
      <name val="Times New Roman"/>
      <family val="1"/>
    </font>
    <font>
      <sz val="9"/>
      <color rgb="FFFF0000"/>
      <name val="Arial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>
        <color rgb="FFFF0000"/>
      </top>
      <bottom style="thin"/>
    </border>
    <border>
      <left style="medium"/>
      <right style="medium"/>
      <top style="medium">
        <color rgb="FFFF0000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/>
    </border>
    <border>
      <left/>
      <right style="medium"/>
      <top style="medium"/>
      <bottom/>
    </border>
    <border diagonalUp="1" diagonalDown="1">
      <left style="medium"/>
      <right style="medium"/>
      <top style="thin"/>
      <bottom style="medium"/>
      <diagonal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7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7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6" borderId="0" xfId="0" applyFont="1" applyFill="1" applyAlignment="1">
      <alignment/>
    </xf>
    <xf numFmtId="16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9" borderId="23" xfId="79" applyFont="1" applyFill="1" applyBorder="1" applyAlignment="1">
      <alignment vertical="center"/>
      <protection/>
    </xf>
    <xf numFmtId="0" fontId="0" fillId="29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65" fontId="64" fillId="0" borderId="0" xfId="0" applyNumberFormat="1" applyFont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29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4" fillId="0" borderId="31" xfId="78" applyNumberFormat="1" applyFont="1" applyFill="1" applyBorder="1" applyAlignment="1">
      <alignment horizontal="center" vertical="center"/>
      <protection/>
    </xf>
    <xf numFmtId="165" fontId="4" fillId="28" borderId="23" xfId="44" applyNumberFormat="1" applyFont="1" applyFill="1" applyBorder="1" applyAlignment="1">
      <alignment horizontal="center" vertical="center"/>
    </xf>
    <xf numFmtId="171" fontId="65" fillId="30" borderId="23" xfId="0" applyNumberFormat="1" applyFont="1" applyFill="1" applyBorder="1" applyAlignment="1">
      <alignment horizontal="center" vertical="center"/>
    </xf>
    <xf numFmtId="171" fontId="4" fillId="0" borderId="23" xfId="78" applyNumberFormat="1" applyFont="1" applyFill="1" applyBorder="1" applyAlignment="1">
      <alignment horizontal="center" vertical="center"/>
      <protection/>
    </xf>
    <xf numFmtId="165" fontId="4" fillId="28" borderId="24" xfId="44" applyNumberFormat="1" applyFont="1" applyFill="1" applyBorder="1" applyAlignment="1">
      <alignment horizontal="center" vertical="center"/>
    </xf>
    <xf numFmtId="1" fontId="2" fillId="0" borderId="24" xfId="79" applyNumberFormat="1" applyFont="1" applyFill="1" applyBorder="1" applyAlignment="1">
      <alignment horizontal="center" vertical="center"/>
      <protection/>
    </xf>
    <xf numFmtId="0" fontId="0" fillId="0" borderId="24" xfId="78" applyFill="1" applyBorder="1" applyAlignment="1">
      <alignment horizontal="center" vertical="center"/>
      <protection/>
    </xf>
    <xf numFmtId="171" fontId="4" fillId="0" borderId="24" xfId="76" applyNumberFormat="1" applyFont="1" applyFill="1" applyBorder="1" applyAlignment="1">
      <alignment horizontal="center" vertical="center"/>
      <protection/>
    </xf>
    <xf numFmtId="0" fontId="0" fillId="0" borderId="24" xfId="76" applyFill="1" applyBorder="1" applyAlignment="1">
      <alignment horizontal="center" vertical="center"/>
      <protection/>
    </xf>
    <xf numFmtId="171" fontId="4" fillId="0" borderId="24" xfId="70" applyNumberFormat="1" applyFont="1" applyFill="1" applyBorder="1" applyAlignment="1">
      <alignment horizontal="center" vertical="center"/>
      <protection/>
    </xf>
    <xf numFmtId="173" fontId="0" fillId="0" borderId="24" xfId="79" applyNumberFormat="1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70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24" xfId="77" applyFont="1" applyBorder="1" applyAlignment="1">
      <alignment horizontal="center"/>
      <protection/>
    </xf>
    <xf numFmtId="0" fontId="2" fillId="28" borderId="24" xfId="77" applyFont="1" applyFill="1" applyBorder="1" applyAlignment="1">
      <alignment horizontal="center"/>
      <protection/>
    </xf>
    <xf numFmtId="0" fontId="2" fillId="28" borderId="31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0" fontId="2" fillId="0" borderId="24" xfId="77" applyFont="1" applyFill="1" applyBorder="1" applyAlignment="1">
      <alignment horizontal="center"/>
      <protection/>
    </xf>
    <xf numFmtId="171" fontId="4" fillId="31" borderId="24" xfId="76" applyNumberFormat="1" applyFont="1" applyFill="1" applyBorder="1" applyAlignment="1">
      <alignment horizontal="center" vertical="center"/>
      <protection/>
    </xf>
    <xf numFmtId="171" fontId="4" fillId="31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7" applyFont="1" applyBorder="1" applyAlignment="1">
      <alignment horizontal="center"/>
      <protection/>
    </xf>
    <xf numFmtId="0" fontId="0" fillId="0" borderId="24" xfId="77" applyFont="1" applyFill="1" applyBorder="1" applyAlignment="1">
      <alignment horizontal="center"/>
      <protection/>
    </xf>
    <xf numFmtId="0" fontId="0" fillId="28" borderId="24" xfId="77" applyFont="1" applyFill="1" applyBorder="1" applyAlignment="1">
      <alignment horizontal="center"/>
      <protection/>
    </xf>
    <xf numFmtId="0" fontId="0" fillId="28" borderId="31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6" fillId="0" borderId="0" xfId="79" applyFont="1" applyAlignment="1">
      <alignment horizontal="right"/>
      <protection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4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9" borderId="0" xfId="0" applyNumberFormat="1" applyFont="1" applyFill="1" applyAlignment="1">
      <alignment horizontal="center" vertical="center"/>
    </xf>
    <xf numFmtId="171" fontId="4" fillId="0" borderId="24" xfId="79" applyNumberFormat="1" applyFont="1" applyFill="1" applyBorder="1" applyAlignment="1">
      <alignment horizontal="center" vertical="center"/>
      <protection/>
    </xf>
    <xf numFmtId="0" fontId="31" fillId="29" borderId="35" xfId="78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0" fillId="0" borderId="36" xfId="0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6" fontId="35" fillId="0" borderId="23" xfId="79" applyNumberFormat="1" applyFont="1" applyFill="1" applyBorder="1" applyAlignment="1">
      <alignment horizontal="center" vertical="center"/>
      <protection/>
    </xf>
    <xf numFmtId="166" fontId="35" fillId="0" borderId="31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2" fillId="41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9" xfId="0" applyFont="1" applyFill="1" applyBorder="1" applyAlignment="1">
      <alignment vertical="center"/>
    </xf>
    <xf numFmtId="0" fontId="68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5" fillId="30" borderId="24" xfId="0" applyNumberFormat="1" applyFont="1" applyFill="1" applyBorder="1" applyAlignment="1">
      <alignment horizontal="center" vertical="center"/>
    </xf>
    <xf numFmtId="171" fontId="4" fillId="29" borderId="23" xfId="70" applyNumberFormat="1" applyFont="1" applyFill="1" applyBorder="1" applyAlignment="1">
      <alignment horizontal="center" vertical="center"/>
      <protection/>
    </xf>
    <xf numFmtId="171" fontId="4" fillId="29" borderId="24" xfId="70" applyNumberFormat="1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7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172" fontId="0" fillId="0" borderId="23" xfId="78" applyNumberFormat="1" applyFont="1" applyFill="1" applyBorder="1" applyAlignment="1">
      <alignment horizontal="center" vertical="center"/>
      <protection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68" fillId="0" borderId="24" xfId="7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6" fillId="0" borderId="0" xfId="79" applyFont="1" applyAlignment="1">
      <alignment horizontal="center"/>
      <protection/>
    </xf>
    <xf numFmtId="0" fontId="0" fillId="41" borderId="0" xfId="0" applyFill="1" applyAlignment="1">
      <alignment/>
    </xf>
    <xf numFmtId="0" fontId="0" fillId="33" borderId="0" xfId="79" applyFill="1" applyAlignment="1">
      <alignment horizontal="center" vertical="center"/>
      <protection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/>
    </xf>
    <xf numFmtId="0" fontId="68" fillId="0" borderId="31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" fillId="25" borderId="22" xfId="78" applyFont="1" applyFill="1" applyBorder="1" applyAlignment="1">
      <alignment horizontal="center"/>
      <protection/>
    </xf>
    <xf numFmtId="0" fontId="0" fillId="0" borderId="0" xfId="79" applyBorder="1" applyAlignment="1">
      <alignment/>
      <protection/>
    </xf>
    <xf numFmtId="0" fontId="0" fillId="0" borderId="0" xfId="79" applyBorder="1" applyAlignment="1">
      <alignment horizontal="center"/>
      <protection/>
    </xf>
    <xf numFmtId="0" fontId="0" fillId="0" borderId="0" xfId="79" applyBorder="1" applyAlignment="1">
      <alignment vertical="center"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28" borderId="24" xfId="79" applyFont="1" applyFill="1" applyBorder="1" applyAlignment="1">
      <alignment vertical="center"/>
      <protection/>
    </xf>
    <xf numFmtId="0" fontId="0" fillId="28" borderId="31" xfId="79" applyFont="1" applyFill="1" applyBorder="1" applyAlignment="1">
      <alignment vertical="center"/>
      <protection/>
    </xf>
    <xf numFmtId="0" fontId="5" fillId="29" borderId="41" xfId="78" applyFont="1" applyFill="1" applyBorder="1" applyAlignment="1">
      <alignment horizontal="center" vertical="center"/>
      <protection/>
    </xf>
    <xf numFmtId="0" fontId="5" fillId="29" borderId="0" xfId="78" applyFont="1" applyFill="1" applyBorder="1" applyAlignment="1">
      <alignment horizontal="center"/>
      <protection/>
    </xf>
    <xf numFmtId="0" fontId="0" fillId="0" borderId="42" xfId="79" applyBorder="1" applyAlignment="1">
      <alignment horizontal="center"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79" applyFont="1" applyFill="1" applyBorder="1" applyAlignment="1">
      <alignment horizontal="center"/>
      <protection/>
    </xf>
    <xf numFmtId="0" fontId="0" fillId="24" borderId="0" xfId="79" applyFill="1" applyBorder="1" applyAlignment="1">
      <alignment horizontal="center"/>
      <protection/>
    </xf>
    <xf numFmtId="0" fontId="32" fillId="0" borderId="43" xfId="0" applyFont="1" applyFill="1" applyBorder="1" applyAlignment="1">
      <alignment horizontal="center" vertical="center"/>
    </xf>
    <xf numFmtId="0" fontId="68" fillId="0" borderId="41" xfId="77" applyFont="1" applyBorder="1" applyAlignment="1">
      <alignment/>
      <protection/>
    </xf>
    <xf numFmtId="171" fontId="65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6" fontId="2" fillId="0" borderId="0" xfId="79" applyNumberFormat="1" applyFont="1" applyAlignment="1">
      <alignment horizontal="center" vertical="center"/>
      <protection/>
    </xf>
    <xf numFmtId="0" fontId="69" fillId="0" borderId="0" xfId="77" applyFont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165" fontId="0" fillId="0" borderId="0" xfId="79" applyNumberFormat="1" applyAlignment="1">
      <alignment vertical="center"/>
      <protection/>
    </xf>
    <xf numFmtId="0" fontId="66" fillId="0" borderId="0" xfId="7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6" fillId="0" borderId="0" xfId="79" applyFont="1" applyAlignment="1">
      <alignment horizontal="left"/>
      <protection/>
    </xf>
    <xf numFmtId="49" fontId="71" fillId="0" borderId="10" xfId="79" applyNumberFormat="1" applyFont="1" applyBorder="1" applyAlignment="1">
      <alignment horizontal="center" vertical="center"/>
      <protection/>
    </xf>
    <xf numFmtId="166" fontId="35" fillId="0" borderId="24" xfId="79" applyNumberFormat="1" applyFont="1" applyFill="1" applyBorder="1" applyAlignment="1">
      <alignment horizontal="center" vertical="center"/>
      <protection/>
    </xf>
    <xf numFmtId="0" fontId="2" fillId="25" borderId="41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41" fillId="0" borderId="35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5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0" fontId="0" fillId="0" borderId="23" xfId="79" applyFill="1" applyBorder="1" applyAlignment="1">
      <alignment horizontal="center"/>
      <protection/>
    </xf>
    <xf numFmtId="0" fontId="6" fillId="24" borderId="26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45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6" xfId="79" applyFont="1" applyFill="1" applyBorder="1" applyAlignment="1">
      <alignment horizontal="center"/>
      <protection/>
    </xf>
    <xf numFmtId="0" fontId="6" fillId="24" borderId="47" xfId="79" applyFont="1" applyFill="1" applyBorder="1" applyAlignment="1">
      <alignment horizontal="center"/>
      <protection/>
    </xf>
    <xf numFmtId="0" fontId="0" fillId="0" borderId="48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49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0" fillId="0" borderId="50" xfId="79" applyFill="1" applyBorder="1" applyAlignment="1">
      <alignment horizontal="center"/>
      <protection/>
    </xf>
    <xf numFmtId="0" fontId="0" fillId="28" borderId="24" xfId="79" applyFill="1" applyBorder="1" applyAlignment="1">
      <alignment vertical="center"/>
      <protection/>
    </xf>
    <xf numFmtId="0" fontId="68" fillId="0" borderId="0" xfId="0" applyFont="1" applyFill="1" applyAlignment="1">
      <alignment/>
    </xf>
    <xf numFmtId="49" fontId="72" fillId="0" borderId="0" xfId="0" applyNumberFormat="1" applyFont="1" applyFill="1" applyAlignment="1">
      <alignment horizontal="center" vertical="center"/>
    </xf>
    <xf numFmtId="171" fontId="29" fillId="0" borderId="51" xfId="79" applyNumberFormat="1" applyFont="1" applyFill="1" applyBorder="1" applyAlignment="1">
      <alignment horizontal="left" vertical="center"/>
      <protection/>
    </xf>
    <xf numFmtId="0" fontId="2" fillId="33" borderId="34" xfId="78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0" borderId="2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0" fontId="0" fillId="42" borderId="0" xfId="0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33" borderId="23" xfId="77" applyFont="1" applyFill="1" applyBorder="1" applyAlignment="1">
      <alignment horizontal="center"/>
      <protection/>
    </xf>
    <xf numFmtId="0" fontId="0" fillId="33" borderId="24" xfId="77" applyFont="1" applyFill="1" applyBorder="1" applyAlignment="1">
      <alignment horizontal="center"/>
      <protection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Font="1" applyFill="1" applyBorder="1" applyAlignment="1">
      <alignment vertical="center"/>
    </xf>
    <xf numFmtId="0" fontId="2" fillId="28" borderId="0" xfId="0" applyFont="1" applyFill="1" applyAlignment="1">
      <alignment horizontal="center" vertical="center"/>
    </xf>
    <xf numFmtId="0" fontId="0" fillId="0" borderId="40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6" fontId="0" fillId="33" borderId="31" xfId="0" applyNumberFormat="1" applyFont="1" applyFill="1" applyBorder="1" applyAlignment="1">
      <alignment horizontal="center" vertical="center"/>
    </xf>
    <xf numFmtId="0" fontId="2" fillId="0" borderId="38" xfId="77" applyFont="1" applyBorder="1" applyAlignment="1">
      <alignment horizontal="center"/>
      <protection/>
    </xf>
    <xf numFmtId="0" fontId="2" fillId="28" borderId="52" xfId="77" applyFont="1" applyFill="1" applyBorder="1" applyAlignment="1">
      <alignment horizontal="center"/>
      <protection/>
    </xf>
    <xf numFmtId="0" fontId="0" fillId="28" borderId="52" xfId="77" applyFont="1" applyFill="1" applyBorder="1" applyAlignment="1">
      <alignment horizontal="center"/>
      <protection/>
    </xf>
    <xf numFmtId="0" fontId="0" fillId="28" borderId="53" xfId="79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38" xfId="79" applyFont="1" applyFill="1" applyBorder="1" applyAlignment="1">
      <alignment vertical="center"/>
      <protection/>
    </xf>
    <xf numFmtId="0" fontId="31" fillId="0" borderId="35" xfId="78" applyFont="1" applyFill="1" applyBorder="1" applyAlignment="1">
      <alignment horizontal="center" vertical="center"/>
      <protection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71" fontId="4" fillId="43" borderId="23" xfId="78" applyNumberFormat="1" applyFont="1" applyFill="1" applyBorder="1" applyAlignment="1">
      <alignment horizontal="center" vertical="center"/>
      <protection/>
    </xf>
    <xf numFmtId="171" fontId="4" fillId="43" borderId="24" xfId="78" applyNumberFormat="1" applyFont="1" applyFill="1" applyBorder="1" applyAlignment="1">
      <alignment horizontal="center" vertical="center"/>
      <protection/>
    </xf>
    <xf numFmtId="0" fontId="44" fillId="0" borderId="3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77" applyFont="1">
      <alignment/>
      <protection/>
    </xf>
    <xf numFmtId="0" fontId="44" fillId="0" borderId="0" xfId="79" applyFont="1">
      <alignment/>
      <protection/>
    </xf>
    <xf numFmtId="0" fontId="44" fillId="0" borderId="0" xfId="79" applyFont="1" applyAlignment="1">
      <alignment vertical="center"/>
      <protection/>
    </xf>
    <xf numFmtId="0" fontId="44" fillId="0" borderId="0" xfId="79" applyFont="1" applyAlignment="1">
      <alignment horizontal="center"/>
      <protection/>
    </xf>
    <xf numFmtId="0" fontId="0" fillId="0" borderId="0" xfId="79" applyBorder="1" applyAlignment="1">
      <alignment horizontal="right" vertical="center"/>
      <protection/>
    </xf>
    <xf numFmtId="0" fontId="73" fillId="0" borderId="4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8" xfId="77" applyFont="1" applyBorder="1" applyAlignment="1">
      <alignment horizontal="center"/>
      <protection/>
    </xf>
    <xf numFmtId="0" fontId="0" fillId="0" borderId="23" xfId="79" applyFont="1" applyFill="1" applyBorder="1" applyAlignment="1">
      <alignment vertical="center"/>
      <protection/>
    </xf>
    <xf numFmtId="0" fontId="6" fillId="25" borderId="10" xfId="79" applyFont="1" applyFill="1" applyBorder="1" applyAlignment="1">
      <alignment horizontal="center" vertical="center"/>
      <protection/>
    </xf>
    <xf numFmtId="0" fontId="6" fillId="0" borderId="54" xfId="79" applyFont="1" applyFill="1" applyBorder="1" applyAlignment="1">
      <alignment horizontal="center" vertical="center"/>
      <protection/>
    </xf>
    <xf numFmtId="49" fontId="74" fillId="0" borderId="0" xfId="0" applyNumberFormat="1" applyFont="1" applyFill="1" applyBorder="1" applyAlignment="1">
      <alignment/>
    </xf>
    <xf numFmtId="49" fontId="75" fillId="28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6" fillId="25" borderId="17" xfId="79" applyFont="1" applyFill="1" applyBorder="1" applyAlignment="1">
      <alignment horizontal="center" vertical="center"/>
      <protection/>
    </xf>
    <xf numFmtId="0" fontId="6" fillId="25" borderId="27" xfId="79" applyFont="1" applyFill="1" applyBorder="1" applyAlignment="1">
      <alignment horizontal="center" vertical="center"/>
      <protection/>
    </xf>
    <xf numFmtId="0" fontId="0" fillId="0" borderId="24" xfId="79" applyFill="1" applyBorder="1" applyAlignment="1">
      <alignment vertical="center"/>
      <protection/>
    </xf>
    <xf numFmtId="0" fontId="68" fillId="0" borderId="1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26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166" fontId="2" fillId="0" borderId="0" xfId="0" applyNumberFormat="1" applyFont="1" applyFill="1" applyAlignment="1">
      <alignment horizontal="center" vertical="center"/>
    </xf>
    <xf numFmtId="0" fontId="0" fillId="44" borderId="0" xfId="0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7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2" fillId="28" borderId="0" xfId="0" applyFont="1" applyFill="1" applyAlignment="1">
      <alignment horizontal="center"/>
    </xf>
    <xf numFmtId="10" fontId="76" fillId="0" borderId="23" xfId="70" applyNumberFormat="1" applyFont="1" applyFill="1" applyBorder="1" applyAlignment="1">
      <alignment horizontal="center" vertical="center"/>
      <protection/>
    </xf>
    <xf numFmtId="171" fontId="0" fillId="0" borderId="23" xfId="70" applyNumberFormat="1" applyFont="1" applyFill="1" applyBorder="1" applyAlignment="1">
      <alignment horizontal="center" vertical="center"/>
      <protection/>
    </xf>
    <xf numFmtId="171" fontId="0" fillId="33" borderId="23" xfId="70" applyNumberFormat="1" applyFont="1" applyFill="1" applyBorder="1" applyAlignment="1">
      <alignment horizontal="center" vertical="center"/>
      <protection/>
    </xf>
    <xf numFmtId="10" fontId="3" fillId="0" borderId="24" xfId="70" applyNumberFormat="1" applyFont="1" applyFill="1" applyBorder="1" applyAlignment="1">
      <alignment horizontal="center" vertical="center"/>
      <protection/>
    </xf>
    <xf numFmtId="171" fontId="0" fillId="45" borderId="24" xfId="70" applyNumberFormat="1" applyFont="1" applyFill="1" applyBorder="1" applyAlignment="1">
      <alignment horizontal="center" vertical="center"/>
      <protection/>
    </xf>
    <xf numFmtId="171" fontId="0" fillId="33" borderId="24" xfId="70" applyNumberFormat="1" applyFont="1" applyFill="1" applyBorder="1" applyAlignment="1">
      <alignment horizontal="center" vertical="center"/>
      <protection/>
    </xf>
    <xf numFmtId="10" fontId="3" fillId="0" borderId="24" xfId="0" applyNumberFormat="1" applyFont="1" applyFill="1" applyBorder="1" applyAlignment="1">
      <alignment horizontal="center" vertical="center"/>
    </xf>
    <xf numFmtId="171" fontId="0" fillId="45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0" fontId="76" fillId="0" borderId="24" xfId="70" applyNumberFormat="1" applyFont="1" applyFill="1" applyBorder="1" applyAlignment="1">
      <alignment horizontal="center" vertical="center"/>
      <protection/>
    </xf>
    <xf numFmtId="171" fontId="0" fillId="0" borderId="24" xfId="70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0" fontId="76" fillId="0" borderId="24" xfId="78" applyNumberFormat="1" applyFont="1" applyFill="1" applyBorder="1" applyAlignment="1">
      <alignment horizontal="center" vertical="center"/>
      <protection/>
    </xf>
    <xf numFmtId="171" fontId="0" fillId="0" borderId="24" xfId="78" applyNumberFormat="1" applyFont="1" applyFill="1" applyBorder="1" applyAlignment="1">
      <alignment horizontal="center" vertical="center"/>
      <protection/>
    </xf>
    <xf numFmtId="171" fontId="68" fillId="0" borderId="24" xfId="70" applyNumberFormat="1" applyFont="1" applyFill="1" applyBorder="1" applyAlignment="1">
      <alignment horizontal="center" vertical="center"/>
      <protection/>
    </xf>
    <xf numFmtId="10" fontId="3" fillId="0" borderId="24" xfId="76" applyNumberFormat="1" applyFont="1" applyFill="1" applyBorder="1" applyAlignment="1">
      <alignment horizontal="center" vertical="center"/>
      <protection/>
    </xf>
    <xf numFmtId="171" fontId="0" fillId="33" borderId="24" xfId="78" applyNumberFormat="1" applyFont="1" applyFill="1" applyBorder="1" applyAlignment="1">
      <alignment horizontal="center" vertical="center"/>
      <protection/>
    </xf>
    <xf numFmtId="171" fontId="77" fillId="0" borderId="24" xfId="78" applyNumberFormat="1" applyFont="1" applyFill="1" applyBorder="1" applyAlignment="1">
      <alignment horizontal="center" vertical="center"/>
      <protection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24" xfId="76" applyFont="1" applyFill="1" applyBorder="1" applyAlignment="1">
      <alignment horizontal="center" vertical="center"/>
      <protection/>
    </xf>
    <xf numFmtId="9" fontId="78" fillId="0" borderId="31" xfId="0" applyNumberFormat="1" applyFont="1" applyFill="1" applyBorder="1" applyAlignment="1">
      <alignment horizontal="center" vertical="center"/>
    </xf>
    <xf numFmtId="165" fontId="64" fillId="37" borderId="0" xfId="0" applyNumberFormat="1" applyFont="1" applyFill="1" applyAlignment="1">
      <alignment horizontal="center" vertical="center"/>
    </xf>
    <xf numFmtId="171" fontId="4" fillId="25" borderId="24" xfId="76" applyNumberFormat="1" applyFont="1" applyFill="1" applyBorder="1" applyAlignment="1">
      <alignment horizontal="center" vertical="center"/>
      <protection/>
    </xf>
    <xf numFmtId="49" fontId="9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6" fontId="4" fillId="0" borderId="5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165" fontId="4" fillId="0" borderId="55" xfId="44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65" fontId="4" fillId="0" borderId="57" xfId="44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72" fontId="0" fillId="46" borderId="24" xfId="78" applyNumberFormat="1" applyFont="1" applyFill="1" applyBorder="1" applyAlignment="1">
      <alignment horizontal="center" vertical="center"/>
      <protection/>
    </xf>
    <xf numFmtId="171" fontId="7" fillId="33" borderId="12" xfId="0" applyNumberFormat="1" applyFont="1" applyFill="1" applyBorder="1" applyAlignment="1">
      <alignment horizontal="center" vertical="center"/>
    </xf>
    <xf numFmtId="0" fontId="0" fillId="0" borderId="31" xfId="79" applyFont="1" applyFill="1" applyBorder="1" applyAlignment="1">
      <alignment vertical="center"/>
      <protection/>
    </xf>
    <xf numFmtId="10" fontId="76" fillId="0" borderId="24" xfId="76" applyNumberFormat="1" applyFont="1" applyFill="1" applyBorder="1" applyAlignment="1">
      <alignment horizontal="center" vertical="center"/>
      <protection/>
    </xf>
    <xf numFmtId="9" fontId="78" fillId="0" borderId="6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4" fillId="28" borderId="0" xfId="0" applyNumberFormat="1" applyFont="1" applyFill="1" applyAlignment="1">
      <alignment horizontal="center" vertical="center"/>
    </xf>
    <xf numFmtId="165" fontId="79" fillId="0" borderId="61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center" vertical="center"/>
    </xf>
    <xf numFmtId="175" fontId="0" fillId="0" borderId="0" xfId="79" applyNumberFormat="1">
      <alignment/>
      <protection/>
    </xf>
    <xf numFmtId="165" fontId="0" fillId="0" borderId="0" xfId="0" applyNumberFormat="1" applyFont="1" applyAlignment="1">
      <alignment horizontal="center" vertical="center"/>
    </xf>
    <xf numFmtId="177" fontId="0" fillId="0" borderId="0" xfId="79" applyNumberFormat="1" applyAlignment="1">
      <alignment vertical="center"/>
      <protection/>
    </xf>
    <xf numFmtId="178" fontId="0" fillId="0" borderId="23" xfId="78" applyNumberFormat="1" applyFont="1" applyFill="1" applyBorder="1" applyAlignment="1">
      <alignment horizontal="center" vertical="center"/>
      <protection/>
    </xf>
    <xf numFmtId="178" fontId="0" fillId="0" borderId="24" xfId="78" applyNumberFormat="1" applyFont="1" applyFill="1" applyBorder="1" applyAlignment="1">
      <alignment horizontal="center" vertical="center"/>
      <protection/>
    </xf>
    <xf numFmtId="178" fontId="0" fillId="0" borderId="31" xfId="78" applyNumberFormat="1" applyFont="1" applyFill="1" applyBorder="1" applyAlignment="1">
      <alignment horizontal="center" vertical="center"/>
      <protection/>
    </xf>
    <xf numFmtId="173" fontId="42" fillId="0" borderId="23" xfId="78" applyNumberFormat="1" applyFont="1" applyFill="1" applyBorder="1" applyAlignment="1">
      <alignment horizontal="center" vertical="center"/>
      <protection/>
    </xf>
    <xf numFmtId="173" fontId="42" fillId="0" borderId="24" xfId="78" applyNumberFormat="1" applyFont="1" applyFill="1" applyBorder="1" applyAlignment="1">
      <alignment horizontal="center" vertical="center"/>
      <protection/>
    </xf>
    <xf numFmtId="0" fontId="2" fillId="4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49" fontId="74" fillId="33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26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0" fillId="27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7" fillId="41" borderId="0" xfId="0" applyFont="1" applyFill="1" applyBorder="1" applyAlignment="1">
      <alignment horizontal="center"/>
    </xf>
    <xf numFmtId="0" fontId="0" fillId="27" borderId="0" xfId="0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6" fillId="25" borderId="26" xfId="79" applyFont="1" applyFill="1" applyBorder="1" applyAlignment="1">
      <alignment horizontal="center" vertical="center"/>
      <protection/>
    </xf>
    <xf numFmtId="49" fontId="0" fillId="0" borderId="62" xfId="79" applyNumberFormat="1" applyFont="1" applyBorder="1" applyAlignment="1">
      <alignment horizontal="center"/>
      <protection/>
    </xf>
    <xf numFmtId="49" fontId="0" fillId="0" borderId="63" xfId="79" applyNumberFormat="1" applyFont="1" applyBorder="1" applyAlignment="1">
      <alignment horizontal="center"/>
      <protection/>
    </xf>
    <xf numFmtId="0" fontId="6" fillId="24" borderId="18" xfId="79" applyFont="1" applyFill="1" applyBorder="1" applyAlignment="1">
      <alignment horizontal="center"/>
      <protection/>
    </xf>
    <xf numFmtId="0" fontId="0" fillId="0" borderId="31" xfId="79" applyFill="1" applyBorder="1" applyAlignment="1">
      <alignment horizontal="center"/>
      <protection/>
    </xf>
    <xf numFmtId="0" fontId="6" fillId="25" borderId="25" xfId="79" applyFont="1" applyFill="1" applyBorder="1" applyAlignment="1">
      <alignment horizontal="center" vertical="center"/>
      <protection/>
    </xf>
    <xf numFmtId="0" fontId="0" fillId="0" borderId="0" xfId="79" applyFont="1" applyAlignment="1">
      <alignment horizontal="right"/>
      <protection/>
    </xf>
    <xf numFmtId="166" fontId="35" fillId="33" borderId="24" xfId="79" applyNumberFormat="1" applyFont="1" applyFill="1" applyBorder="1" applyAlignment="1">
      <alignment horizontal="center" vertical="center"/>
      <protection/>
    </xf>
    <xf numFmtId="0" fontId="0" fillId="0" borderId="23" xfId="79" applyFill="1" applyBorder="1" applyAlignment="1">
      <alignment horizontal="center" vertical="center"/>
      <protection/>
    </xf>
    <xf numFmtId="0" fontId="0" fillId="0" borderId="24" xfId="79" applyFill="1" applyBorder="1" applyAlignment="1">
      <alignment horizontal="center" vertical="center"/>
      <protection/>
    </xf>
    <xf numFmtId="0" fontId="0" fillId="0" borderId="31" xfId="79" applyFill="1" applyBorder="1" applyAlignment="1">
      <alignment horizontal="center" vertical="center"/>
      <protection/>
    </xf>
    <xf numFmtId="0" fontId="0" fillId="41" borderId="0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44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6" fillId="25" borderId="18" xfId="79" applyFont="1" applyFill="1" applyBorder="1" applyAlignment="1">
      <alignment horizontal="center" vertical="center"/>
      <protection/>
    </xf>
    <xf numFmtId="0" fontId="0" fillId="29" borderId="35" xfId="0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37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30" borderId="4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2" fillId="28" borderId="68" xfId="0" applyFont="1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0" fillId="45" borderId="69" xfId="0" applyFont="1" applyFill="1" applyBorder="1" applyAlignment="1">
      <alignment horizontal="center" vertical="center"/>
    </xf>
    <xf numFmtId="0" fontId="0" fillId="45" borderId="70" xfId="0" applyFont="1" applyFill="1" applyBorder="1" applyAlignment="1">
      <alignment horizontal="center" vertical="center"/>
    </xf>
    <xf numFmtId="0" fontId="0" fillId="45" borderId="7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72" xfId="0" applyFont="1" applyFill="1" applyBorder="1" applyAlignment="1">
      <alignment horizontal="center" vertical="center" wrapText="1"/>
    </xf>
    <xf numFmtId="0" fontId="80" fillId="0" borderId="73" xfId="0" applyFont="1" applyFill="1" applyBorder="1" applyAlignment="1">
      <alignment horizontal="center" vertical="center" wrapText="1"/>
    </xf>
    <xf numFmtId="0" fontId="2" fillId="43" borderId="74" xfId="0" applyFont="1" applyFill="1" applyBorder="1" applyAlignment="1">
      <alignment horizontal="center" vertical="center"/>
    </xf>
    <xf numFmtId="0" fontId="0" fillId="43" borderId="5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6" fillId="0" borderId="6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0" fillId="0" borderId="75" xfId="79" applyFont="1" applyFill="1" applyBorder="1" applyAlignment="1">
      <alignment horizontal="center" vertical="center" wrapText="1"/>
      <protection/>
    </xf>
    <xf numFmtId="0" fontId="80" fillId="0" borderId="76" xfId="0" applyFont="1" applyBorder="1" applyAlignment="1">
      <alignment horizontal="center" wrapText="1"/>
    </xf>
    <xf numFmtId="0" fontId="80" fillId="0" borderId="77" xfId="0" applyFont="1" applyBorder="1" applyAlignment="1">
      <alignment horizontal="center" wrapText="1"/>
    </xf>
    <xf numFmtId="0" fontId="80" fillId="0" borderId="78" xfId="0" applyFont="1" applyBorder="1" applyAlignment="1">
      <alignment horizontal="center" wrapText="1"/>
    </xf>
    <xf numFmtId="0" fontId="80" fillId="0" borderId="79" xfId="0" applyFont="1" applyBorder="1" applyAlignment="1">
      <alignment horizontal="center" wrapText="1"/>
    </xf>
    <xf numFmtId="0" fontId="80" fillId="0" borderId="80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41" xfId="79" applyFont="1" applyBorder="1" applyAlignment="1">
      <alignment horizontal="center" vertical="center"/>
      <protection/>
    </xf>
    <xf numFmtId="0" fontId="5" fillId="0" borderId="59" xfId="79" applyFont="1" applyBorder="1" applyAlignment="1">
      <alignment horizontal="center" vertical="center"/>
      <protection/>
    </xf>
    <xf numFmtId="0" fontId="5" fillId="0" borderId="56" xfId="79" applyFont="1" applyBorder="1" applyAlignment="1">
      <alignment horizontal="center" vertical="center"/>
      <protection/>
    </xf>
    <xf numFmtId="0" fontId="5" fillId="0" borderId="66" xfId="79" applyFont="1" applyBorder="1" applyAlignment="1">
      <alignment horizontal="center" vertical="center"/>
      <protection/>
    </xf>
    <xf numFmtId="0" fontId="5" fillId="0" borderId="57" xfId="79" applyFont="1" applyBorder="1" applyAlignment="1">
      <alignment horizontal="center" vertical="center"/>
      <protection/>
    </xf>
    <xf numFmtId="0" fontId="5" fillId="0" borderId="35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39" xfId="79" applyFont="1" applyBorder="1" applyAlignment="1">
      <alignment horizontal="center" vertical="center" textRotation="90"/>
      <protection/>
    </xf>
    <xf numFmtId="0" fontId="6" fillId="0" borderId="23" xfId="79" applyFont="1" applyBorder="1" applyAlignment="1">
      <alignment horizontal="center" vertical="center" textRotation="90"/>
      <protection/>
    </xf>
    <xf numFmtId="0" fontId="6" fillId="0" borderId="24" xfId="79" applyFont="1" applyBorder="1" applyAlignment="1">
      <alignment horizontal="center" vertical="center" textRotation="90"/>
      <protection/>
    </xf>
    <xf numFmtId="0" fontId="6" fillId="0" borderId="31" xfId="79" applyFont="1" applyBorder="1" applyAlignment="1">
      <alignment horizontal="center" vertical="center" textRotation="90"/>
      <protection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2" fillId="48" borderId="0" xfId="0" applyFont="1" applyFill="1" applyAlignment="1">
      <alignment horizontal="center" vertical="center"/>
    </xf>
    <xf numFmtId="0" fontId="31" fillId="33" borderId="35" xfId="7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4" fillId="0" borderId="35" xfId="78" applyFont="1" applyFill="1" applyBorder="1" applyAlignment="1">
      <alignment horizontal="center" vertical="center"/>
      <protection/>
    </xf>
    <xf numFmtId="0" fontId="34" fillId="0" borderId="20" xfId="78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" fillId="49" borderId="35" xfId="78" applyFont="1" applyFill="1" applyBorder="1" applyAlignment="1">
      <alignment horizontal="center" vertical="center" wrapText="1"/>
      <protection/>
    </xf>
    <xf numFmtId="0" fontId="5" fillId="49" borderId="20" xfId="78" applyFont="1" applyFill="1" applyBorder="1" applyAlignment="1">
      <alignment horizontal="center" vertical="center" wrapText="1"/>
      <protection/>
    </xf>
    <xf numFmtId="0" fontId="5" fillId="49" borderId="39" xfId="78" applyFont="1" applyFill="1" applyBorder="1" applyAlignment="1">
      <alignment horizontal="center" vertical="center" wrapText="1"/>
      <protection/>
    </xf>
    <xf numFmtId="0" fontId="43" fillId="50" borderId="35" xfId="78" applyFont="1" applyFill="1" applyBorder="1" applyAlignment="1">
      <alignment horizontal="center" vertical="center" wrapText="1"/>
      <protection/>
    </xf>
    <xf numFmtId="0" fontId="43" fillId="50" borderId="20" xfId="78" applyFont="1" applyFill="1" applyBorder="1" applyAlignment="1">
      <alignment horizontal="center" vertical="center" wrapText="1"/>
      <protection/>
    </xf>
    <xf numFmtId="0" fontId="43" fillId="50" borderId="39" xfId="78" applyFont="1" applyFill="1" applyBorder="1" applyAlignment="1">
      <alignment horizontal="center" vertical="center" wrapText="1"/>
      <protection/>
    </xf>
    <xf numFmtId="0" fontId="34" fillId="0" borderId="81" xfId="78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34" fillId="0" borderId="22" xfId="78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34" fillId="0" borderId="56" xfId="78" applyFont="1" applyFill="1" applyBorder="1" applyAlignment="1">
      <alignment horizontal="center" vertical="center"/>
      <protection/>
    </xf>
    <xf numFmtId="0" fontId="7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1" fillId="45" borderId="85" xfId="0" applyFont="1" applyFill="1" applyBorder="1" applyAlignment="1">
      <alignment horizontal="center" vertical="center" wrapText="1"/>
    </xf>
    <xf numFmtId="0" fontId="31" fillId="45" borderId="86" xfId="0" applyFont="1" applyFill="1" applyBorder="1" applyAlignment="1">
      <alignment horizontal="center" vertical="center" wrapText="1"/>
    </xf>
    <xf numFmtId="0" fontId="31" fillId="45" borderId="87" xfId="0" applyFont="1" applyFill="1" applyBorder="1" applyAlignment="1">
      <alignment horizontal="center" vertical="center" wrapText="1"/>
    </xf>
    <xf numFmtId="0" fontId="31" fillId="45" borderId="88" xfId="78" applyFont="1" applyFill="1" applyBorder="1" applyAlignment="1">
      <alignment horizontal="center" vertical="center" wrapText="1"/>
      <protection/>
    </xf>
    <xf numFmtId="0" fontId="31" fillId="45" borderId="89" xfId="78" applyFont="1" applyFill="1" applyBorder="1" applyAlignment="1">
      <alignment horizontal="center" vertical="center" wrapText="1"/>
      <protection/>
    </xf>
    <xf numFmtId="0" fontId="31" fillId="45" borderId="90" xfId="78" applyFont="1" applyFill="1" applyBorder="1" applyAlignment="1">
      <alignment horizontal="center" vertical="center" wrapText="1"/>
      <protection/>
    </xf>
    <xf numFmtId="0" fontId="9" fillId="49" borderId="35" xfId="78" applyFont="1" applyFill="1" applyBorder="1" applyAlignment="1">
      <alignment horizontal="center" vertical="center" wrapText="1"/>
      <protection/>
    </xf>
    <xf numFmtId="0" fontId="9" fillId="49" borderId="20" xfId="78" applyFont="1" applyFill="1" applyBorder="1" applyAlignment="1">
      <alignment horizontal="center" vertical="center" wrapText="1"/>
      <protection/>
    </xf>
    <xf numFmtId="0" fontId="9" fillId="49" borderId="39" xfId="78" applyFont="1" applyFill="1" applyBorder="1" applyAlignment="1">
      <alignment horizontal="center" vertical="center" wrapText="1"/>
      <protection/>
    </xf>
    <xf numFmtId="0" fontId="6" fillId="46" borderId="35" xfId="78" applyFont="1" applyFill="1" applyBorder="1" applyAlignment="1">
      <alignment horizontal="center" vertical="center" wrapText="1"/>
      <protection/>
    </xf>
    <xf numFmtId="0" fontId="6" fillId="46" borderId="20" xfId="78" applyFont="1" applyFill="1" applyBorder="1" applyAlignment="1">
      <alignment horizontal="center" vertical="center" wrapText="1"/>
      <protection/>
    </xf>
    <xf numFmtId="0" fontId="6" fillId="46" borderId="39" xfId="78" applyFont="1" applyFill="1" applyBorder="1" applyAlignment="1">
      <alignment horizontal="center" vertical="center" wrapText="1"/>
      <protection/>
    </xf>
    <xf numFmtId="0" fontId="0" fillId="0" borderId="0" xfId="79" applyBorder="1" applyAlignment="1">
      <alignment horizontal="right" vertical="center"/>
      <protection/>
    </xf>
    <xf numFmtId="0" fontId="0" fillId="0" borderId="36" xfId="0" applyBorder="1" applyAlignment="1">
      <alignment vertical="center"/>
    </xf>
    <xf numFmtId="0" fontId="68" fillId="0" borderId="0" xfId="79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31" fillId="43" borderId="35" xfId="78" applyFont="1" applyFill="1" applyBorder="1" applyAlignment="1">
      <alignment horizontal="center" vertical="center" wrapText="1"/>
      <protection/>
    </xf>
    <xf numFmtId="0" fontId="31" fillId="43" borderId="20" xfId="78" applyFont="1" applyFill="1" applyBorder="1" applyAlignment="1">
      <alignment horizontal="center" vertical="center" wrapText="1"/>
      <protection/>
    </xf>
    <xf numFmtId="0" fontId="31" fillId="43" borderId="39" xfId="78" applyFont="1" applyFill="1" applyBorder="1" applyAlignment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6" fillId="28" borderId="35" xfId="78" applyNumberFormat="1" applyFont="1" applyFill="1" applyBorder="1" applyAlignment="1">
      <alignment horizontal="center" vertical="center" wrapText="1"/>
      <protection/>
    </xf>
    <xf numFmtId="49" fontId="6" fillId="28" borderId="20" xfId="78" applyNumberFormat="1" applyFont="1" applyFill="1" applyBorder="1" applyAlignment="1">
      <alignment horizontal="center" vertical="center" wrapText="1"/>
      <protection/>
    </xf>
    <xf numFmtId="49" fontId="6" fillId="28" borderId="39" xfId="78" applyNumberFormat="1" applyFont="1" applyFill="1" applyBorder="1" applyAlignment="1">
      <alignment horizontal="center" vertical="center" wrapText="1"/>
      <protection/>
    </xf>
    <xf numFmtId="0" fontId="6" fillId="30" borderId="35" xfId="78" applyFont="1" applyFill="1" applyBorder="1" applyAlignment="1">
      <alignment horizontal="center" vertical="center" wrapText="1"/>
      <protection/>
    </xf>
    <xf numFmtId="0" fontId="6" fillId="30" borderId="20" xfId="78" applyFont="1" applyFill="1" applyBorder="1" applyAlignment="1">
      <alignment horizontal="center" vertical="center" wrapText="1"/>
      <protection/>
    </xf>
    <xf numFmtId="0" fontId="6" fillId="30" borderId="39" xfId="78" applyFont="1" applyFill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39" xfId="79" applyFont="1" applyBorder="1" applyAlignment="1">
      <alignment horizontal="center" vertical="center" textRotation="90"/>
      <protection/>
    </xf>
    <xf numFmtId="0" fontId="6" fillId="25" borderId="35" xfId="78" applyFont="1" applyFill="1" applyBorder="1" applyAlignment="1">
      <alignment horizontal="center" vertical="center" wrapText="1"/>
      <protection/>
    </xf>
    <xf numFmtId="0" fontId="6" fillId="25" borderId="20" xfId="78" applyFont="1" applyFill="1" applyBorder="1" applyAlignment="1">
      <alignment horizontal="center" vertical="center" wrapText="1"/>
      <protection/>
    </xf>
    <xf numFmtId="0" fontId="6" fillId="25" borderId="39" xfId="78" applyFont="1" applyFill="1" applyBorder="1" applyAlignment="1">
      <alignment horizontal="center" vertical="center" wrapText="1"/>
      <protection/>
    </xf>
    <xf numFmtId="49" fontId="6" fillId="31" borderId="35" xfId="78" applyNumberFormat="1" applyFont="1" applyFill="1" applyBorder="1" applyAlignment="1">
      <alignment horizontal="center" vertical="center" wrapText="1"/>
      <protection/>
    </xf>
    <xf numFmtId="49" fontId="6" fillId="31" borderId="20" xfId="78" applyNumberFormat="1" applyFont="1" applyFill="1" applyBorder="1" applyAlignment="1">
      <alignment horizontal="center" vertical="center" wrapText="1"/>
      <protection/>
    </xf>
    <xf numFmtId="49" fontId="6" fillId="31" borderId="39" xfId="78" applyNumberFormat="1" applyFont="1" applyFill="1" applyBorder="1" applyAlignment="1">
      <alignment horizontal="center" vertical="center" wrapText="1"/>
      <protection/>
    </xf>
    <xf numFmtId="0" fontId="31" fillId="29" borderId="35" xfId="78" applyFont="1" applyFill="1" applyBorder="1" applyAlignment="1">
      <alignment horizontal="center" vertical="center" wrapText="1"/>
      <protection/>
    </xf>
    <xf numFmtId="0" fontId="31" fillId="29" borderId="20" xfId="78" applyFont="1" applyFill="1" applyBorder="1" applyAlignment="1">
      <alignment horizontal="center" vertical="center" wrapText="1"/>
      <protection/>
    </xf>
    <xf numFmtId="0" fontId="31" fillId="29" borderId="39" xfId="78" applyFont="1" applyFill="1" applyBorder="1" applyAlignment="1">
      <alignment horizontal="center" vertical="center" wrapText="1"/>
      <protection/>
    </xf>
    <xf numFmtId="0" fontId="81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94" xfId="0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49" fontId="0" fillId="37" borderId="0" xfId="0" applyNumberFormat="1" applyFont="1" applyFill="1" applyAlignment="1">
      <alignment horizontal="center" vertical="center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40</xdr:row>
      <xdr:rowOff>142875</xdr:rowOff>
    </xdr:from>
    <xdr:to>
      <xdr:col>21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678180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8180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8180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8180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41</xdr:row>
      <xdr:rowOff>57150</xdr:rowOff>
    </xdr:from>
    <xdr:to>
      <xdr:col>8</xdr:col>
      <xdr:colOff>38100</xdr:colOff>
      <xdr:row>45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48677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42</xdr:row>
      <xdr:rowOff>0</xdr:rowOff>
    </xdr:from>
    <xdr:to>
      <xdr:col>9</xdr:col>
      <xdr:colOff>733425</xdr:colOff>
      <xdr:row>45</xdr:row>
      <xdr:rowOff>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86296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190500</xdr:rowOff>
    </xdr:from>
    <xdr:to>
      <xdr:col>20</xdr:col>
      <xdr:colOff>19050</xdr:colOff>
      <xdr:row>28</xdr:row>
      <xdr:rowOff>161925</xdr:rowOff>
    </xdr:to>
    <xdr:sp>
      <xdr:nvSpPr>
        <xdr:cNvPr id="3" name="Ellipse 3"/>
        <xdr:cNvSpPr>
          <a:spLocks/>
        </xdr:cNvSpPr>
      </xdr:nvSpPr>
      <xdr:spPr>
        <a:xfrm>
          <a:off x="142875" y="600075"/>
          <a:ext cx="14373225" cy="5362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24</xdr:row>
      <xdr:rowOff>123825</xdr:rowOff>
    </xdr:from>
    <xdr:to>
      <xdr:col>4</xdr:col>
      <xdr:colOff>466725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24025" y="4029075"/>
          <a:ext cx="1447800" cy="838200"/>
        </a:xfrm>
        <a:prstGeom prst="wedgeRectCallout">
          <a:avLst>
            <a:gd name="adj1" fmla="val 217"/>
            <a:gd name="adj2" fmla="val -565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  <a:r>
            <a:rPr lang="en-US" cap="none" sz="1100" b="0" i="0" u="none" baseline="0">
              <a:solidFill>
                <a:srgbClr val="000000"/>
              </a:solidFill>
            </a:rPr>
            <a:t>et autres annulations</a:t>
          </a:r>
        </a:p>
      </xdr:txBody>
    </xdr:sp>
    <xdr:clientData/>
  </xdr:twoCellAnchor>
  <xdr:twoCellAnchor>
    <xdr:from>
      <xdr:col>3</xdr:col>
      <xdr:colOff>685800</xdr:colOff>
      <xdr:row>16</xdr:row>
      <xdr:rowOff>104775</xdr:rowOff>
    </xdr:from>
    <xdr:to>
      <xdr:col>5</xdr:col>
      <xdr:colOff>190500</xdr:colOff>
      <xdr:row>24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V="1">
          <a:off x="2628900" y="2705100"/>
          <a:ext cx="102870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ht="15" customHeight="1" thickBot="1">
      <c r="A1" s="5" t="s">
        <v>1</v>
      </c>
    </row>
    <row r="2" spans="2:11" ht="15" customHeight="1" thickBot="1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83" t="s">
        <v>329</v>
      </c>
      <c r="J2" s="484"/>
      <c r="K2" s="459" t="s">
        <v>331</v>
      </c>
    </row>
    <row r="3" spans="1:11" ht="15" customHeight="1" thickBot="1">
      <c r="A3" s="186" t="s">
        <v>46</v>
      </c>
      <c r="B3" s="181" t="s">
        <v>609</v>
      </c>
      <c r="I3" s="395" t="s">
        <v>3</v>
      </c>
      <c r="J3" s="396">
        <v>1000</v>
      </c>
      <c r="K3" s="460"/>
    </row>
    <row r="4" spans="1:11" ht="15" customHeight="1">
      <c r="A4" s="187" t="s">
        <v>300</v>
      </c>
      <c r="B4" s="9">
        <v>1</v>
      </c>
      <c r="C4" s="14">
        <v>20</v>
      </c>
      <c r="D4" s="14">
        <v>15</v>
      </c>
      <c r="E4" s="14">
        <v>10</v>
      </c>
      <c r="F4" s="14">
        <v>8</v>
      </c>
      <c r="G4" s="14">
        <v>6</v>
      </c>
      <c r="I4" s="397" t="s">
        <v>4</v>
      </c>
      <c r="J4" s="398">
        <v>700</v>
      </c>
      <c r="K4" s="460"/>
    </row>
    <row r="5" spans="1:11" ht="15" customHeight="1">
      <c r="A5" s="188" t="s">
        <v>483</v>
      </c>
      <c r="B5" s="9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397" t="s">
        <v>5</v>
      </c>
      <c r="J5" s="398">
        <v>600</v>
      </c>
      <c r="K5" s="461"/>
    </row>
    <row r="6" spans="1:11" ht="15" customHeight="1">
      <c r="A6" s="189" t="s">
        <v>356</v>
      </c>
      <c r="B6" s="9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397" t="s">
        <v>6</v>
      </c>
      <c r="J6" s="398">
        <v>400</v>
      </c>
      <c r="K6" s="401" t="s">
        <v>73</v>
      </c>
    </row>
    <row r="7" spans="1:11" ht="15" customHeight="1">
      <c r="A7" s="190" t="s">
        <v>431</v>
      </c>
      <c r="B7" s="31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397" t="s">
        <v>7</v>
      </c>
      <c r="J7" s="398">
        <v>400</v>
      </c>
      <c r="K7" s="402" t="s">
        <v>74</v>
      </c>
    </row>
    <row r="8" spans="1:11" ht="13.5" customHeight="1">
      <c r="A8" s="190" t="s">
        <v>576</v>
      </c>
      <c r="B8" s="182"/>
      <c r="C8" s="226">
        <v>50</v>
      </c>
      <c r="D8" s="226">
        <v>30</v>
      </c>
      <c r="E8" s="226">
        <v>20</v>
      </c>
      <c r="F8" s="227">
        <v>10</v>
      </c>
      <c r="G8" s="4"/>
      <c r="I8" s="397" t="s">
        <v>9</v>
      </c>
      <c r="J8" s="398">
        <v>350</v>
      </c>
      <c r="K8" s="402" t="s">
        <v>75</v>
      </c>
    </row>
    <row r="9" spans="1:11" ht="13.5" customHeight="1">
      <c r="A9" s="191" t="s">
        <v>83</v>
      </c>
      <c r="B9" s="201" t="s">
        <v>562</v>
      </c>
      <c r="C9" s="2">
        <v>10</v>
      </c>
      <c r="D9" s="2">
        <v>8</v>
      </c>
      <c r="E9" s="2">
        <v>6</v>
      </c>
      <c r="F9" s="2">
        <v>4</v>
      </c>
      <c r="G9" s="2"/>
      <c r="I9" s="397" t="s">
        <v>10</v>
      </c>
      <c r="J9" s="398">
        <v>350</v>
      </c>
      <c r="K9" s="402" t="s">
        <v>76</v>
      </c>
    </row>
    <row r="10" spans="1:11" ht="15" customHeight="1" thickBot="1">
      <c r="A10" s="192" t="s">
        <v>448</v>
      </c>
      <c r="B10" s="9">
        <v>1</v>
      </c>
      <c r="C10" s="2">
        <v>10</v>
      </c>
      <c r="D10" s="2">
        <v>8</v>
      </c>
      <c r="E10" s="2">
        <v>6</v>
      </c>
      <c r="F10" s="4">
        <v>4</v>
      </c>
      <c r="G10" s="4">
        <v>2</v>
      </c>
      <c r="I10" s="397" t="s">
        <v>11</v>
      </c>
      <c r="J10" s="398">
        <v>350</v>
      </c>
      <c r="K10" s="403" t="s">
        <v>77</v>
      </c>
    </row>
    <row r="11" spans="1:10" ht="15" customHeight="1" thickBot="1">
      <c r="A11" s="225" t="s">
        <v>432</v>
      </c>
      <c r="B11" s="474" t="s">
        <v>441</v>
      </c>
      <c r="C11" s="475"/>
      <c r="D11" s="475"/>
      <c r="E11" s="475"/>
      <c r="F11" s="475"/>
      <c r="G11" s="476"/>
      <c r="I11" s="397" t="s">
        <v>12</v>
      </c>
      <c r="J11" s="398">
        <v>300</v>
      </c>
    </row>
    <row r="12" spans="1:11" ht="15" customHeight="1" thickBot="1">
      <c r="A12" s="224"/>
      <c r="B12" s="223"/>
      <c r="I12" s="399" t="s">
        <v>13</v>
      </c>
      <c r="J12" s="400">
        <v>300</v>
      </c>
      <c r="K12" s="303" t="s">
        <v>586</v>
      </c>
    </row>
    <row r="13" spans="1:11" ht="15" customHeight="1" thickBot="1">
      <c r="A13" s="193"/>
      <c r="B13" s="185" t="s">
        <v>8</v>
      </c>
      <c r="C13" s="10" t="s">
        <v>28</v>
      </c>
      <c r="D13" s="10" t="s">
        <v>29</v>
      </c>
      <c r="E13" s="10" t="s">
        <v>30</v>
      </c>
      <c r="F13" s="10" t="s">
        <v>31</v>
      </c>
      <c r="G13" s="180" t="s">
        <v>32</v>
      </c>
      <c r="I13" s="477" t="s">
        <v>330</v>
      </c>
      <c r="J13" s="478"/>
      <c r="K13" s="304" t="s">
        <v>587</v>
      </c>
    </row>
    <row r="14" spans="1:11" ht="15" customHeight="1">
      <c r="A14" s="194" t="s">
        <v>35</v>
      </c>
      <c r="B14" s="9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404" t="s">
        <v>38</v>
      </c>
      <c r="J14" s="405"/>
      <c r="K14" s="394"/>
    </row>
    <row r="15" spans="1:12" ht="15" customHeight="1" thickBot="1">
      <c r="A15" s="195" t="s">
        <v>51</v>
      </c>
      <c r="B15" s="11"/>
      <c r="C15" s="11"/>
      <c r="D15" s="11"/>
      <c r="E15" s="11"/>
      <c r="F15" s="11"/>
      <c r="G15" s="342" t="s">
        <v>634</v>
      </c>
      <c r="I15" s="406" t="s">
        <v>39</v>
      </c>
      <c r="J15" s="407"/>
      <c r="K15" s="503" t="s">
        <v>333</v>
      </c>
      <c r="L15" s="504"/>
    </row>
    <row r="16" spans="1:12" ht="15" customHeight="1" thickBot="1">
      <c r="A16" s="299"/>
      <c r="B16" s="223"/>
      <c r="F16" s="8"/>
      <c r="G16" s="227" t="s">
        <v>635</v>
      </c>
      <c r="I16" s="479" t="s">
        <v>40</v>
      </c>
      <c r="J16" s="480"/>
      <c r="K16" s="505" t="s">
        <v>334</v>
      </c>
      <c r="L16" s="506"/>
    </row>
    <row r="17" spans="1:12" ht="15" customHeight="1" thickBot="1">
      <c r="A17" s="300" t="s">
        <v>636</v>
      </c>
      <c r="B17" s="183">
        <v>100</v>
      </c>
      <c r="C17" s="247"/>
      <c r="D17" s="161"/>
      <c r="E17" s="161"/>
      <c r="F17" s="161"/>
      <c r="G17" s="161"/>
      <c r="I17" s="481"/>
      <c r="J17" s="482"/>
      <c r="K17" s="507"/>
      <c r="L17" s="508"/>
    </row>
    <row r="18" ht="15" customHeight="1" thickBot="1"/>
    <row r="19" spans="1:11" ht="15" customHeight="1" thickBot="1">
      <c r="A19" s="186" t="s">
        <v>47</v>
      </c>
      <c r="B19" s="27"/>
      <c r="I19" s="487" t="s">
        <v>766</v>
      </c>
      <c r="J19" s="488"/>
      <c r="K19" s="489"/>
    </row>
    <row r="20" spans="1:11" ht="15" customHeight="1">
      <c r="A20" s="187" t="s">
        <v>58</v>
      </c>
      <c r="B20" s="9">
        <v>1</v>
      </c>
      <c r="C20" s="6">
        <v>10</v>
      </c>
      <c r="D20" s="6">
        <v>8</v>
      </c>
      <c r="E20" s="6">
        <v>6</v>
      </c>
      <c r="F20" s="4">
        <v>4</v>
      </c>
      <c r="G20" s="4">
        <v>2</v>
      </c>
      <c r="I20" s="490" t="s">
        <v>768</v>
      </c>
      <c r="J20" s="491"/>
      <c r="K20" s="492"/>
    </row>
    <row r="21" spans="1:11" ht="15" customHeight="1" thickBot="1">
      <c r="A21" s="196" t="s">
        <v>233</v>
      </c>
      <c r="B21" s="182" t="s">
        <v>85</v>
      </c>
      <c r="C21" s="4">
        <v>30</v>
      </c>
      <c r="D21" s="4">
        <v>20</v>
      </c>
      <c r="E21" s="4">
        <v>15</v>
      </c>
      <c r="F21" s="4">
        <v>10</v>
      </c>
      <c r="G21" s="4">
        <v>5</v>
      </c>
      <c r="I21" s="462" t="s">
        <v>769</v>
      </c>
      <c r="J21" s="463"/>
      <c r="K21" s="464"/>
    </row>
    <row r="22" spans="1:10" ht="15" customHeight="1">
      <c r="A22" s="197"/>
      <c r="B22" s="7"/>
      <c r="C22" s="7"/>
      <c r="D22" s="7"/>
      <c r="E22" s="7"/>
      <c r="F22" s="7"/>
      <c r="G22" s="7"/>
      <c r="I22" s="299"/>
      <c r="J22" s="299"/>
    </row>
    <row r="23" spans="1:10" ht="15" customHeight="1" thickBot="1">
      <c r="A23" s="198"/>
      <c r="B23" s="183" t="s">
        <v>121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I23" s="299"/>
      <c r="J23" s="299"/>
    </row>
    <row r="24" spans="1:11" ht="15" customHeight="1">
      <c r="A24" s="199" t="s">
        <v>52</v>
      </c>
      <c r="B24" s="182">
        <v>10</v>
      </c>
      <c r="C24" s="4">
        <v>100</v>
      </c>
      <c r="D24" s="4">
        <v>50</v>
      </c>
      <c r="E24" s="4">
        <v>40</v>
      </c>
      <c r="F24" s="14">
        <v>30</v>
      </c>
      <c r="G24" s="14">
        <v>20</v>
      </c>
      <c r="I24" s="509" t="s">
        <v>763</v>
      </c>
      <c r="J24" s="510"/>
      <c r="K24" s="511"/>
    </row>
    <row r="25" spans="1:11" ht="15" customHeight="1">
      <c r="A25" s="198"/>
      <c r="B25" s="13"/>
      <c r="C25" s="13"/>
      <c r="D25" s="13"/>
      <c r="E25" s="13"/>
      <c r="F25" s="7"/>
      <c r="G25" s="7"/>
      <c r="I25" s="512"/>
      <c r="J25" s="513"/>
      <c r="K25" s="514"/>
    </row>
    <row r="26" spans="1:11" ht="15" customHeight="1">
      <c r="A26" s="197"/>
      <c r="B26" s="9" t="s">
        <v>34</v>
      </c>
      <c r="C26" s="168" t="s">
        <v>113</v>
      </c>
      <c r="D26" s="32"/>
      <c r="E26" s="15"/>
      <c r="I26" s="512"/>
      <c r="J26" s="513"/>
      <c r="K26" s="514"/>
    </row>
    <row r="27" spans="1:11" ht="15" customHeight="1" thickBot="1">
      <c r="A27" s="188" t="s">
        <v>53</v>
      </c>
      <c r="B27" s="31">
        <v>10</v>
      </c>
      <c r="C27" s="124" t="s">
        <v>54</v>
      </c>
      <c r="D27" s="125"/>
      <c r="E27" s="125"/>
      <c r="F27" s="125"/>
      <c r="G27" s="126"/>
      <c r="I27" s="515"/>
      <c r="J27" s="516"/>
      <c r="K27" s="517"/>
    </row>
    <row r="28" spans="1:7" ht="24.75" customHeight="1" thickBot="1">
      <c r="A28" s="190" t="s">
        <v>55</v>
      </c>
      <c r="B28" s="518" t="s">
        <v>60</v>
      </c>
      <c r="C28" s="519"/>
      <c r="D28" s="519"/>
      <c r="E28" s="519"/>
      <c r="F28" s="519"/>
      <c r="G28" s="520"/>
    </row>
    <row r="29" spans="1:11" ht="15" customHeight="1">
      <c r="A29" s="188" t="s">
        <v>56</v>
      </c>
      <c r="B29" s="184">
        <v>10</v>
      </c>
      <c r="C29" s="124" t="s">
        <v>57</v>
      </c>
      <c r="D29" s="125"/>
      <c r="E29" s="125"/>
      <c r="F29" s="125"/>
      <c r="G29" s="126"/>
      <c r="I29" s="465" t="s">
        <v>764</v>
      </c>
      <c r="J29" s="466"/>
      <c r="K29" s="467"/>
    </row>
    <row r="30" spans="1:11" ht="15" customHeight="1" thickBot="1">
      <c r="A30" s="200" t="s">
        <v>55</v>
      </c>
      <c r="B30" s="127" t="s">
        <v>59</v>
      </c>
      <c r="C30" s="127"/>
      <c r="D30" s="127"/>
      <c r="E30" s="127"/>
      <c r="F30" s="127"/>
      <c r="G30" s="128"/>
      <c r="I30" s="468"/>
      <c r="J30" s="469"/>
      <c r="K30" s="470"/>
    </row>
    <row r="31" spans="9:11" ht="15" customHeight="1" thickBot="1">
      <c r="I31" s="471"/>
      <c r="J31" s="472"/>
      <c r="K31" s="473"/>
    </row>
    <row r="32" spans="1:7" ht="15" customHeight="1" thickBot="1">
      <c r="A32" s="186" t="s">
        <v>332</v>
      </c>
      <c r="B32" s="161"/>
      <c r="C32" s="167"/>
      <c r="D32" s="167"/>
      <c r="E32" s="167"/>
      <c r="F32" s="54"/>
      <c r="G32" s="54"/>
    </row>
    <row r="33" spans="1:7" ht="15" customHeight="1">
      <c r="A33" s="179" t="s">
        <v>608</v>
      </c>
      <c r="B33" s="174"/>
      <c r="C33" s="175"/>
      <c r="D33" s="135">
        <v>30</v>
      </c>
      <c r="E33" s="485" t="s">
        <v>765</v>
      </c>
      <c r="F33" s="499"/>
      <c r="G33" s="500"/>
    </row>
    <row r="34" spans="1:7" ht="15" customHeight="1">
      <c r="A34" s="179" t="s">
        <v>328</v>
      </c>
      <c r="B34" s="174"/>
      <c r="C34" s="176"/>
      <c r="D34" s="169">
        <v>50</v>
      </c>
      <c r="E34" s="486"/>
      <c r="F34" s="501"/>
      <c r="G34" s="502"/>
    </row>
    <row r="35" spans="1:7" ht="15" customHeight="1" thickBot="1">
      <c r="A35" s="111"/>
      <c r="B35" s="161"/>
      <c r="C35" s="177"/>
      <c r="D35" s="177"/>
      <c r="E35" s="178"/>
      <c r="F35" s="54"/>
      <c r="G35" s="54"/>
    </row>
    <row r="36" spans="1:7" ht="24.75" customHeight="1">
      <c r="A36" s="493" t="s">
        <v>442</v>
      </c>
      <c r="B36" s="494"/>
      <c r="C36" s="494"/>
      <c r="D36" s="494"/>
      <c r="E36" s="494"/>
      <c r="F36" s="494"/>
      <c r="G36" s="495"/>
    </row>
    <row r="37" spans="1:7" ht="24.75" customHeight="1" thickBot="1">
      <c r="A37" s="496"/>
      <c r="B37" s="497"/>
      <c r="C37" s="497"/>
      <c r="D37" s="497"/>
      <c r="E37" s="497"/>
      <c r="F37" s="497"/>
      <c r="G37" s="498"/>
    </row>
    <row r="38" spans="1:7" ht="12.75">
      <c r="A38" s="233"/>
      <c r="B38" s="234"/>
      <c r="C38" s="234"/>
      <c r="D38" s="234"/>
      <c r="E38" s="234"/>
      <c r="F38" s="233"/>
      <c r="G38" s="233"/>
    </row>
    <row r="39" spans="1:6" ht="12.75">
      <c r="A39" s="137" t="s">
        <v>188</v>
      </c>
      <c r="B39" s="109"/>
      <c r="C39" s="138"/>
      <c r="D39" s="110"/>
      <c r="E39" s="110"/>
      <c r="F39" s="142"/>
    </row>
    <row r="40" spans="1:6" ht="12.75">
      <c r="A40" s="139" t="s">
        <v>291</v>
      </c>
      <c r="B40" s="109"/>
      <c r="C40" s="140"/>
      <c r="D40" s="110"/>
      <c r="E40" s="110"/>
      <c r="F40" s="142"/>
    </row>
    <row r="41" spans="1:6" ht="12.75">
      <c r="A41" s="139" t="s">
        <v>189</v>
      </c>
      <c r="B41" s="109"/>
      <c r="C41" s="140"/>
      <c r="D41" s="110"/>
      <c r="E41" s="110"/>
      <c r="F41" s="142"/>
    </row>
    <row r="43" ht="12.75">
      <c r="D43" s="235"/>
    </row>
  </sheetData>
  <sheetProtection/>
  <mergeCells count="16">
    <mergeCell ref="E33:E34"/>
    <mergeCell ref="I19:K19"/>
    <mergeCell ref="I20:K20"/>
    <mergeCell ref="A36:G37"/>
    <mergeCell ref="F33:G34"/>
    <mergeCell ref="K15:L15"/>
    <mergeCell ref="K16:L17"/>
    <mergeCell ref="I24:K27"/>
    <mergeCell ref="B28:G28"/>
    <mergeCell ref="K2:K5"/>
    <mergeCell ref="I21:K21"/>
    <mergeCell ref="I29:K31"/>
    <mergeCell ref="B11:G11"/>
    <mergeCell ref="I13:J13"/>
    <mergeCell ref="I16:J17"/>
    <mergeCell ref="I2:J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B1">
      <selection activeCell="S3" sqref="S3:S33"/>
    </sheetView>
  </sheetViews>
  <sheetFormatPr defaultColWidth="11.421875" defaultRowHeight="12.75"/>
  <cols>
    <col min="1" max="1" width="4.28125" style="141" customWidth="1"/>
    <col min="2" max="2" width="21.00390625" style="110" customWidth="1"/>
    <col min="3" max="3" width="9.28125" style="110" bestFit="1" customWidth="1"/>
    <col min="4" max="4" width="9.421875" style="110" bestFit="1" customWidth="1"/>
    <col min="5" max="5" width="5.00390625" style="110" bestFit="1" customWidth="1"/>
    <col min="6" max="6" width="3.7109375" style="110" customWidth="1"/>
    <col min="7" max="7" width="3.7109375" style="142" customWidth="1"/>
    <col min="8" max="8" width="18.7109375" style="110" bestFit="1" customWidth="1"/>
    <col min="9" max="9" width="9.8515625" style="110" customWidth="1"/>
    <col min="10" max="10" width="9.28125" style="110" customWidth="1"/>
    <col min="11" max="11" width="5.00390625" style="110" customWidth="1"/>
    <col min="12" max="12" width="3.7109375" style="110" customWidth="1"/>
    <col min="13" max="13" width="3.7109375" style="142" customWidth="1"/>
    <col min="14" max="14" width="13.00390625" style="110" bestFit="1" customWidth="1"/>
    <col min="15" max="15" width="9.28125" style="110" customWidth="1"/>
    <col min="16" max="16" width="5.8515625" style="110" customWidth="1"/>
    <col min="17" max="17" width="5.00390625" style="110" customWidth="1"/>
    <col min="18" max="18" width="3.7109375" style="110" customWidth="1"/>
    <col min="19" max="19" width="3.7109375" style="142" customWidth="1"/>
    <col min="20" max="20" width="17.140625" style="110" bestFit="1" customWidth="1"/>
    <col min="21" max="21" width="9.140625" style="110" customWidth="1"/>
    <col min="22" max="22" width="10.57421875" style="110" customWidth="1"/>
    <col min="23" max="23" width="5.00390625" style="109" customWidth="1"/>
    <col min="24" max="16384" width="11.421875" style="109" customWidth="1"/>
  </cols>
  <sheetData>
    <row r="1" spans="1:23" ht="45">
      <c r="A1" s="142"/>
      <c r="B1" s="624" t="s">
        <v>229</v>
      </c>
      <c r="C1" s="625"/>
      <c r="D1" s="625"/>
      <c r="E1" s="626"/>
      <c r="F1" s="208"/>
      <c r="H1" s="624" t="s">
        <v>230</v>
      </c>
      <c r="I1" s="625"/>
      <c r="J1" s="625"/>
      <c r="K1" s="626"/>
      <c r="L1" s="208"/>
      <c r="N1" s="624" t="s">
        <v>231</v>
      </c>
      <c r="O1" s="625"/>
      <c r="P1" s="625"/>
      <c r="Q1" s="625"/>
      <c r="R1" s="244"/>
      <c r="T1" s="624" t="s">
        <v>232</v>
      </c>
      <c r="U1" s="625"/>
      <c r="V1" s="625"/>
      <c r="W1" s="626"/>
    </row>
    <row r="2" spans="1:23" ht="45">
      <c r="A2" s="142"/>
      <c r="B2" s="627"/>
      <c r="C2" s="628"/>
      <c r="D2" s="628"/>
      <c r="E2" s="629"/>
      <c r="F2" s="208"/>
      <c r="H2" s="627"/>
      <c r="I2" s="628"/>
      <c r="J2" s="628"/>
      <c r="K2" s="629"/>
      <c r="L2" s="208"/>
      <c r="N2" s="627"/>
      <c r="O2" s="628"/>
      <c r="P2" s="628"/>
      <c r="Q2" s="628"/>
      <c r="R2" s="244"/>
      <c r="T2" s="630"/>
      <c r="U2" s="631"/>
      <c r="V2" s="631"/>
      <c r="W2" s="632"/>
    </row>
    <row r="3" spans="1:23" ht="12.75">
      <c r="A3" s="142">
        <v>1</v>
      </c>
      <c r="B3" s="146" t="s">
        <v>527</v>
      </c>
      <c r="C3" s="146" t="s">
        <v>365</v>
      </c>
      <c r="D3" s="146" t="s">
        <v>79</v>
      </c>
      <c r="E3" s="12">
        <v>2014</v>
      </c>
      <c r="F3" s="12"/>
      <c r="G3" s="218">
        <v>1</v>
      </c>
      <c r="H3" s="146" t="s">
        <v>696</v>
      </c>
      <c r="I3" s="146" t="s">
        <v>304</v>
      </c>
      <c r="J3" s="146" t="s">
        <v>175</v>
      </c>
      <c r="K3" s="12">
        <v>2014</v>
      </c>
      <c r="L3" s="12"/>
      <c r="M3" s="218">
        <v>1</v>
      </c>
      <c r="N3" s="146" t="s">
        <v>687</v>
      </c>
      <c r="O3" s="146" t="s">
        <v>688</v>
      </c>
      <c r="P3" s="146" t="s">
        <v>170</v>
      </c>
      <c r="Q3" s="12">
        <v>2013</v>
      </c>
      <c r="R3" s="12"/>
      <c r="S3" s="218">
        <v>1</v>
      </c>
      <c r="T3" s="146" t="s">
        <v>631</v>
      </c>
      <c r="U3" s="146" t="s">
        <v>637</v>
      </c>
      <c r="V3" s="146" t="s">
        <v>633</v>
      </c>
      <c r="W3" s="12">
        <v>2015</v>
      </c>
    </row>
    <row r="4" spans="1:23" ht="15">
      <c r="A4" s="142">
        <v>2</v>
      </c>
      <c r="B4" s="146" t="s">
        <v>527</v>
      </c>
      <c r="C4" s="146" t="s">
        <v>622</v>
      </c>
      <c r="D4" s="146" t="s">
        <v>79</v>
      </c>
      <c r="E4" s="12">
        <v>2016</v>
      </c>
      <c r="F4" s="12"/>
      <c r="G4" s="218">
        <v>2</v>
      </c>
      <c r="H4" s="366" t="s">
        <v>614</v>
      </c>
      <c r="I4" s="146" t="s">
        <v>613</v>
      </c>
      <c r="J4" s="336" t="s">
        <v>175</v>
      </c>
      <c r="K4" s="146">
        <v>2016</v>
      </c>
      <c r="L4" s="12"/>
      <c r="M4" s="218">
        <v>2</v>
      </c>
      <c r="N4" s="146" t="s">
        <v>577</v>
      </c>
      <c r="O4" s="146" t="s">
        <v>578</v>
      </c>
      <c r="P4" s="146" t="s">
        <v>170</v>
      </c>
      <c r="Q4" s="12">
        <v>2012</v>
      </c>
      <c r="R4" s="12"/>
      <c r="S4" s="218">
        <v>2</v>
      </c>
      <c r="T4" s="146" t="s">
        <v>631</v>
      </c>
      <c r="U4" s="146" t="s">
        <v>632</v>
      </c>
      <c r="V4" s="146" t="s">
        <v>633</v>
      </c>
      <c r="W4" s="146">
        <v>2013</v>
      </c>
    </row>
    <row r="5" spans="1:23" ht="15">
      <c r="A5" s="142">
        <v>3</v>
      </c>
      <c r="B5" s="344" t="s">
        <v>640</v>
      </c>
      <c r="C5" s="344" t="s">
        <v>301</v>
      </c>
      <c r="D5" s="344" t="s">
        <v>79</v>
      </c>
      <c r="E5" s="12">
        <v>2012</v>
      </c>
      <c r="F5" s="12"/>
      <c r="G5" s="218">
        <v>3</v>
      </c>
      <c r="H5" s="366" t="s">
        <v>614</v>
      </c>
      <c r="I5" s="146" t="s">
        <v>612</v>
      </c>
      <c r="J5" s="336" t="s">
        <v>175</v>
      </c>
      <c r="K5" s="12">
        <v>2015</v>
      </c>
      <c r="L5" s="12"/>
      <c r="M5" s="218">
        <v>3</v>
      </c>
      <c r="N5" s="146" t="s">
        <v>658</v>
      </c>
      <c r="O5" s="146" t="s">
        <v>659</v>
      </c>
      <c r="P5" s="146" t="s">
        <v>170</v>
      </c>
      <c r="Q5" s="12">
        <v>2013</v>
      </c>
      <c r="R5" s="12"/>
      <c r="S5" s="218">
        <v>3</v>
      </c>
      <c r="T5" s="146" t="s">
        <v>674</v>
      </c>
      <c r="U5" s="146" t="s">
        <v>675</v>
      </c>
      <c r="V5" s="146" t="s">
        <v>78</v>
      </c>
      <c r="W5" s="12">
        <v>2014</v>
      </c>
    </row>
    <row r="6" spans="1:23" ht="12.75">
      <c r="A6" s="142">
        <v>4</v>
      </c>
      <c r="B6" s="146" t="s">
        <v>681</v>
      </c>
      <c r="C6" s="146" t="s">
        <v>301</v>
      </c>
      <c r="D6" s="146" t="s">
        <v>79</v>
      </c>
      <c r="E6" s="12">
        <v>2013</v>
      </c>
      <c r="F6" s="12"/>
      <c r="G6" s="218">
        <v>4</v>
      </c>
      <c r="H6" s="344" t="s">
        <v>203</v>
      </c>
      <c r="I6" s="344" t="s">
        <v>183</v>
      </c>
      <c r="J6" s="344" t="s">
        <v>175</v>
      </c>
      <c r="K6" s="219">
        <v>2012</v>
      </c>
      <c r="L6" s="12"/>
      <c r="M6" s="218">
        <v>4</v>
      </c>
      <c r="N6" s="146" t="s">
        <v>418</v>
      </c>
      <c r="O6" s="146" t="s">
        <v>419</v>
      </c>
      <c r="P6" s="146" t="s">
        <v>170</v>
      </c>
      <c r="Q6" s="12">
        <v>2012</v>
      </c>
      <c r="R6" s="12"/>
      <c r="S6" s="218">
        <v>4</v>
      </c>
      <c r="T6" s="146" t="s">
        <v>664</v>
      </c>
      <c r="U6" s="146" t="s">
        <v>251</v>
      </c>
      <c r="V6" s="146" t="s">
        <v>78</v>
      </c>
      <c r="W6" s="12">
        <v>2016</v>
      </c>
    </row>
    <row r="7" spans="1:23" ht="12.75">
      <c r="A7" s="142">
        <v>5</v>
      </c>
      <c r="B7" s="344" t="s">
        <v>385</v>
      </c>
      <c r="C7" s="344" t="s">
        <v>386</v>
      </c>
      <c r="D7" s="344" t="s">
        <v>79</v>
      </c>
      <c r="E7" s="219">
        <v>2011</v>
      </c>
      <c r="F7" s="12"/>
      <c r="G7" s="218">
        <v>5</v>
      </c>
      <c r="H7" s="146" t="s">
        <v>254</v>
      </c>
      <c r="I7" s="146" t="s">
        <v>216</v>
      </c>
      <c r="J7" s="146" t="s">
        <v>175</v>
      </c>
      <c r="K7" s="12">
        <v>2010</v>
      </c>
      <c r="L7" s="12"/>
      <c r="M7" s="218">
        <v>5</v>
      </c>
      <c r="N7" s="344" t="s">
        <v>393</v>
      </c>
      <c r="O7" s="344" t="s">
        <v>394</v>
      </c>
      <c r="P7" s="344" t="s">
        <v>170</v>
      </c>
      <c r="Q7" s="219">
        <v>2012</v>
      </c>
      <c r="R7" s="12"/>
      <c r="S7" s="218">
        <v>5</v>
      </c>
      <c r="T7" s="146" t="s">
        <v>697</v>
      </c>
      <c r="U7" s="146" t="s">
        <v>698</v>
      </c>
      <c r="V7" s="146" t="s">
        <v>78</v>
      </c>
      <c r="W7" s="12">
        <v>2012</v>
      </c>
    </row>
    <row r="8" spans="1:23" ht="12.75">
      <c r="A8" s="142">
        <v>6</v>
      </c>
      <c r="B8" s="146" t="s">
        <v>382</v>
      </c>
      <c r="C8" s="146" t="s">
        <v>320</v>
      </c>
      <c r="D8" s="146" t="s">
        <v>79</v>
      </c>
      <c r="E8" s="12">
        <v>2010</v>
      </c>
      <c r="F8" s="12"/>
      <c r="G8" s="218">
        <v>6</v>
      </c>
      <c r="H8" s="146" t="s">
        <v>369</v>
      </c>
      <c r="I8" s="146" t="s">
        <v>370</v>
      </c>
      <c r="J8" s="146" t="s">
        <v>175</v>
      </c>
      <c r="K8" s="12">
        <v>2009</v>
      </c>
      <c r="L8" s="12"/>
      <c r="M8" s="218">
        <v>6</v>
      </c>
      <c r="N8" s="146" t="s">
        <v>666</v>
      </c>
      <c r="O8" s="146" t="s">
        <v>195</v>
      </c>
      <c r="P8" s="146" t="s">
        <v>170</v>
      </c>
      <c r="Q8" s="12">
        <v>2013</v>
      </c>
      <c r="R8" s="12"/>
      <c r="S8" s="218">
        <v>6</v>
      </c>
      <c r="T8" s="344" t="s">
        <v>519</v>
      </c>
      <c r="U8" s="344" t="s">
        <v>520</v>
      </c>
      <c r="V8" s="344" t="s">
        <v>78</v>
      </c>
      <c r="W8" s="219">
        <v>2012</v>
      </c>
    </row>
    <row r="9" spans="1:23" ht="12.75">
      <c r="A9" s="142">
        <v>7</v>
      </c>
      <c r="B9" s="146" t="s">
        <v>191</v>
      </c>
      <c r="C9" s="146" t="s">
        <v>186</v>
      </c>
      <c r="D9" s="146" t="s">
        <v>79</v>
      </c>
      <c r="E9" s="12">
        <v>2008</v>
      </c>
      <c r="F9" s="12"/>
      <c r="G9" s="218">
        <v>7</v>
      </c>
      <c r="H9" s="146" t="s">
        <v>311</v>
      </c>
      <c r="I9" s="146" t="s">
        <v>178</v>
      </c>
      <c r="J9" s="146" t="s">
        <v>175</v>
      </c>
      <c r="K9" s="12">
        <v>2008</v>
      </c>
      <c r="L9" s="12"/>
      <c r="M9" s="218">
        <v>7</v>
      </c>
      <c r="N9" s="344" t="s">
        <v>690</v>
      </c>
      <c r="O9" s="344" t="s">
        <v>215</v>
      </c>
      <c r="P9" s="344" t="s">
        <v>170</v>
      </c>
      <c r="Q9" s="219">
        <v>2012</v>
      </c>
      <c r="R9" s="12"/>
      <c r="S9" s="218">
        <v>7</v>
      </c>
      <c r="T9" s="344" t="s">
        <v>691</v>
      </c>
      <c r="U9" s="344" t="s">
        <v>692</v>
      </c>
      <c r="V9" s="344" t="s">
        <v>78</v>
      </c>
      <c r="W9" s="219">
        <v>2012</v>
      </c>
    </row>
    <row r="10" spans="1:23" ht="12.75">
      <c r="A10" s="142">
        <v>8</v>
      </c>
      <c r="B10" s="146" t="s">
        <v>678</v>
      </c>
      <c r="C10" s="146" t="s">
        <v>162</v>
      </c>
      <c r="D10" s="146" t="s">
        <v>99</v>
      </c>
      <c r="E10" s="12">
        <v>2015</v>
      </c>
      <c r="F10" s="12"/>
      <c r="G10" s="218">
        <v>8</v>
      </c>
      <c r="H10" s="146" t="s">
        <v>308</v>
      </c>
      <c r="I10" s="146" t="s">
        <v>154</v>
      </c>
      <c r="J10" s="146" t="s">
        <v>175</v>
      </c>
      <c r="K10" s="12">
        <v>2009</v>
      </c>
      <c r="L10" s="12"/>
      <c r="M10" s="218">
        <v>8</v>
      </c>
      <c r="N10" s="146" t="s">
        <v>641</v>
      </c>
      <c r="O10" s="146" t="s">
        <v>239</v>
      </c>
      <c r="P10" s="146" t="s">
        <v>170</v>
      </c>
      <c r="Q10" s="12">
        <v>2013</v>
      </c>
      <c r="R10" s="12"/>
      <c r="S10" s="218">
        <v>8</v>
      </c>
      <c r="T10" s="146" t="s">
        <v>555</v>
      </c>
      <c r="U10" s="146" t="s">
        <v>108</v>
      </c>
      <c r="V10" s="146" t="s">
        <v>78</v>
      </c>
      <c r="W10" s="12">
        <v>2010</v>
      </c>
    </row>
    <row r="11" spans="1:23" ht="12.75">
      <c r="A11" s="142">
        <v>9</v>
      </c>
      <c r="B11" s="344" t="s">
        <v>533</v>
      </c>
      <c r="C11" s="344" t="s">
        <v>534</v>
      </c>
      <c r="D11" s="344" t="s">
        <v>99</v>
      </c>
      <c r="E11" s="219">
        <v>2011</v>
      </c>
      <c r="F11" s="12"/>
      <c r="G11" s="218">
        <v>9</v>
      </c>
      <c r="H11" s="146" t="s">
        <v>203</v>
      </c>
      <c r="I11" s="146" t="s">
        <v>204</v>
      </c>
      <c r="J11" s="146" t="s">
        <v>175</v>
      </c>
      <c r="K11" s="12">
        <v>2009</v>
      </c>
      <c r="L11" s="12"/>
      <c r="M11" s="218">
        <v>9</v>
      </c>
      <c r="N11" s="146" t="s">
        <v>379</v>
      </c>
      <c r="O11" s="146" t="s">
        <v>380</v>
      </c>
      <c r="P11" s="146" t="s">
        <v>170</v>
      </c>
      <c r="Q11" s="146">
        <v>2010</v>
      </c>
      <c r="R11" s="12"/>
      <c r="S11" s="218">
        <v>9</v>
      </c>
      <c r="T11" s="146" t="s">
        <v>726</v>
      </c>
      <c r="U11" s="146" t="s">
        <v>225</v>
      </c>
      <c r="V11" s="146" t="s">
        <v>78</v>
      </c>
      <c r="W11" s="146">
        <v>2010</v>
      </c>
    </row>
    <row r="12" spans="1:23" ht="12.75">
      <c r="A12" s="142">
        <v>10</v>
      </c>
      <c r="B12" s="146" t="s">
        <v>638</v>
      </c>
      <c r="C12" s="146" t="s">
        <v>108</v>
      </c>
      <c r="D12" s="146" t="s">
        <v>99</v>
      </c>
      <c r="E12" s="12">
        <v>2010</v>
      </c>
      <c r="F12" s="12"/>
      <c r="G12" s="218">
        <v>10</v>
      </c>
      <c r="H12" s="146" t="s">
        <v>117</v>
      </c>
      <c r="I12" s="146" t="s">
        <v>112</v>
      </c>
      <c r="J12" s="146" t="s">
        <v>175</v>
      </c>
      <c r="K12" s="12">
        <v>2009</v>
      </c>
      <c r="L12" s="12"/>
      <c r="M12" s="218">
        <v>10</v>
      </c>
      <c r="N12" s="146" t="s">
        <v>574</v>
      </c>
      <c r="O12" s="146" t="s">
        <v>575</v>
      </c>
      <c r="P12" s="146" t="s">
        <v>101</v>
      </c>
      <c r="Q12" s="12">
        <v>2015</v>
      </c>
      <c r="R12" s="12"/>
      <c r="S12" s="218">
        <v>10</v>
      </c>
      <c r="T12" s="146" t="s">
        <v>240</v>
      </c>
      <c r="U12" s="146" t="s">
        <v>241</v>
      </c>
      <c r="V12" s="146" t="s">
        <v>78</v>
      </c>
      <c r="W12" s="12">
        <v>2010</v>
      </c>
    </row>
    <row r="13" spans="1:23" ht="12.75">
      <c r="A13" s="142">
        <v>11</v>
      </c>
      <c r="B13" s="146" t="s">
        <v>543</v>
      </c>
      <c r="C13" s="146" t="s">
        <v>162</v>
      </c>
      <c r="D13" s="146" t="s">
        <v>99</v>
      </c>
      <c r="E13" s="12">
        <v>2009</v>
      </c>
      <c r="F13" s="12"/>
      <c r="G13" s="218">
        <v>11</v>
      </c>
      <c r="H13" s="146" t="s">
        <v>489</v>
      </c>
      <c r="I13" s="146" t="s">
        <v>430</v>
      </c>
      <c r="J13" s="146" t="s">
        <v>275</v>
      </c>
      <c r="K13" s="12">
        <v>2014</v>
      </c>
      <c r="L13" s="12"/>
      <c r="M13" s="218">
        <v>11</v>
      </c>
      <c r="N13" s="146" t="s">
        <v>617</v>
      </c>
      <c r="O13" s="146" t="s">
        <v>618</v>
      </c>
      <c r="P13" s="146" t="s">
        <v>101</v>
      </c>
      <c r="Q13" s="12">
        <v>2016</v>
      </c>
      <c r="R13" s="12"/>
      <c r="S13" s="218">
        <v>11</v>
      </c>
      <c r="T13" s="146" t="s">
        <v>234</v>
      </c>
      <c r="U13" s="146" t="s">
        <v>102</v>
      </c>
      <c r="V13" s="146" t="s">
        <v>78</v>
      </c>
      <c r="W13" s="12">
        <v>2009</v>
      </c>
    </row>
    <row r="14" spans="1:23" ht="12.75">
      <c r="A14" s="142">
        <v>12</v>
      </c>
      <c r="B14" s="146" t="s">
        <v>668</v>
      </c>
      <c r="C14" s="146" t="s">
        <v>167</v>
      </c>
      <c r="D14" s="146" t="s">
        <v>120</v>
      </c>
      <c r="E14" s="12">
        <v>2014</v>
      </c>
      <c r="F14" s="12"/>
      <c r="G14" s="218">
        <v>12</v>
      </c>
      <c r="H14" s="146" t="s">
        <v>373</v>
      </c>
      <c r="I14" s="146" t="s">
        <v>420</v>
      </c>
      <c r="J14" s="146" t="s">
        <v>275</v>
      </c>
      <c r="K14" s="12">
        <v>2013</v>
      </c>
      <c r="L14" s="12"/>
      <c r="M14" s="218">
        <v>12</v>
      </c>
      <c r="N14" s="146" t="s">
        <v>404</v>
      </c>
      <c r="O14" s="146" t="s">
        <v>405</v>
      </c>
      <c r="P14" s="146" t="s">
        <v>101</v>
      </c>
      <c r="Q14" s="12">
        <v>2012</v>
      </c>
      <c r="R14" s="12"/>
      <c r="S14" s="218">
        <v>12</v>
      </c>
      <c r="T14" s="146" t="s">
        <v>537</v>
      </c>
      <c r="U14" s="146" t="s">
        <v>538</v>
      </c>
      <c r="V14" s="146" t="s">
        <v>153</v>
      </c>
      <c r="W14" s="12">
        <v>2012</v>
      </c>
    </row>
    <row r="15" spans="1:23" ht="12.75">
      <c r="A15" s="142">
        <v>13</v>
      </c>
      <c r="B15" s="146" t="s">
        <v>400</v>
      </c>
      <c r="C15" s="146" t="s">
        <v>401</v>
      </c>
      <c r="D15" s="146" t="s">
        <v>120</v>
      </c>
      <c r="E15" s="12">
        <v>2011</v>
      </c>
      <c r="F15" s="12"/>
      <c r="G15" s="218">
        <v>13</v>
      </c>
      <c r="H15" s="146" t="s">
        <v>728</v>
      </c>
      <c r="I15" s="146" t="s">
        <v>167</v>
      </c>
      <c r="J15" s="146" t="s">
        <v>275</v>
      </c>
      <c r="K15" s="12">
        <v>2013</v>
      </c>
      <c r="L15" s="12"/>
      <c r="M15" s="218">
        <v>13</v>
      </c>
      <c r="N15" s="344" t="s">
        <v>335</v>
      </c>
      <c r="O15" s="344" t="s">
        <v>281</v>
      </c>
      <c r="P15" s="344" t="s">
        <v>101</v>
      </c>
      <c r="Q15" s="219">
        <v>2012</v>
      </c>
      <c r="R15" s="12"/>
      <c r="S15" s="218">
        <v>13</v>
      </c>
      <c r="T15" s="344" t="s">
        <v>429</v>
      </c>
      <c r="U15" s="344" t="s">
        <v>215</v>
      </c>
      <c r="V15" s="344" t="s">
        <v>153</v>
      </c>
      <c r="W15" s="219">
        <v>2012</v>
      </c>
    </row>
    <row r="16" spans="1:23" ht="12.75">
      <c r="A16" s="142">
        <v>14</v>
      </c>
      <c r="B16" s="146" t="s">
        <v>702</v>
      </c>
      <c r="C16" s="146" t="s">
        <v>303</v>
      </c>
      <c r="D16" s="146" t="s">
        <v>120</v>
      </c>
      <c r="E16" s="12">
        <v>2008</v>
      </c>
      <c r="F16" s="12"/>
      <c r="G16" s="218">
        <v>14</v>
      </c>
      <c r="H16" s="344" t="s">
        <v>683</v>
      </c>
      <c r="I16" s="344" t="s">
        <v>684</v>
      </c>
      <c r="J16" s="344" t="s">
        <v>275</v>
      </c>
      <c r="K16" s="219">
        <v>2012</v>
      </c>
      <c r="L16" s="12"/>
      <c r="M16" s="218">
        <v>14</v>
      </c>
      <c r="N16" s="146" t="s">
        <v>723</v>
      </c>
      <c r="O16" s="146" t="s">
        <v>724</v>
      </c>
      <c r="P16" s="146" t="s">
        <v>101</v>
      </c>
      <c r="Q16" s="12">
        <v>2013</v>
      </c>
      <c r="R16" s="12"/>
      <c r="S16" s="218">
        <v>14</v>
      </c>
      <c r="T16" s="146" t="s">
        <v>503</v>
      </c>
      <c r="U16" s="146" t="s">
        <v>504</v>
      </c>
      <c r="V16" s="146" t="s">
        <v>153</v>
      </c>
      <c r="W16" s="12">
        <v>2013</v>
      </c>
    </row>
    <row r="17" spans="1:23" ht="12.75">
      <c r="A17" s="142">
        <v>15</v>
      </c>
      <c r="B17" s="146" t="s">
        <v>255</v>
      </c>
      <c r="C17" s="146" t="s">
        <v>704</v>
      </c>
      <c r="D17" s="146" t="s">
        <v>120</v>
      </c>
      <c r="E17" s="12">
        <v>2009</v>
      </c>
      <c r="F17" s="12"/>
      <c r="G17" s="218">
        <v>15</v>
      </c>
      <c r="H17" s="146" t="s">
        <v>274</v>
      </c>
      <c r="I17" s="146" t="s">
        <v>119</v>
      </c>
      <c r="J17" s="146" t="s">
        <v>275</v>
      </c>
      <c r="K17" s="12">
        <v>2013</v>
      </c>
      <c r="L17" s="12"/>
      <c r="M17" s="218">
        <v>15</v>
      </c>
      <c r="N17" s="146" t="s">
        <v>560</v>
      </c>
      <c r="O17" s="146" t="s">
        <v>219</v>
      </c>
      <c r="P17" s="146" t="s">
        <v>101</v>
      </c>
      <c r="Q17" s="12">
        <v>2011</v>
      </c>
      <c r="R17" s="12"/>
      <c r="S17" s="218">
        <v>15</v>
      </c>
      <c r="T17" s="146" t="s">
        <v>349</v>
      </c>
      <c r="U17" s="146" t="s">
        <v>350</v>
      </c>
      <c r="V17" s="146" t="s">
        <v>153</v>
      </c>
      <c r="W17" s="12">
        <v>2009</v>
      </c>
    </row>
    <row r="18" spans="1:23" ht="12.75">
      <c r="A18" s="142">
        <v>16</v>
      </c>
      <c r="B18" s="146" t="s">
        <v>383</v>
      </c>
      <c r="C18" s="146" t="s">
        <v>106</v>
      </c>
      <c r="D18" s="146" t="s">
        <v>120</v>
      </c>
      <c r="E18" s="12">
        <v>2009</v>
      </c>
      <c r="F18" s="12"/>
      <c r="G18" s="218">
        <v>16</v>
      </c>
      <c r="H18" s="146" t="s">
        <v>373</v>
      </c>
      <c r="I18" s="146" t="s">
        <v>282</v>
      </c>
      <c r="J18" s="146" t="s">
        <v>275</v>
      </c>
      <c r="K18" s="12">
        <v>2010</v>
      </c>
      <c r="L18" s="12"/>
      <c r="M18" s="218">
        <v>16</v>
      </c>
      <c r="N18" s="146" t="s">
        <v>415</v>
      </c>
      <c r="O18" s="146" t="s">
        <v>416</v>
      </c>
      <c r="P18" s="146" t="s">
        <v>101</v>
      </c>
      <c r="Q18" s="12">
        <v>2011</v>
      </c>
      <c r="R18" s="12"/>
      <c r="S18" s="218">
        <v>16</v>
      </c>
      <c r="T18" s="146" t="s">
        <v>267</v>
      </c>
      <c r="U18" s="146" t="s">
        <v>106</v>
      </c>
      <c r="V18" s="146" t="s">
        <v>153</v>
      </c>
      <c r="W18" s="12">
        <v>2008</v>
      </c>
    </row>
    <row r="19" spans="1:23" ht="12.75">
      <c r="A19" s="142">
        <v>17</v>
      </c>
      <c r="B19" s="146" t="s">
        <v>426</v>
      </c>
      <c r="C19" s="146" t="s">
        <v>178</v>
      </c>
      <c r="D19" s="146" t="s">
        <v>194</v>
      </c>
      <c r="E19" s="12">
        <v>2015</v>
      </c>
      <c r="F19" s="12"/>
      <c r="G19" s="218">
        <v>17</v>
      </c>
      <c r="H19" s="146" t="s">
        <v>209</v>
      </c>
      <c r="I19" s="146" t="s">
        <v>210</v>
      </c>
      <c r="J19" s="146" t="s">
        <v>275</v>
      </c>
      <c r="K19" s="12">
        <v>2009</v>
      </c>
      <c r="L19" s="12"/>
      <c r="M19" s="218">
        <v>17</v>
      </c>
      <c r="N19" s="146" t="s">
        <v>505</v>
      </c>
      <c r="O19" s="146" t="s">
        <v>506</v>
      </c>
      <c r="P19" s="146" t="s">
        <v>101</v>
      </c>
      <c r="Q19" s="12">
        <v>2010</v>
      </c>
      <c r="R19" s="12"/>
      <c r="S19" s="218">
        <v>17</v>
      </c>
      <c r="T19" s="146" t="s">
        <v>126</v>
      </c>
      <c r="U19" s="146" t="s">
        <v>139</v>
      </c>
      <c r="V19" s="146" t="s">
        <v>105</v>
      </c>
      <c r="W19" s="12">
        <v>2012</v>
      </c>
    </row>
    <row r="20" spans="1:23" ht="12.75">
      <c r="A20" s="142">
        <v>18</v>
      </c>
      <c r="B20" s="146" t="s">
        <v>192</v>
      </c>
      <c r="C20" s="146" t="s">
        <v>112</v>
      </c>
      <c r="D20" s="146" t="s">
        <v>194</v>
      </c>
      <c r="E20" s="12">
        <v>2013</v>
      </c>
      <c r="F20" s="12"/>
      <c r="G20" s="218">
        <v>18</v>
      </c>
      <c r="H20" s="146" t="s">
        <v>495</v>
      </c>
      <c r="I20" s="146" t="s">
        <v>167</v>
      </c>
      <c r="J20" s="146" t="s">
        <v>275</v>
      </c>
      <c r="K20" s="12">
        <v>2009</v>
      </c>
      <c r="L20" s="12"/>
      <c r="M20" s="218">
        <v>18</v>
      </c>
      <c r="N20" s="146" t="s">
        <v>270</v>
      </c>
      <c r="O20" s="146" t="s">
        <v>187</v>
      </c>
      <c r="P20" s="146" t="s">
        <v>101</v>
      </c>
      <c r="Q20" s="12">
        <v>2010</v>
      </c>
      <c r="R20" s="12"/>
      <c r="S20" s="218">
        <v>18</v>
      </c>
      <c r="T20" s="146" t="s">
        <v>554</v>
      </c>
      <c r="U20" s="146" t="s">
        <v>579</v>
      </c>
      <c r="V20" s="146" t="s">
        <v>105</v>
      </c>
      <c r="W20" s="12">
        <v>2013</v>
      </c>
    </row>
    <row r="21" spans="1:23" ht="12.75">
      <c r="A21" s="142">
        <v>19</v>
      </c>
      <c r="B21" s="344" t="s">
        <v>515</v>
      </c>
      <c r="C21" s="344" t="s">
        <v>360</v>
      </c>
      <c r="D21" s="344" t="s">
        <v>194</v>
      </c>
      <c r="E21" s="219">
        <v>2012</v>
      </c>
      <c r="F21" s="12"/>
      <c r="G21" s="218">
        <v>19</v>
      </c>
      <c r="H21" s="146" t="s">
        <v>374</v>
      </c>
      <c r="I21" s="146" t="s">
        <v>375</v>
      </c>
      <c r="J21" s="146" t="s">
        <v>275</v>
      </c>
      <c r="K21" s="12">
        <v>2009</v>
      </c>
      <c r="L21" s="12"/>
      <c r="M21" s="218">
        <v>19</v>
      </c>
      <c r="N21" s="344" t="s">
        <v>336</v>
      </c>
      <c r="O21" s="344" t="s">
        <v>301</v>
      </c>
      <c r="P21" s="344" t="s">
        <v>101</v>
      </c>
      <c r="Q21" s="219">
        <v>2011</v>
      </c>
      <c r="R21" s="12"/>
      <c r="S21" s="218">
        <v>19</v>
      </c>
      <c r="T21" s="146" t="s">
        <v>395</v>
      </c>
      <c r="U21" s="146" t="s">
        <v>108</v>
      </c>
      <c r="V21" s="146" t="s">
        <v>105</v>
      </c>
      <c r="W21" s="12">
        <v>2013</v>
      </c>
    </row>
    <row r="22" spans="1:23" ht="12.75">
      <c r="A22" s="142">
        <v>20</v>
      </c>
      <c r="B22" s="146" t="s">
        <v>361</v>
      </c>
      <c r="C22" s="146" t="s">
        <v>239</v>
      </c>
      <c r="D22" s="146" t="s">
        <v>194</v>
      </c>
      <c r="E22" s="12">
        <v>2010</v>
      </c>
      <c r="F22" s="12"/>
      <c r="G22" s="218">
        <v>20</v>
      </c>
      <c r="H22" s="146" t="s">
        <v>627</v>
      </c>
      <c r="I22" s="146" t="s">
        <v>386</v>
      </c>
      <c r="J22" s="146" t="s">
        <v>275</v>
      </c>
      <c r="K22" s="12">
        <v>2008</v>
      </c>
      <c r="L22" s="12"/>
      <c r="M22" s="218">
        <v>20</v>
      </c>
      <c r="N22" s="344" t="s">
        <v>415</v>
      </c>
      <c r="O22" s="344" t="s">
        <v>112</v>
      </c>
      <c r="P22" s="344" t="s">
        <v>101</v>
      </c>
      <c r="Q22" s="219">
        <v>2011</v>
      </c>
      <c r="R22" s="12"/>
      <c r="S22" s="218">
        <v>20</v>
      </c>
      <c r="T22" s="146" t="s">
        <v>319</v>
      </c>
      <c r="U22" s="146" t="s">
        <v>320</v>
      </c>
      <c r="V22" s="146" t="s">
        <v>105</v>
      </c>
      <c r="W22" s="12">
        <v>2010</v>
      </c>
    </row>
    <row r="23" spans="1:23" ht="12.75">
      <c r="A23" s="142">
        <v>21</v>
      </c>
      <c r="B23" s="146" t="s">
        <v>209</v>
      </c>
      <c r="C23" s="146" t="s">
        <v>164</v>
      </c>
      <c r="D23" s="146" t="s">
        <v>194</v>
      </c>
      <c r="E23" s="12">
        <v>2010</v>
      </c>
      <c r="F23" s="12"/>
      <c r="G23" s="218">
        <v>21</v>
      </c>
      <c r="H23" s="146" t="s">
        <v>221</v>
      </c>
      <c r="I23" s="146" t="s">
        <v>222</v>
      </c>
      <c r="J23" s="146" t="s">
        <v>275</v>
      </c>
      <c r="K23" s="12">
        <v>2009</v>
      </c>
      <c r="L23" s="12"/>
      <c r="M23" s="218">
        <v>21</v>
      </c>
      <c r="N23" s="146" t="s">
        <v>138</v>
      </c>
      <c r="O23" s="146" t="s">
        <v>139</v>
      </c>
      <c r="P23" s="146" t="s">
        <v>101</v>
      </c>
      <c r="Q23" s="12">
        <v>2008</v>
      </c>
      <c r="R23" s="12"/>
      <c r="S23" s="218">
        <v>21</v>
      </c>
      <c r="T23" s="146" t="s">
        <v>127</v>
      </c>
      <c r="U23" s="146" t="s">
        <v>97</v>
      </c>
      <c r="V23" s="146" t="s">
        <v>105</v>
      </c>
      <c r="W23" s="12">
        <v>2010</v>
      </c>
    </row>
    <row r="24" spans="1:23" ht="12.75">
      <c r="A24" s="142">
        <v>22</v>
      </c>
      <c r="B24" s="344" t="s">
        <v>436</v>
      </c>
      <c r="C24" s="344" t="s">
        <v>281</v>
      </c>
      <c r="D24" s="344" t="s">
        <v>194</v>
      </c>
      <c r="E24" s="219">
        <v>2011</v>
      </c>
      <c r="F24" s="12"/>
      <c r="G24" s="218">
        <v>22</v>
      </c>
      <c r="H24" s="146" t="s">
        <v>670</v>
      </c>
      <c r="I24" s="146" t="s">
        <v>499</v>
      </c>
      <c r="J24" s="146" t="s">
        <v>98</v>
      </c>
      <c r="K24" s="12">
        <v>2013</v>
      </c>
      <c r="L24" s="12"/>
      <c r="M24" s="218">
        <v>22</v>
      </c>
      <c r="N24" s="146" t="s">
        <v>141</v>
      </c>
      <c r="O24" s="146" t="s">
        <v>142</v>
      </c>
      <c r="P24" s="146" t="s">
        <v>101</v>
      </c>
      <c r="Q24" s="12">
        <v>2008</v>
      </c>
      <c r="R24" s="12"/>
      <c r="S24" s="218">
        <v>22</v>
      </c>
      <c r="T24" s="344" t="s">
        <v>580</v>
      </c>
      <c r="U24" s="344" t="s">
        <v>304</v>
      </c>
      <c r="V24" s="344" t="s">
        <v>105</v>
      </c>
      <c r="W24" s="219">
        <v>2011</v>
      </c>
    </row>
    <row r="25" spans="1:23" ht="12.75">
      <c r="A25" s="142">
        <v>23</v>
      </c>
      <c r="B25" s="146" t="s">
        <v>502</v>
      </c>
      <c r="C25" s="146" t="s">
        <v>320</v>
      </c>
      <c r="D25" s="146" t="s">
        <v>194</v>
      </c>
      <c r="E25" s="12">
        <v>2010</v>
      </c>
      <c r="F25" s="12"/>
      <c r="G25" s="218">
        <v>23</v>
      </c>
      <c r="H25" s="146" t="s">
        <v>676</v>
      </c>
      <c r="I25" s="146" t="s">
        <v>677</v>
      </c>
      <c r="J25" s="146" t="s">
        <v>98</v>
      </c>
      <c r="K25" s="12">
        <v>2013</v>
      </c>
      <c r="L25" s="12"/>
      <c r="M25" s="218">
        <v>23</v>
      </c>
      <c r="N25" s="146" t="s">
        <v>335</v>
      </c>
      <c r="O25" s="146" t="s">
        <v>107</v>
      </c>
      <c r="P25" s="146" t="s">
        <v>101</v>
      </c>
      <c r="Q25" s="12">
        <v>2009</v>
      </c>
      <c r="R25" s="12"/>
      <c r="S25" s="218">
        <v>23</v>
      </c>
      <c r="T25" s="344" t="s">
        <v>554</v>
      </c>
      <c r="U25" s="344" t="s">
        <v>552</v>
      </c>
      <c r="V25" s="344" t="s">
        <v>105</v>
      </c>
      <c r="W25" s="219">
        <v>2011</v>
      </c>
    </row>
    <row r="26" spans="1:23" ht="12.75">
      <c r="A26" s="142">
        <v>24</v>
      </c>
      <c r="B26" s="146" t="s">
        <v>434</v>
      </c>
      <c r="C26" s="146" t="s">
        <v>251</v>
      </c>
      <c r="D26" s="146" t="s">
        <v>194</v>
      </c>
      <c r="E26" s="12">
        <v>2010</v>
      </c>
      <c r="F26" s="12"/>
      <c r="G26" s="218">
        <v>24</v>
      </c>
      <c r="H26" s="344" t="s">
        <v>694</v>
      </c>
      <c r="I26" s="344" t="s">
        <v>695</v>
      </c>
      <c r="J26" s="344" t="s">
        <v>98</v>
      </c>
      <c r="K26" s="219">
        <v>2011</v>
      </c>
      <c r="L26" s="12"/>
      <c r="M26" s="218">
        <v>24</v>
      </c>
      <c r="N26" s="146" t="s">
        <v>496</v>
      </c>
      <c r="O26" s="146" t="s">
        <v>497</v>
      </c>
      <c r="P26" s="146" t="s">
        <v>101</v>
      </c>
      <c r="Q26" s="12">
        <v>2008</v>
      </c>
      <c r="R26" s="219"/>
      <c r="S26" s="218">
        <v>24</v>
      </c>
      <c r="T26" s="146" t="s">
        <v>122</v>
      </c>
      <c r="U26" s="146" t="s">
        <v>123</v>
      </c>
      <c r="V26" s="146" t="s">
        <v>105</v>
      </c>
      <c r="W26" s="12">
        <v>2009</v>
      </c>
    </row>
    <row r="27" spans="1:23" ht="12.75">
      <c r="A27" s="142">
        <v>25</v>
      </c>
      <c r="B27" s="344" t="s">
        <v>435</v>
      </c>
      <c r="C27" s="344" t="s">
        <v>112</v>
      </c>
      <c r="D27" s="344" t="s">
        <v>194</v>
      </c>
      <c r="E27" s="219">
        <v>2011</v>
      </c>
      <c r="F27" s="12"/>
      <c r="G27" s="218">
        <v>25</v>
      </c>
      <c r="H27" s="344" t="s">
        <v>323</v>
      </c>
      <c r="I27" s="344" t="s">
        <v>167</v>
      </c>
      <c r="J27" s="344" t="s">
        <v>98</v>
      </c>
      <c r="K27" s="219">
        <v>2011</v>
      </c>
      <c r="L27" s="12"/>
      <c r="M27" s="218">
        <v>25</v>
      </c>
      <c r="N27" s="146" t="s">
        <v>377</v>
      </c>
      <c r="O27" s="146" t="s">
        <v>378</v>
      </c>
      <c r="P27" s="146" t="s">
        <v>174</v>
      </c>
      <c r="Q27" s="12">
        <v>2010</v>
      </c>
      <c r="R27" s="219"/>
      <c r="S27" s="218">
        <v>25</v>
      </c>
      <c r="T27" s="146" t="s">
        <v>122</v>
      </c>
      <c r="U27" s="146" t="s">
        <v>163</v>
      </c>
      <c r="V27" s="146" t="s">
        <v>105</v>
      </c>
      <c r="W27" s="12">
        <v>2008</v>
      </c>
    </row>
    <row r="28" spans="1:23" ht="12.75">
      <c r="A28" s="142">
        <v>26</v>
      </c>
      <c r="B28" s="344" t="s">
        <v>437</v>
      </c>
      <c r="C28" s="344" t="s">
        <v>438</v>
      </c>
      <c r="D28" s="344" t="s">
        <v>194</v>
      </c>
      <c r="E28" s="219">
        <v>2011</v>
      </c>
      <c r="F28" s="12"/>
      <c r="G28" s="218">
        <v>26</v>
      </c>
      <c r="H28" s="344" t="s">
        <v>428</v>
      </c>
      <c r="I28" s="344" t="s">
        <v>66</v>
      </c>
      <c r="J28" s="344" t="s">
        <v>98</v>
      </c>
      <c r="K28" s="219">
        <v>2011</v>
      </c>
      <c r="L28" s="12"/>
      <c r="M28" s="218"/>
      <c r="N28" s="146"/>
      <c r="O28" s="146"/>
      <c r="P28" s="146"/>
      <c r="Q28" s="12"/>
      <c r="R28" s="219"/>
      <c r="S28" s="218">
        <v>26</v>
      </c>
      <c r="T28" s="344" t="s">
        <v>407</v>
      </c>
      <c r="U28" s="344" t="s">
        <v>66</v>
      </c>
      <c r="V28" s="344" t="s">
        <v>227</v>
      </c>
      <c r="W28" s="219">
        <v>2012</v>
      </c>
    </row>
    <row r="29" spans="1:23" ht="12.75">
      <c r="A29" s="142">
        <v>27</v>
      </c>
      <c r="B29" s="146" t="s">
        <v>352</v>
      </c>
      <c r="C29" s="146" t="s">
        <v>353</v>
      </c>
      <c r="D29" s="146" t="s">
        <v>194</v>
      </c>
      <c r="E29" s="12">
        <v>2010</v>
      </c>
      <c r="F29" s="12"/>
      <c r="G29" s="218">
        <v>27</v>
      </c>
      <c r="H29" s="146" t="s">
        <v>198</v>
      </c>
      <c r="I29" s="146" t="s">
        <v>70</v>
      </c>
      <c r="J29" s="146" t="s">
        <v>98</v>
      </c>
      <c r="K29" s="12">
        <v>2008</v>
      </c>
      <c r="L29" s="12"/>
      <c r="M29" s="218"/>
      <c r="N29" s="146"/>
      <c r="O29" s="146"/>
      <c r="P29" s="146"/>
      <c r="Q29" s="12"/>
      <c r="R29" s="219"/>
      <c r="S29" s="218">
        <v>27</v>
      </c>
      <c r="T29" s="344" t="s">
        <v>295</v>
      </c>
      <c r="U29" s="344" t="s">
        <v>296</v>
      </c>
      <c r="V29" s="344" t="s">
        <v>227</v>
      </c>
      <c r="W29" s="219">
        <v>2012</v>
      </c>
    </row>
    <row r="30" spans="1:23" ht="12.75">
      <c r="A30" s="142">
        <v>28</v>
      </c>
      <c r="B30" s="146" t="s">
        <v>209</v>
      </c>
      <c r="C30" s="146" t="s">
        <v>239</v>
      </c>
      <c r="D30" s="146" t="s">
        <v>194</v>
      </c>
      <c r="E30" s="12">
        <v>2009</v>
      </c>
      <c r="F30" s="12"/>
      <c r="G30" s="218">
        <v>28</v>
      </c>
      <c r="H30" s="146" t="s">
        <v>714</v>
      </c>
      <c r="I30" s="146" t="s">
        <v>320</v>
      </c>
      <c r="J30" s="146" t="s">
        <v>98</v>
      </c>
      <c r="K30" s="146">
        <v>2009</v>
      </c>
      <c r="L30" s="12"/>
      <c r="M30" s="218"/>
      <c r="N30" s="146"/>
      <c r="O30" s="146"/>
      <c r="P30" s="146"/>
      <c r="Q30" s="12"/>
      <c r="R30" s="219"/>
      <c r="S30" s="218">
        <v>28</v>
      </c>
      <c r="T30" s="344" t="s">
        <v>421</v>
      </c>
      <c r="U30" s="344" t="s">
        <v>422</v>
      </c>
      <c r="V30" s="344" t="s">
        <v>227</v>
      </c>
      <c r="W30" s="219">
        <v>2012</v>
      </c>
    </row>
    <row r="31" spans="1:23" ht="12.75">
      <c r="A31" s="142">
        <v>29</v>
      </c>
      <c r="B31" s="146" t="s">
        <v>355</v>
      </c>
      <c r="C31" s="146" t="s">
        <v>106</v>
      </c>
      <c r="D31" s="146" t="s">
        <v>96</v>
      </c>
      <c r="E31" s="12">
        <v>2014</v>
      </c>
      <c r="F31" s="12"/>
      <c r="G31" s="218">
        <v>29</v>
      </c>
      <c r="H31" s="146" t="s">
        <v>297</v>
      </c>
      <c r="I31" s="146" t="s">
        <v>112</v>
      </c>
      <c r="J31" s="146" t="s">
        <v>98</v>
      </c>
      <c r="K31" s="12">
        <v>2008</v>
      </c>
      <c r="L31" s="12"/>
      <c r="M31" s="218"/>
      <c r="N31" s="219"/>
      <c r="O31" s="219"/>
      <c r="P31" s="219"/>
      <c r="Q31" s="219"/>
      <c r="R31" s="219"/>
      <c r="S31" s="218">
        <v>29</v>
      </c>
      <c r="T31" s="146" t="s">
        <v>445</v>
      </c>
      <c r="U31" s="146" t="s">
        <v>215</v>
      </c>
      <c r="V31" s="146" t="s">
        <v>227</v>
      </c>
      <c r="W31" s="12">
        <v>2010</v>
      </c>
    </row>
    <row r="32" spans="1:23" ht="12.75">
      <c r="A32" s="142">
        <v>30</v>
      </c>
      <c r="B32" s="146" t="s">
        <v>145</v>
      </c>
      <c r="C32" s="146" t="s">
        <v>615</v>
      </c>
      <c r="D32" s="146" t="s">
        <v>96</v>
      </c>
      <c r="E32" s="12">
        <v>2015</v>
      </c>
      <c r="F32" s="12"/>
      <c r="G32" s="218">
        <v>30</v>
      </c>
      <c r="H32" s="146" t="s">
        <v>525</v>
      </c>
      <c r="I32" s="146" t="s">
        <v>169</v>
      </c>
      <c r="J32" s="146" t="s">
        <v>526</v>
      </c>
      <c r="K32" s="12">
        <v>2014</v>
      </c>
      <c r="L32" s="12"/>
      <c r="M32" s="218"/>
      <c r="N32" s="219"/>
      <c r="O32" s="219"/>
      <c r="P32" s="219"/>
      <c r="Q32" s="219"/>
      <c r="R32" s="219"/>
      <c r="S32" s="218">
        <v>30</v>
      </c>
      <c r="T32" s="344" t="s">
        <v>406</v>
      </c>
      <c r="U32" s="344" t="s">
        <v>70</v>
      </c>
      <c r="V32" s="344" t="s">
        <v>294</v>
      </c>
      <c r="W32" s="219">
        <v>2011</v>
      </c>
    </row>
    <row r="33" spans="1:23" ht="12.75">
      <c r="A33" s="142">
        <v>31</v>
      </c>
      <c r="B33" s="146" t="s">
        <v>351</v>
      </c>
      <c r="C33" s="146" t="s">
        <v>216</v>
      </c>
      <c r="D33" s="146" t="s">
        <v>96</v>
      </c>
      <c r="E33" s="12">
        <v>2013</v>
      </c>
      <c r="F33" s="12"/>
      <c r="G33" s="218">
        <v>31</v>
      </c>
      <c r="H33" s="146" t="s">
        <v>679</v>
      </c>
      <c r="I33" s="146" t="s">
        <v>680</v>
      </c>
      <c r="J33" s="146" t="s">
        <v>171</v>
      </c>
      <c r="K33" s="12">
        <v>2016</v>
      </c>
      <c r="L33" s="12"/>
      <c r="M33" s="218"/>
      <c r="N33" s="219"/>
      <c r="O33" s="219"/>
      <c r="P33" s="219"/>
      <c r="Q33" s="219"/>
      <c r="R33" s="219"/>
      <c r="S33" s="218">
        <v>31</v>
      </c>
      <c r="T33" s="146" t="s">
        <v>206</v>
      </c>
      <c r="U33" s="146" t="s">
        <v>207</v>
      </c>
      <c r="V33" s="146" t="s">
        <v>294</v>
      </c>
      <c r="W33" s="12">
        <v>2009</v>
      </c>
    </row>
    <row r="34" spans="1:23" ht="12.75">
      <c r="A34" s="142">
        <v>32</v>
      </c>
      <c r="B34" s="146" t="s">
        <v>564</v>
      </c>
      <c r="C34" s="146" t="s">
        <v>565</v>
      </c>
      <c r="D34" s="146" t="s">
        <v>96</v>
      </c>
      <c r="E34" s="12">
        <v>2013</v>
      </c>
      <c r="F34" s="12"/>
      <c r="G34" s="218">
        <v>32</v>
      </c>
      <c r="H34" s="146" t="s">
        <v>398</v>
      </c>
      <c r="I34" s="146" t="s">
        <v>399</v>
      </c>
      <c r="J34" s="146" t="s">
        <v>171</v>
      </c>
      <c r="K34" s="12">
        <v>2012</v>
      </c>
      <c r="L34" s="12"/>
      <c r="M34" s="218"/>
      <c r="N34" s="219"/>
      <c r="O34" s="219"/>
      <c r="P34" s="219"/>
      <c r="Q34" s="219"/>
      <c r="R34" s="219"/>
      <c r="S34" s="218"/>
      <c r="T34" s="146"/>
      <c r="U34" s="146"/>
      <c r="V34" s="146"/>
      <c r="W34" s="12"/>
    </row>
    <row r="35" spans="1:23" ht="12.75">
      <c r="A35" s="142">
        <v>33</v>
      </c>
      <c r="B35" s="146" t="s">
        <v>623</v>
      </c>
      <c r="C35" s="146" t="s">
        <v>624</v>
      </c>
      <c r="D35" s="146" t="s">
        <v>96</v>
      </c>
      <c r="E35" s="12">
        <v>2013</v>
      </c>
      <c r="F35" s="12"/>
      <c r="G35" s="218">
        <v>33</v>
      </c>
      <c r="H35" s="344" t="s">
        <v>182</v>
      </c>
      <c r="I35" s="344" t="s">
        <v>262</v>
      </c>
      <c r="J35" s="344" t="s">
        <v>171</v>
      </c>
      <c r="K35" s="219">
        <v>2012</v>
      </c>
      <c r="L35" s="12"/>
      <c r="M35" s="218"/>
      <c r="N35" s="219"/>
      <c r="O35" s="219"/>
      <c r="P35" s="219"/>
      <c r="Q35" s="219"/>
      <c r="R35" s="219"/>
      <c r="S35" s="218"/>
      <c r="T35" s="146"/>
      <c r="U35" s="146"/>
      <c r="V35" s="146"/>
      <c r="W35" s="12"/>
    </row>
    <row r="36" spans="1:23" ht="12.75">
      <c r="A36" s="142">
        <v>34</v>
      </c>
      <c r="B36" s="146" t="s">
        <v>417</v>
      </c>
      <c r="C36" s="146" t="s">
        <v>403</v>
      </c>
      <c r="D36" s="146" t="s">
        <v>96</v>
      </c>
      <c r="E36" s="12">
        <v>2012</v>
      </c>
      <c r="F36" s="12"/>
      <c r="G36" s="218">
        <v>34</v>
      </c>
      <c r="H36" s="146" t="s">
        <v>696</v>
      </c>
      <c r="I36" s="146" t="s">
        <v>304</v>
      </c>
      <c r="J36" s="146" t="s">
        <v>175</v>
      </c>
      <c r="K36" s="12">
        <v>2010.74810606061</v>
      </c>
      <c r="L36" s="12"/>
      <c r="M36" s="218"/>
      <c r="N36" s="219"/>
      <c r="O36" s="219"/>
      <c r="P36" s="219"/>
      <c r="Q36" s="219"/>
      <c r="R36" s="219"/>
      <c r="S36" s="218"/>
      <c r="T36" s="146"/>
      <c r="U36" s="146"/>
      <c r="V36" s="146"/>
      <c r="W36" s="12"/>
    </row>
    <row r="37" spans="1:23" ht="15">
      <c r="A37" s="142">
        <v>35</v>
      </c>
      <c r="B37" s="146" t="s">
        <v>477</v>
      </c>
      <c r="C37" s="146" t="s">
        <v>205</v>
      </c>
      <c r="D37" s="146" t="s">
        <v>96</v>
      </c>
      <c r="E37" s="12">
        <v>2013</v>
      </c>
      <c r="F37" s="12"/>
      <c r="G37" s="218">
        <v>35</v>
      </c>
      <c r="H37" s="366" t="s">
        <v>614</v>
      </c>
      <c r="I37" s="146" t="s">
        <v>613</v>
      </c>
      <c r="J37" s="336" t="s">
        <v>175</v>
      </c>
      <c r="K37" s="146">
        <v>2010.72437611408</v>
      </c>
      <c r="L37" s="12"/>
      <c r="M37" s="218"/>
      <c r="N37" s="219"/>
      <c r="O37" s="219"/>
      <c r="P37" s="219"/>
      <c r="Q37" s="219"/>
      <c r="R37" s="219"/>
      <c r="S37" s="218"/>
      <c r="T37" s="146"/>
      <c r="U37" s="146"/>
      <c r="V37" s="146"/>
      <c r="W37" s="12"/>
    </row>
    <row r="38" spans="1:23" ht="15">
      <c r="A38" s="142">
        <v>36</v>
      </c>
      <c r="B38" s="146" t="s">
        <v>572</v>
      </c>
      <c r="C38" s="146" t="s">
        <v>573</v>
      </c>
      <c r="D38" s="146" t="s">
        <v>96</v>
      </c>
      <c r="E38" s="12">
        <v>2013</v>
      </c>
      <c r="F38" s="12"/>
      <c r="G38" s="218">
        <v>36</v>
      </c>
      <c r="H38" s="366" t="s">
        <v>614</v>
      </c>
      <c r="I38" s="146" t="s">
        <v>612</v>
      </c>
      <c r="J38" s="336" t="s">
        <v>175</v>
      </c>
      <c r="K38" s="12">
        <v>2010.70064616756</v>
      </c>
      <c r="L38" s="12"/>
      <c r="M38" s="218"/>
      <c r="N38" s="219"/>
      <c r="O38" s="219"/>
      <c r="P38" s="219"/>
      <c r="Q38" s="219"/>
      <c r="R38" s="219"/>
      <c r="S38" s="218"/>
      <c r="T38" s="146"/>
      <c r="U38" s="146"/>
      <c r="V38" s="146"/>
      <c r="W38" s="12"/>
    </row>
    <row r="39" spans="1:23" ht="12.75">
      <c r="A39" s="142">
        <v>37</v>
      </c>
      <c r="B39" s="146" t="s">
        <v>298</v>
      </c>
      <c r="C39" s="146" t="s">
        <v>167</v>
      </c>
      <c r="D39" s="146" t="s">
        <v>96</v>
      </c>
      <c r="E39" s="12">
        <v>2010</v>
      </c>
      <c r="F39" s="12"/>
      <c r="G39" s="218">
        <v>37</v>
      </c>
      <c r="H39" s="146" t="s">
        <v>425</v>
      </c>
      <c r="I39" s="146" t="s">
        <v>513</v>
      </c>
      <c r="J39" s="146" t="s">
        <v>67</v>
      </c>
      <c r="K39" s="12">
        <v>2015</v>
      </c>
      <c r="L39" s="12"/>
      <c r="M39" s="218"/>
      <c r="N39" s="219"/>
      <c r="O39" s="219"/>
      <c r="P39" s="219"/>
      <c r="Q39" s="219"/>
      <c r="R39" s="219"/>
      <c r="S39" s="218"/>
      <c r="T39" s="146"/>
      <c r="U39" s="146"/>
      <c r="V39" s="146"/>
      <c r="W39" s="159"/>
    </row>
    <row r="40" spans="1:23" ht="12.75">
      <c r="A40" s="142">
        <v>38</v>
      </c>
      <c r="B40" s="146" t="s">
        <v>354</v>
      </c>
      <c r="C40" s="146" t="s">
        <v>167</v>
      </c>
      <c r="D40" s="146" t="s">
        <v>96</v>
      </c>
      <c r="E40" s="12">
        <v>2010</v>
      </c>
      <c r="F40" s="12"/>
      <c r="G40" s="218">
        <v>38</v>
      </c>
      <c r="H40" s="146" t="s">
        <v>249</v>
      </c>
      <c r="I40" s="146" t="s">
        <v>167</v>
      </c>
      <c r="J40" s="146" t="s">
        <v>67</v>
      </c>
      <c r="K40" s="12">
        <v>2013</v>
      </c>
      <c r="L40" s="12"/>
      <c r="M40" s="218"/>
      <c r="N40" s="219"/>
      <c r="O40" s="219"/>
      <c r="P40" s="219"/>
      <c r="Q40" s="219"/>
      <c r="R40" s="219"/>
      <c r="S40" s="218"/>
      <c r="T40" s="146"/>
      <c r="U40" s="146"/>
      <c r="V40" s="146"/>
      <c r="W40" s="159"/>
    </row>
    <row r="41" spans="1:23" ht="12.75">
      <c r="A41" s="142">
        <v>39</v>
      </c>
      <c r="B41" s="344" t="s">
        <v>630</v>
      </c>
      <c r="C41" s="344" t="s">
        <v>307</v>
      </c>
      <c r="D41" s="344" t="s">
        <v>96</v>
      </c>
      <c r="E41" s="219">
        <v>2011</v>
      </c>
      <c r="F41" s="12"/>
      <c r="G41" s="218">
        <v>39</v>
      </c>
      <c r="H41" s="344" t="s">
        <v>321</v>
      </c>
      <c r="I41" s="344" t="s">
        <v>322</v>
      </c>
      <c r="J41" s="344" t="s">
        <v>67</v>
      </c>
      <c r="K41" s="219">
        <v>2012</v>
      </c>
      <c r="L41" s="12"/>
      <c r="M41" s="218"/>
      <c r="N41" s="219"/>
      <c r="O41" s="219"/>
      <c r="P41" s="219"/>
      <c r="Q41" s="219"/>
      <c r="R41" s="219"/>
      <c r="S41" s="218"/>
      <c r="T41" s="146"/>
      <c r="U41" s="146"/>
      <c r="V41" s="146"/>
      <c r="W41" s="159"/>
    </row>
    <row r="42" spans="1:23" ht="12.75">
      <c r="A42" s="142">
        <v>40</v>
      </c>
      <c r="B42" s="146" t="s">
        <v>250</v>
      </c>
      <c r="C42" s="146" t="s">
        <v>251</v>
      </c>
      <c r="D42" s="146" t="s">
        <v>96</v>
      </c>
      <c r="E42" s="12">
        <v>2010</v>
      </c>
      <c r="F42" s="12"/>
      <c r="G42" s="218">
        <v>40</v>
      </c>
      <c r="H42" s="344" t="s">
        <v>425</v>
      </c>
      <c r="I42" s="344" t="s">
        <v>386</v>
      </c>
      <c r="J42" s="344" t="s">
        <v>67</v>
      </c>
      <c r="K42" s="219">
        <v>2012</v>
      </c>
      <c r="L42" s="12"/>
      <c r="M42" s="218"/>
      <c r="N42" s="364"/>
      <c r="O42" s="219"/>
      <c r="P42" s="219"/>
      <c r="Q42" s="219"/>
      <c r="R42" s="219"/>
      <c r="S42" s="218"/>
      <c r="T42" s="146"/>
      <c r="U42" s="146"/>
      <c r="V42" s="146"/>
      <c r="W42" s="159"/>
    </row>
    <row r="43" spans="1:23" ht="12.75">
      <c r="A43" s="142">
        <v>41</v>
      </c>
      <c r="B43" s="146" t="s">
        <v>149</v>
      </c>
      <c r="C43" s="146" t="s">
        <v>150</v>
      </c>
      <c r="D43" s="146" t="s">
        <v>96</v>
      </c>
      <c r="E43" s="12">
        <v>2010</v>
      </c>
      <c r="F43" s="12"/>
      <c r="G43" s="218">
        <v>41</v>
      </c>
      <c r="H43" s="344" t="s">
        <v>511</v>
      </c>
      <c r="I43" s="344" t="s">
        <v>320</v>
      </c>
      <c r="J43" s="344" t="s">
        <v>67</v>
      </c>
      <c r="K43" s="219">
        <v>2012</v>
      </c>
      <c r="L43" s="12"/>
      <c r="M43" s="218"/>
      <c r="N43" s="344"/>
      <c r="O43" s="219"/>
      <c r="P43" s="219"/>
      <c r="Q43" s="219"/>
      <c r="R43" s="219"/>
      <c r="S43" s="218"/>
      <c r="T43" s="146"/>
      <c r="U43" s="146"/>
      <c r="V43" s="146"/>
      <c r="W43" s="159"/>
    </row>
    <row r="44" spans="1:23" ht="12.75">
      <c r="A44" s="142">
        <v>42</v>
      </c>
      <c r="B44" s="344" t="s">
        <v>126</v>
      </c>
      <c r="C44" s="344" t="s">
        <v>167</v>
      </c>
      <c r="D44" s="344" t="s">
        <v>96</v>
      </c>
      <c r="E44" s="219">
        <v>2011</v>
      </c>
      <c r="F44" s="12"/>
      <c r="G44" s="218">
        <v>42</v>
      </c>
      <c r="H44" s="146" t="s">
        <v>258</v>
      </c>
      <c r="I44" s="146" t="s">
        <v>259</v>
      </c>
      <c r="J44" s="146" t="s">
        <v>67</v>
      </c>
      <c r="K44" s="12">
        <v>2010</v>
      </c>
      <c r="L44" s="12"/>
      <c r="M44" s="218"/>
      <c r="N44" s="364"/>
      <c r="O44" s="219"/>
      <c r="P44" s="219"/>
      <c r="Q44" s="219"/>
      <c r="R44" s="219"/>
      <c r="S44" s="218"/>
      <c r="T44" s="219"/>
      <c r="U44" s="219"/>
      <c r="V44" s="219"/>
      <c r="W44" s="219"/>
    </row>
    <row r="45" spans="1:23" ht="12.75">
      <c r="A45" s="142">
        <v>43</v>
      </c>
      <c r="B45" s="344" t="s">
        <v>145</v>
      </c>
      <c r="C45" s="344" t="s">
        <v>146</v>
      </c>
      <c r="D45" s="344" t="s">
        <v>96</v>
      </c>
      <c r="E45" s="219">
        <v>2011</v>
      </c>
      <c r="F45" s="12"/>
      <c r="G45" s="218">
        <v>43</v>
      </c>
      <c r="H45" s="146" t="s">
        <v>258</v>
      </c>
      <c r="I45" s="146" t="s">
        <v>265</v>
      </c>
      <c r="J45" s="146" t="s">
        <v>67</v>
      </c>
      <c r="K45" s="12">
        <v>2008</v>
      </c>
      <c r="L45" s="219"/>
      <c r="M45" s="218"/>
      <c r="N45" s="364"/>
      <c r="O45" s="219"/>
      <c r="P45" s="219"/>
      <c r="Q45" s="219"/>
      <c r="R45" s="219"/>
      <c r="S45" s="218"/>
      <c r="T45" s="219"/>
      <c r="U45" s="219"/>
      <c r="V45" s="219"/>
      <c r="W45" s="219"/>
    </row>
    <row r="46" spans="1:23" ht="12.75">
      <c r="A46" s="142">
        <v>44</v>
      </c>
      <c r="B46" s="146" t="s">
        <v>351</v>
      </c>
      <c r="C46" s="146" t="s">
        <v>100</v>
      </c>
      <c r="D46" s="146" t="s">
        <v>96</v>
      </c>
      <c r="E46" s="12">
        <v>2009</v>
      </c>
      <c r="F46" s="12"/>
      <c r="G46" s="218">
        <v>44</v>
      </c>
      <c r="H46" s="146" t="s">
        <v>249</v>
      </c>
      <c r="I46" s="146" t="s">
        <v>176</v>
      </c>
      <c r="J46" s="146" t="s">
        <v>67</v>
      </c>
      <c r="K46" s="12">
        <v>2009</v>
      </c>
      <c r="L46" s="219"/>
      <c r="M46" s="218"/>
      <c r="N46" s="219"/>
      <c r="O46" s="219"/>
      <c r="P46" s="219"/>
      <c r="Q46" s="219"/>
      <c r="R46" s="219"/>
      <c r="S46" s="218"/>
      <c r="T46" s="219"/>
      <c r="U46" s="219"/>
      <c r="V46" s="219"/>
      <c r="W46" s="219"/>
    </row>
    <row r="47" spans="1:23" ht="12.75">
      <c r="A47" s="142">
        <v>45</v>
      </c>
      <c r="B47" s="146" t="s">
        <v>212</v>
      </c>
      <c r="C47" s="146" t="s">
        <v>219</v>
      </c>
      <c r="D47" s="146" t="s">
        <v>96</v>
      </c>
      <c r="E47" s="12">
        <v>2008</v>
      </c>
      <c r="F47" s="12"/>
      <c r="G47" s="218">
        <v>45</v>
      </c>
      <c r="H47" s="146" t="s">
        <v>376</v>
      </c>
      <c r="I47" s="146" t="s">
        <v>150</v>
      </c>
      <c r="J47" s="146" t="s">
        <v>67</v>
      </c>
      <c r="K47" s="12">
        <v>2009</v>
      </c>
      <c r="L47" s="219"/>
      <c r="M47" s="218"/>
      <c r="N47" s="219"/>
      <c r="O47" s="219"/>
      <c r="P47" s="219"/>
      <c r="Q47" s="219"/>
      <c r="R47" s="219"/>
      <c r="S47" s="218"/>
      <c r="T47" s="219"/>
      <c r="U47" s="219"/>
      <c r="V47" s="219"/>
      <c r="W47" s="219"/>
    </row>
    <row r="48" spans="1:23" ht="12.75">
      <c r="A48" s="142">
        <v>46</v>
      </c>
      <c r="B48" s="146" t="s">
        <v>136</v>
      </c>
      <c r="C48" s="146" t="s">
        <v>137</v>
      </c>
      <c r="D48" s="146" t="s">
        <v>96</v>
      </c>
      <c r="E48" s="12">
        <v>2008</v>
      </c>
      <c r="F48" s="12"/>
      <c r="G48" s="218">
        <v>46</v>
      </c>
      <c r="H48" s="146" t="s">
        <v>310</v>
      </c>
      <c r="I48" s="146" t="s">
        <v>205</v>
      </c>
      <c r="J48" s="146" t="s">
        <v>67</v>
      </c>
      <c r="K48" s="12">
        <v>2008</v>
      </c>
      <c r="L48" s="219"/>
      <c r="M48" s="218"/>
      <c r="N48" s="219"/>
      <c r="O48" s="219"/>
      <c r="P48" s="219"/>
      <c r="Q48" s="219"/>
      <c r="R48" s="219"/>
      <c r="S48" s="218"/>
      <c r="T48" s="219"/>
      <c r="U48" s="219"/>
      <c r="V48" s="219"/>
      <c r="W48" s="219"/>
    </row>
    <row r="49" spans="1:23" ht="12.75">
      <c r="A49" s="142">
        <v>47</v>
      </c>
      <c r="B49" s="146" t="s">
        <v>118</v>
      </c>
      <c r="C49" s="146" t="s">
        <v>119</v>
      </c>
      <c r="D49" s="146" t="s">
        <v>96</v>
      </c>
      <c r="E49" s="12">
        <v>2008</v>
      </c>
      <c r="F49" s="12"/>
      <c r="G49" s="218">
        <v>47</v>
      </c>
      <c r="H49" s="146" t="s">
        <v>268</v>
      </c>
      <c r="I49" s="146" t="s">
        <v>582</v>
      </c>
      <c r="J49" s="146" t="s">
        <v>211</v>
      </c>
      <c r="K49" s="12">
        <v>2016</v>
      </c>
      <c r="L49" s="219"/>
      <c r="M49" s="218"/>
      <c r="N49" s="219"/>
      <c r="O49" s="219"/>
      <c r="P49" s="219"/>
      <c r="Q49" s="219"/>
      <c r="R49" s="219"/>
      <c r="S49" s="218"/>
      <c r="T49" s="219"/>
      <c r="U49" s="219"/>
      <c r="V49" s="219"/>
      <c r="W49" s="219"/>
    </row>
    <row r="50" spans="1:23" ht="12.75">
      <c r="A50" s="142">
        <v>48</v>
      </c>
      <c r="B50" s="146" t="s">
        <v>147</v>
      </c>
      <c r="C50" s="146" t="s">
        <v>162</v>
      </c>
      <c r="D50" s="146" t="s">
        <v>96</v>
      </c>
      <c r="E50" s="12">
        <v>2008</v>
      </c>
      <c r="F50" s="12"/>
      <c r="G50" s="218">
        <v>48</v>
      </c>
      <c r="H50" s="146" t="s">
        <v>402</v>
      </c>
      <c r="I50" s="146" t="s">
        <v>403</v>
      </c>
      <c r="J50" s="146" t="s">
        <v>211</v>
      </c>
      <c r="K50" s="12">
        <v>2012</v>
      </c>
      <c r="L50" s="219"/>
      <c r="M50" s="218"/>
      <c r="N50" s="219"/>
      <c r="O50" s="219"/>
      <c r="P50" s="219"/>
      <c r="Q50" s="219"/>
      <c r="R50" s="219"/>
      <c r="S50" s="218"/>
      <c r="T50" s="219"/>
      <c r="U50" s="219"/>
      <c r="V50" s="219"/>
      <c r="W50" s="219"/>
    </row>
    <row r="51" spans="1:23" ht="12.75">
      <c r="A51" s="142">
        <v>49</v>
      </c>
      <c r="B51" s="146" t="s">
        <v>224</v>
      </c>
      <c r="C51" s="146" t="s">
        <v>225</v>
      </c>
      <c r="D51" s="146" t="s">
        <v>96</v>
      </c>
      <c r="E51" s="12">
        <v>2008</v>
      </c>
      <c r="F51" s="12"/>
      <c r="G51" s="218">
        <v>49</v>
      </c>
      <c r="H51" s="146" t="s">
        <v>268</v>
      </c>
      <c r="I51" s="146" t="s">
        <v>208</v>
      </c>
      <c r="J51" s="146" t="s">
        <v>211</v>
      </c>
      <c r="K51" s="12">
        <v>2012</v>
      </c>
      <c r="L51" s="219"/>
      <c r="M51" s="218"/>
      <c r="N51" s="219"/>
      <c r="O51" s="219"/>
      <c r="P51" s="219"/>
      <c r="Q51" s="219"/>
      <c r="R51" s="219"/>
      <c r="S51" s="218"/>
      <c r="T51" s="219"/>
      <c r="U51" s="219"/>
      <c r="V51" s="219"/>
      <c r="W51" s="219"/>
    </row>
    <row r="52" spans="1:23" ht="12.75">
      <c r="A52" s="142">
        <v>50</v>
      </c>
      <c r="B52" s="146" t="s">
        <v>371</v>
      </c>
      <c r="C52" s="146" t="s">
        <v>252</v>
      </c>
      <c r="D52" s="146" t="s">
        <v>253</v>
      </c>
      <c r="E52" s="12">
        <v>2009</v>
      </c>
      <c r="F52" s="12"/>
      <c r="G52" s="218">
        <v>50</v>
      </c>
      <c r="H52" s="146" t="s">
        <v>661</v>
      </c>
      <c r="I52" s="146" t="s">
        <v>662</v>
      </c>
      <c r="J52" s="146" t="s">
        <v>211</v>
      </c>
      <c r="K52" s="12">
        <v>2013</v>
      </c>
      <c r="L52" s="219"/>
      <c r="M52" s="218"/>
      <c r="N52" s="219"/>
      <c r="O52" s="219"/>
      <c r="P52" s="219"/>
      <c r="Q52" s="219"/>
      <c r="R52" s="219"/>
      <c r="S52" s="218"/>
      <c r="T52" s="219"/>
      <c r="U52" s="219"/>
      <c r="V52" s="219"/>
      <c r="W52" s="219"/>
    </row>
    <row r="53" spans="1:23" ht="12.75">
      <c r="A53" s="142">
        <v>51</v>
      </c>
      <c r="B53" s="146" t="s">
        <v>518</v>
      </c>
      <c r="C53" s="146" t="s">
        <v>165</v>
      </c>
      <c r="D53" s="146" t="s">
        <v>181</v>
      </c>
      <c r="E53" s="12">
        <v>2013</v>
      </c>
      <c r="F53" s="12"/>
      <c r="G53" s="218">
        <v>51</v>
      </c>
      <c r="H53" s="146" t="s">
        <v>699</v>
      </c>
      <c r="I53" s="146" t="s">
        <v>161</v>
      </c>
      <c r="J53" s="146" t="s">
        <v>211</v>
      </c>
      <c r="K53" s="12">
        <v>2013</v>
      </c>
      <c r="L53" s="219"/>
      <c r="M53" s="218"/>
      <c r="N53" s="219"/>
      <c r="O53" s="219"/>
      <c r="P53" s="219"/>
      <c r="Q53" s="219"/>
      <c r="R53" s="219"/>
      <c r="S53" s="218"/>
      <c r="T53" s="219"/>
      <c r="U53" s="219"/>
      <c r="V53" s="219"/>
      <c r="W53" s="219"/>
    </row>
    <row r="54" spans="1:23" ht="12.75">
      <c r="A54" s="142">
        <v>52</v>
      </c>
      <c r="B54" s="344" t="s">
        <v>709</v>
      </c>
      <c r="C54" s="344" t="s">
        <v>710</v>
      </c>
      <c r="D54" s="344" t="s">
        <v>181</v>
      </c>
      <c r="E54" s="219">
        <v>2011</v>
      </c>
      <c r="F54" s="12"/>
      <c r="G54" s="218">
        <v>52</v>
      </c>
      <c r="H54" s="344" t="s">
        <v>384</v>
      </c>
      <c r="I54" s="344" t="s">
        <v>107</v>
      </c>
      <c r="J54" s="344" t="s">
        <v>211</v>
      </c>
      <c r="K54" s="219">
        <v>2011</v>
      </c>
      <c r="L54" s="219"/>
      <c r="M54" s="218"/>
      <c r="N54" s="219"/>
      <c r="O54" s="219"/>
      <c r="P54" s="219"/>
      <c r="Q54" s="219"/>
      <c r="R54" s="219"/>
      <c r="S54" s="218"/>
      <c r="T54" s="219"/>
      <c r="U54" s="219"/>
      <c r="V54" s="219"/>
      <c r="W54" s="219"/>
    </row>
    <row r="55" spans="1:23" ht="12.75">
      <c r="A55" s="142">
        <v>53</v>
      </c>
      <c r="B55" s="344" t="s">
        <v>536</v>
      </c>
      <c r="C55" s="344" t="s">
        <v>320</v>
      </c>
      <c r="D55" s="344" t="s">
        <v>181</v>
      </c>
      <c r="E55" s="219">
        <v>2011</v>
      </c>
      <c r="F55" s="12"/>
      <c r="G55" s="218">
        <v>53</v>
      </c>
      <c r="H55" s="146" t="s">
        <v>712</v>
      </c>
      <c r="I55" s="146" t="s">
        <v>713</v>
      </c>
      <c r="J55" s="146" t="s">
        <v>211</v>
      </c>
      <c r="K55" s="146">
        <v>2010</v>
      </c>
      <c r="L55" s="219"/>
      <c r="M55" s="218"/>
      <c r="N55" s="219"/>
      <c r="O55" s="219"/>
      <c r="P55" s="219"/>
      <c r="Q55" s="219"/>
      <c r="R55" s="219"/>
      <c r="S55" s="218"/>
      <c r="T55" s="219"/>
      <c r="U55" s="219"/>
      <c r="V55" s="219"/>
      <c r="W55" s="219"/>
    </row>
    <row r="56" spans="1:23" ht="12.75">
      <c r="A56" s="142">
        <v>54</v>
      </c>
      <c r="B56" s="344" t="s">
        <v>536</v>
      </c>
      <c r="C56" s="344" t="s">
        <v>320</v>
      </c>
      <c r="D56" s="344" t="s">
        <v>181</v>
      </c>
      <c r="E56" s="219">
        <v>2011</v>
      </c>
      <c r="F56" s="146"/>
      <c r="G56" s="218">
        <v>54</v>
      </c>
      <c r="H56" s="146" t="s">
        <v>628</v>
      </c>
      <c r="I56" s="146" t="s">
        <v>629</v>
      </c>
      <c r="J56" s="146" t="s">
        <v>211</v>
      </c>
      <c r="K56" s="12">
        <v>2009</v>
      </c>
      <c r="L56" s="219"/>
      <c r="M56" s="218"/>
      <c r="N56" s="219"/>
      <c r="O56" s="219"/>
      <c r="P56" s="219"/>
      <c r="Q56" s="219"/>
      <c r="R56" s="219"/>
      <c r="S56" s="218"/>
      <c r="T56" s="219"/>
      <c r="U56" s="219"/>
      <c r="V56" s="219"/>
      <c r="W56" s="219"/>
    </row>
    <row r="57" spans="1:23" ht="12.75">
      <c r="A57" s="142">
        <v>55</v>
      </c>
      <c r="B57" s="344" t="s">
        <v>80</v>
      </c>
      <c r="C57" s="344" t="s">
        <v>618</v>
      </c>
      <c r="D57" s="344" t="s">
        <v>181</v>
      </c>
      <c r="E57" s="219">
        <v>2011</v>
      </c>
      <c r="F57" s="12"/>
      <c r="G57" s="218">
        <v>55</v>
      </c>
      <c r="H57" s="146" t="s">
        <v>214</v>
      </c>
      <c r="I57" s="146" t="s">
        <v>106</v>
      </c>
      <c r="J57" s="146" t="s">
        <v>211</v>
      </c>
      <c r="K57" s="12">
        <v>2008</v>
      </c>
      <c r="L57" s="219"/>
      <c r="M57" s="218"/>
      <c r="N57" s="219"/>
      <c r="O57" s="219"/>
      <c r="P57" s="219"/>
      <c r="Q57" s="219"/>
      <c r="R57" s="219"/>
      <c r="S57" s="218"/>
      <c r="T57" s="219"/>
      <c r="U57" s="219"/>
      <c r="V57" s="219"/>
      <c r="W57" s="219"/>
    </row>
    <row r="58" spans="1:23" ht="12.75">
      <c r="A58" s="142">
        <v>56</v>
      </c>
      <c r="B58" s="146" t="s">
        <v>532</v>
      </c>
      <c r="C58" s="146" t="s">
        <v>167</v>
      </c>
      <c r="D58" s="146" t="s">
        <v>181</v>
      </c>
      <c r="E58" s="12">
        <v>2010</v>
      </c>
      <c r="F58" s="12"/>
      <c r="G58" s="218">
        <v>56</v>
      </c>
      <c r="H58" s="146" t="s">
        <v>263</v>
      </c>
      <c r="I58" s="146" t="s">
        <v>264</v>
      </c>
      <c r="J58" s="146" t="s">
        <v>211</v>
      </c>
      <c r="K58" s="12">
        <v>2008</v>
      </c>
      <c r="L58" s="219"/>
      <c r="M58" s="218"/>
      <c r="N58" s="219"/>
      <c r="O58" s="219"/>
      <c r="P58" s="219"/>
      <c r="Q58" s="219"/>
      <c r="R58" s="219"/>
      <c r="S58" s="218"/>
      <c r="T58" s="219"/>
      <c r="U58" s="219"/>
      <c r="V58" s="219"/>
      <c r="W58" s="219"/>
    </row>
    <row r="59" spans="1:23" ht="12.75">
      <c r="A59" s="142">
        <v>57</v>
      </c>
      <c r="B59" s="146" t="s">
        <v>546</v>
      </c>
      <c r="C59" s="146" t="s">
        <v>545</v>
      </c>
      <c r="D59" s="146" t="s">
        <v>181</v>
      </c>
      <c r="E59" s="12">
        <v>2009</v>
      </c>
      <c r="F59" s="12"/>
      <c r="G59" s="218"/>
      <c r="H59" s="146"/>
      <c r="I59" s="146"/>
      <c r="J59" s="146"/>
      <c r="K59" s="12"/>
      <c r="L59" s="219"/>
      <c r="M59" s="218"/>
      <c r="N59" s="219"/>
      <c r="O59" s="219"/>
      <c r="P59" s="219"/>
      <c r="Q59" s="219"/>
      <c r="R59" s="219"/>
      <c r="S59" s="218"/>
      <c r="T59" s="219"/>
      <c r="U59" s="219"/>
      <c r="V59" s="219"/>
      <c r="W59" s="219"/>
    </row>
    <row r="60" spans="1:23" ht="12.75">
      <c r="A60" s="142">
        <v>58</v>
      </c>
      <c r="B60" s="146" t="s">
        <v>260</v>
      </c>
      <c r="C60" s="146" t="s">
        <v>161</v>
      </c>
      <c r="D60" s="146" t="s">
        <v>181</v>
      </c>
      <c r="E60" s="12">
        <v>2008</v>
      </c>
      <c r="F60" s="12"/>
      <c r="G60" s="218"/>
      <c r="H60" s="146"/>
      <c r="I60" s="146"/>
      <c r="J60" s="146"/>
      <c r="K60" s="12"/>
      <c r="L60" s="219"/>
      <c r="M60" s="218"/>
      <c r="N60" s="219"/>
      <c r="O60" s="219"/>
      <c r="P60" s="219"/>
      <c r="Q60" s="219"/>
      <c r="R60" s="219"/>
      <c r="S60" s="218"/>
      <c r="T60" s="219"/>
      <c r="U60" s="219"/>
      <c r="V60" s="219"/>
      <c r="W60" s="219"/>
    </row>
    <row r="61" spans="1:23" ht="12.75">
      <c r="A61" s="142">
        <v>59</v>
      </c>
      <c r="B61" s="344" t="s">
        <v>256</v>
      </c>
      <c r="C61" s="344" t="s">
        <v>257</v>
      </c>
      <c r="D61" s="344" t="s">
        <v>168</v>
      </c>
      <c r="E61" s="219">
        <v>2012</v>
      </c>
      <c r="F61" s="12"/>
      <c r="G61" s="218"/>
      <c r="H61" s="146"/>
      <c r="I61" s="146"/>
      <c r="J61" s="146"/>
      <c r="K61" s="12"/>
      <c r="L61" s="219"/>
      <c r="M61" s="218"/>
      <c r="N61" s="219"/>
      <c r="O61" s="219"/>
      <c r="P61" s="219"/>
      <c r="Q61" s="219"/>
      <c r="R61" s="219"/>
      <c r="S61" s="218"/>
      <c r="T61" s="219"/>
      <c r="U61" s="219"/>
      <c r="V61" s="219"/>
      <c r="W61" s="219"/>
    </row>
    <row r="62" spans="1:23" ht="12.75">
      <c r="A62" s="142">
        <v>60</v>
      </c>
      <c r="B62" s="146" t="s">
        <v>223</v>
      </c>
      <c r="C62" s="146" t="s">
        <v>180</v>
      </c>
      <c r="D62" s="146" t="s">
        <v>168</v>
      </c>
      <c r="E62" s="12">
        <v>2009</v>
      </c>
      <c r="F62" s="12"/>
      <c r="G62" s="218"/>
      <c r="H62" s="146"/>
      <c r="I62" s="146"/>
      <c r="J62" s="146"/>
      <c r="K62" s="12"/>
      <c r="L62" s="219"/>
      <c r="M62" s="218"/>
      <c r="N62" s="219"/>
      <c r="O62" s="219"/>
      <c r="P62" s="219"/>
      <c r="Q62" s="219"/>
      <c r="R62" s="219"/>
      <c r="S62" s="218"/>
      <c r="T62" s="219"/>
      <c r="U62" s="219"/>
      <c r="V62" s="219"/>
      <c r="W62" s="219"/>
    </row>
    <row r="63" spans="1:23" ht="12.75">
      <c r="A63" s="142">
        <v>61</v>
      </c>
      <c r="B63" s="146" t="s">
        <v>672</v>
      </c>
      <c r="C63" s="146" t="s">
        <v>673</v>
      </c>
      <c r="D63" s="146" t="s">
        <v>166</v>
      </c>
      <c r="E63" s="12">
        <v>2014</v>
      </c>
      <c r="F63" s="12"/>
      <c r="G63" s="218"/>
      <c r="H63" s="219"/>
      <c r="I63" s="219"/>
      <c r="J63" s="219"/>
      <c r="K63" s="219"/>
      <c r="L63" s="219"/>
      <c r="M63" s="218"/>
      <c r="N63" s="219"/>
      <c r="O63" s="219"/>
      <c r="P63" s="219"/>
      <c r="Q63" s="219"/>
      <c r="R63" s="219"/>
      <c r="S63" s="218"/>
      <c r="T63" s="219"/>
      <c r="U63" s="219"/>
      <c r="V63" s="219"/>
      <c r="W63" s="219"/>
    </row>
    <row r="64" spans="1:23" ht="12.75">
      <c r="A64" s="142">
        <v>62</v>
      </c>
      <c r="B64" s="146" t="s">
        <v>109</v>
      </c>
      <c r="C64" s="146" t="s">
        <v>144</v>
      </c>
      <c r="D64" s="146" t="s">
        <v>166</v>
      </c>
      <c r="E64" s="12">
        <v>2013</v>
      </c>
      <c r="F64" s="12"/>
      <c r="G64" s="218"/>
      <c r="H64" s="219"/>
      <c r="I64" s="219"/>
      <c r="J64" s="219"/>
      <c r="K64" s="219"/>
      <c r="L64" s="219"/>
      <c r="M64" s="218"/>
      <c r="N64" s="219"/>
      <c r="O64" s="219"/>
      <c r="P64" s="219"/>
      <c r="Q64" s="219"/>
      <c r="R64" s="219"/>
      <c r="S64" s="218"/>
      <c r="T64" s="219"/>
      <c r="U64" s="219"/>
      <c r="V64" s="219"/>
      <c r="W64" s="219"/>
    </row>
    <row r="65" spans="1:23" ht="12.75">
      <c r="A65" s="142">
        <v>63</v>
      </c>
      <c r="B65" s="344" t="s">
        <v>391</v>
      </c>
      <c r="C65" s="344" t="s">
        <v>392</v>
      </c>
      <c r="D65" s="344" t="s">
        <v>166</v>
      </c>
      <c r="E65" s="219">
        <v>2012</v>
      </c>
      <c r="F65" s="12"/>
      <c r="G65" s="218"/>
      <c r="H65" s="219"/>
      <c r="I65" s="219"/>
      <c r="J65" s="219"/>
      <c r="K65" s="219"/>
      <c r="L65" s="219"/>
      <c r="M65" s="218"/>
      <c r="N65" s="219"/>
      <c r="O65" s="219"/>
      <c r="P65" s="219"/>
      <c r="Q65" s="219"/>
      <c r="R65" s="219"/>
      <c r="S65" s="218"/>
      <c r="T65" s="219"/>
      <c r="U65" s="219"/>
      <c r="V65" s="219"/>
      <c r="W65" s="219"/>
    </row>
    <row r="66" spans="1:23" ht="12.75">
      <c r="A66" s="142">
        <v>64</v>
      </c>
      <c r="B66" s="344" t="s">
        <v>535</v>
      </c>
      <c r="C66" s="344" t="s">
        <v>112</v>
      </c>
      <c r="D66" s="344" t="s">
        <v>166</v>
      </c>
      <c r="E66" s="219">
        <v>2012</v>
      </c>
      <c r="F66" s="219"/>
      <c r="G66" s="218"/>
      <c r="H66" s="219"/>
      <c r="I66" s="219"/>
      <c r="J66" s="219"/>
      <c r="K66" s="219"/>
      <c r="L66" s="219"/>
      <c r="M66" s="218"/>
      <c r="N66" s="219"/>
      <c r="O66" s="219"/>
      <c r="P66" s="219"/>
      <c r="Q66" s="219"/>
      <c r="R66" s="219"/>
      <c r="S66" s="218"/>
      <c r="T66" s="219"/>
      <c r="U66" s="219"/>
      <c r="V66" s="219"/>
      <c r="W66" s="219"/>
    </row>
    <row r="67" spans="1:23" ht="12.75">
      <c r="A67" s="142">
        <v>65</v>
      </c>
      <c r="B67" s="344" t="s">
        <v>471</v>
      </c>
      <c r="C67" s="344" t="s">
        <v>472</v>
      </c>
      <c r="D67" s="344" t="s">
        <v>166</v>
      </c>
      <c r="E67" s="219">
        <v>2012</v>
      </c>
      <c r="F67" s="12"/>
      <c r="G67" s="218"/>
      <c r="H67" s="219"/>
      <c r="I67" s="219"/>
      <c r="J67" s="219"/>
      <c r="K67" s="219"/>
      <c r="L67" s="219"/>
      <c r="M67" s="218"/>
      <c r="N67" s="219"/>
      <c r="O67" s="219"/>
      <c r="P67" s="219"/>
      <c r="Q67" s="219"/>
      <c r="R67" s="219"/>
      <c r="S67" s="218"/>
      <c r="T67" s="219"/>
      <c r="U67" s="219"/>
      <c r="V67" s="219"/>
      <c r="W67" s="219"/>
    </row>
    <row r="68" spans="1:23" ht="12.75">
      <c r="A68" s="142">
        <v>66</v>
      </c>
      <c r="B68" s="344" t="s">
        <v>481</v>
      </c>
      <c r="C68" s="344" t="s">
        <v>482</v>
      </c>
      <c r="D68" s="344" t="s">
        <v>166</v>
      </c>
      <c r="E68" s="219">
        <v>2011</v>
      </c>
      <c r="F68" s="12"/>
      <c r="G68" s="218"/>
      <c r="H68" s="219"/>
      <c r="I68" s="219"/>
      <c r="J68" s="219"/>
      <c r="K68" s="219"/>
      <c r="L68" s="219"/>
      <c r="M68" s="218"/>
      <c r="N68" s="219"/>
      <c r="O68" s="219"/>
      <c r="P68" s="219"/>
      <c r="Q68" s="219"/>
      <c r="R68" s="219"/>
      <c r="S68" s="218"/>
      <c r="T68" s="219"/>
      <c r="U68" s="219"/>
      <c r="V68" s="219"/>
      <c r="W68" s="219"/>
    </row>
    <row r="69" spans="1:23" ht="12.75">
      <c r="A69" s="142">
        <v>67</v>
      </c>
      <c r="B69" s="344" t="s">
        <v>109</v>
      </c>
      <c r="C69" s="344" t="s">
        <v>218</v>
      </c>
      <c r="D69" s="344" t="s">
        <v>166</v>
      </c>
      <c r="E69" s="219">
        <v>2011</v>
      </c>
      <c r="F69" s="12"/>
      <c r="G69" s="218"/>
      <c r="H69" s="219"/>
      <c r="I69" s="219"/>
      <c r="J69" s="219"/>
      <c r="K69" s="219"/>
      <c r="L69" s="219"/>
      <c r="M69" s="218"/>
      <c r="N69" s="219"/>
      <c r="O69" s="219"/>
      <c r="P69" s="219"/>
      <c r="Q69" s="219"/>
      <c r="R69" s="219"/>
      <c r="S69" s="218"/>
      <c r="T69" s="219"/>
      <c r="U69" s="219"/>
      <c r="V69" s="219"/>
      <c r="W69" s="219"/>
    </row>
    <row r="70" spans="1:23" ht="12.75">
      <c r="A70" s="142">
        <v>68</v>
      </c>
      <c r="B70" s="146" t="s">
        <v>243</v>
      </c>
      <c r="C70" s="146" t="s">
        <v>244</v>
      </c>
      <c r="D70" s="146" t="s">
        <v>166</v>
      </c>
      <c r="E70" s="12">
        <v>2008</v>
      </c>
      <c r="F70" s="12"/>
      <c r="G70" s="218"/>
      <c r="H70" s="219"/>
      <c r="I70" s="219"/>
      <c r="J70" s="219"/>
      <c r="K70" s="219"/>
      <c r="L70" s="219"/>
      <c r="M70" s="218"/>
      <c r="N70" s="219"/>
      <c r="O70" s="219"/>
      <c r="P70" s="219"/>
      <c r="Q70" s="219"/>
      <c r="R70" s="219"/>
      <c r="S70" s="218"/>
      <c r="T70" s="219"/>
      <c r="U70" s="219"/>
      <c r="V70" s="219"/>
      <c r="W70" s="219"/>
    </row>
    <row r="71" spans="1:23" ht="12.75">
      <c r="A71" s="142">
        <v>69</v>
      </c>
      <c r="B71" s="146" t="s">
        <v>362</v>
      </c>
      <c r="C71" s="146" t="s">
        <v>307</v>
      </c>
      <c r="D71" s="146" t="s">
        <v>166</v>
      </c>
      <c r="E71" s="12">
        <v>2008</v>
      </c>
      <c r="F71" s="12"/>
      <c r="G71" s="218"/>
      <c r="H71" s="219"/>
      <c r="I71" s="219"/>
      <c r="J71" s="219"/>
      <c r="K71" s="219"/>
      <c r="L71" s="219"/>
      <c r="M71" s="218"/>
      <c r="N71" s="219"/>
      <c r="O71" s="219"/>
      <c r="P71" s="219"/>
      <c r="Q71" s="219"/>
      <c r="R71" s="219"/>
      <c r="S71" s="218"/>
      <c r="T71" s="219"/>
      <c r="U71" s="219"/>
      <c r="V71" s="219"/>
      <c r="W71" s="219"/>
    </row>
    <row r="72" spans="1:23" ht="12.75">
      <c r="A72" s="142">
        <v>70</v>
      </c>
      <c r="B72" s="146" t="s">
        <v>706</v>
      </c>
      <c r="C72" s="146" t="s">
        <v>707</v>
      </c>
      <c r="D72" s="146" t="s">
        <v>166</v>
      </c>
      <c r="E72" s="12">
        <v>2009</v>
      </c>
      <c r="F72" s="12"/>
      <c r="G72" s="218"/>
      <c r="H72" s="219"/>
      <c r="I72" s="219"/>
      <c r="J72" s="219"/>
      <c r="K72" s="219"/>
      <c r="L72" s="219"/>
      <c r="M72" s="218"/>
      <c r="N72" s="219"/>
      <c r="O72" s="219"/>
      <c r="P72" s="219"/>
      <c r="Q72" s="219"/>
      <c r="R72" s="219"/>
      <c r="S72" s="218"/>
      <c r="T72" s="219"/>
      <c r="U72" s="219"/>
      <c r="V72" s="219"/>
      <c r="W72" s="219"/>
    </row>
    <row r="73" spans="1:23" ht="12.75">
      <c r="A73" s="142">
        <v>71</v>
      </c>
      <c r="B73" s="146" t="s">
        <v>109</v>
      </c>
      <c r="C73" s="146" t="s">
        <v>217</v>
      </c>
      <c r="D73" s="146" t="s">
        <v>166</v>
      </c>
      <c r="E73" s="12">
        <v>2008</v>
      </c>
      <c r="F73" s="12"/>
      <c r="G73" s="218"/>
      <c r="H73" s="219"/>
      <c r="I73" s="219"/>
      <c r="J73" s="219"/>
      <c r="K73" s="219"/>
      <c r="L73" s="219"/>
      <c r="M73" s="218"/>
      <c r="N73" s="219"/>
      <c r="O73" s="219"/>
      <c r="P73" s="219"/>
      <c r="Q73" s="219"/>
      <c r="R73" s="219"/>
      <c r="S73" s="218"/>
      <c r="T73" s="219"/>
      <c r="U73" s="219"/>
      <c r="V73" s="219"/>
      <c r="W73" s="219"/>
    </row>
    <row r="74" spans="1:23" ht="12.75">
      <c r="A74" s="142">
        <v>72</v>
      </c>
      <c r="B74" s="146" t="s">
        <v>389</v>
      </c>
      <c r="C74" s="146" t="s">
        <v>390</v>
      </c>
      <c r="D74" s="146" t="s">
        <v>71</v>
      </c>
      <c r="E74" s="12">
        <v>2015</v>
      </c>
      <c r="F74" s="12"/>
      <c r="G74" s="218"/>
      <c r="H74" s="219"/>
      <c r="I74" s="219"/>
      <c r="J74" s="219"/>
      <c r="K74" s="219"/>
      <c r="L74" s="219"/>
      <c r="M74" s="218"/>
      <c r="N74" s="219"/>
      <c r="O74" s="219"/>
      <c r="P74" s="219"/>
      <c r="Q74" s="219"/>
      <c r="R74" s="219"/>
      <c r="S74" s="218"/>
      <c r="T74" s="219"/>
      <c r="U74" s="219"/>
      <c r="V74" s="219"/>
      <c r="W74" s="219"/>
    </row>
    <row r="75" spans="1:23" ht="12.75">
      <c r="A75" s="142">
        <v>73</v>
      </c>
      <c r="B75" s="146" t="s">
        <v>326</v>
      </c>
      <c r="C75" s="146" t="s">
        <v>327</v>
      </c>
      <c r="D75" s="146" t="s">
        <v>71</v>
      </c>
      <c r="E75" s="12">
        <v>2012</v>
      </c>
      <c r="F75" s="12"/>
      <c r="G75" s="218"/>
      <c r="H75" s="219"/>
      <c r="I75" s="219"/>
      <c r="J75" s="219"/>
      <c r="K75" s="219"/>
      <c r="L75" s="219"/>
      <c r="M75" s="218"/>
      <c r="N75" s="219"/>
      <c r="O75" s="219"/>
      <c r="P75" s="219"/>
      <c r="Q75" s="219"/>
      <c r="R75" s="219"/>
      <c r="S75" s="218"/>
      <c r="T75" s="219"/>
      <c r="U75" s="219"/>
      <c r="V75" s="219"/>
      <c r="W75" s="219"/>
    </row>
    <row r="76" spans="1:23" ht="12.75">
      <c r="A76" s="142">
        <v>74</v>
      </c>
      <c r="B76" s="344" t="s">
        <v>468</v>
      </c>
      <c r="C76" s="344" t="s">
        <v>530</v>
      </c>
      <c r="D76" s="344" t="s">
        <v>71</v>
      </c>
      <c r="E76" s="219">
        <v>2012</v>
      </c>
      <c r="F76" s="12"/>
      <c r="G76" s="218"/>
      <c r="H76" s="219"/>
      <c r="I76" s="219"/>
      <c r="J76" s="219"/>
      <c r="K76" s="219"/>
      <c r="L76" s="219"/>
      <c r="M76" s="218"/>
      <c r="N76" s="219"/>
      <c r="O76" s="219"/>
      <c r="P76" s="219"/>
      <c r="Q76" s="219"/>
      <c r="R76" s="219"/>
      <c r="S76" s="218"/>
      <c r="T76" s="219"/>
      <c r="U76" s="219"/>
      <c r="V76" s="219"/>
      <c r="W76" s="219"/>
    </row>
    <row r="77" spans="1:23" ht="12.75">
      <c r="A77" s="142">
        <v>75</v>
      </c>
      <c r="B77" s="146" t="s">
        <v>469</v>
      </c>
      <c r="C77" s="146" t="s">
        <v>470</v>
      </c>
      <c r="D77" s="146" t="s">
        <v>71</v>
      </c>
      <c r="E77" s="12">
        <v>2013</v>
      </c>
      <c r="F77" s="12"/>
      <c r="G77" s="218"/>
      <c r="H77" s="219"/>
      <c r="I77" s="219"/>
      <c r="J77" s="219"/>
      <c r="K77" s="219"/>
      <c r="L77" s="219"/>
      <c r="M77" s="218"/>
      <c r="N77" s="219"/>
      <c r="O77" s="219"/>
      <c r="P77" s="219"/>
      <c r="Q77" s="219"/>
      <c r="R77" s="219"/>
      <c r="S77" s="218"/>
      <c r="T77" s="219"/>
      <c r="U77" s="219"/>
      <c r="V77" s="219"/>
      <c r="W77" s="219"/>
    </row>
    <row r="78" spans="1:23" ht="12.75">
      <c r="A78" s="142">
        <v>76</v>
      </c>
      <c r="B78" s="146" t="s">
        <v>396</v>
      </c>
      <c r="C78" s="146" t="s">
        <v>154</v>
      </c>
      <c r="D78" s="146" t="s">
        <v>71</v>
      </c>
      <c r="E78" s="12">
        <v>2013</v>
      </c>
      <c r="F78" s="12"/>
      <c r="G78" s="218"/>
      <c r="H78" s="219"/>
      <c r="I78" s="219"/>
      <c r="J78" s="219"/>
      <c r="K78" s="219"/>
      <c r="L78" s="219"/>
      <c r="M78" s="218"/>
      <c r="N78" s="219"/>
      <c r="O78" s="219"/>
      <c r="P78" s="219"/>
      <c r="Q78" s="219"/>
      <c r="R78" s="219"/>
      <c r="S78" s="218"/>
      <c r="T78" s="219"/>
      <c r="U78" s="219"/>
      <c r="V78" s="219"/>
      <c r="W78" s="219"/>
    </row>
    <row r="79" spans="1:23" ht="12.75">
      <c r="A79" s="142">
        <v>77</v>
      </c>
      <c r="B79" s="146" t="s">
        <v>468</v>
      </c>
      <c r="C79" s="146" t="s">
        <v>399</v>
      </c>
      <c r="D79" s="146" t="s">
        <v>71</v>
      </c>
      <c r="E79" s="12">
        <v>2010</v>
      </c>
      <c r="F79" s="12"/>
      <c r="G79" s="218"/>
      <c r="H79" s="219"/>
      <c r="I79" s="219"/>
      <c r="J79" s="219"/>
      <c r="K79" s="219"/>
      <c r="L79" s="219"/>
      <c r="M79" s="218"/>
      <c r="N79" s="219"/>
      <c r="O79" s="219"/>
      <c r="P79" s="219"/>
      <c r="Q79" s="219"/>
      <c r="R79" s="219"/>
      <c r="S79" s="218"/>
      <c r="T79" s="219"/>
      <c r="U79" s="219"/>
      <c r="V79" s="219"/>
      <c r="W79" s="219"/>
    </row>
    <row r="80" spans="1:23" ht="12.75">
      <c r="A80" s="142">
        <v>78</v>
      </c>
      <c r="B80" s="146" t="s">
        <v>238</v>
      </c>
      <c r="C80" s="146" t="s">
        <v>165</v>
      </c>
      <c r="D80" s="146" t="s">
        <v>71</v>
      </c>
      <c r="E80" s="12">
        <v>2011</v>
      </c>
      <c r="F80" s="12"/>
      <c r="G80" s="218"/>
      <c r="H80" s="219"/>
      <c r="I80" s="219"/>
      <c r="J80" s="219"/>
      <c r="K80" s="219"/>
      <c r="L80" s="219"/>
      <c r="M80" s="218"/>
      <c r="N80" s="219"/>
      <c r="O80" s="219"/>
      <c r="P80" s="219"/>
      <c r="Q80" s="219"/>
      <c r="R80" s="219"/>
      <c r="S80" s="218"/>
      <c r="T80" s="219"/>
      <c r="U80" s="219"/>
      <c r="V80" s="219"/>
      <c r="W80" s="219"/>
    </row>
    <row r="81" spans="1:23" ht="12.75">
      <c r="A81" s="142">
        <v>79</v>
      </c>
      <c r="B81" s="146" t="s">
        <v>143</v>
      </c>
      <c r="C81" s="146" t="s">
        <v>144</v>
      </c>
      <c r="D81" s="146" t="s">
        <v>71</v>
      </c>
      <c r="E81" s="12">
        <v>2010</v>
      </c>
      <c r="F81" s="12"/>
      <c r="G81" s="218"/>
      <c r="H81" s="219"/>
      <c r="I81" s="219"/>
      <c r="J81" s="219"/>
      <c r="K81" s="219"/>
      <c r="L81" s="219"/>
      <c r="M81" s="218"/>
      <c r="N81" s="219"/>
      <c r="O81" s="219"/>
      <c r="P81" s="219"/>
      <c r="Q81" s="219"/>
      <c r="R81" s="219"/>
      <c r="S81" s="218"/>
      <c r="T81" s="219"/>
      <c r="U81" s="219"/>
      <c r="V81" s="219"/>
      <c r="W81" s="219"/>
    </row>
    <row r="82" spans="1:23" ht="12.75">
      <c r="A82" s="142">
        <v>80</v>
      </c>
      <c r="B82" s="146" t="s">
        <v>312</v>
      </c>
      <c r="C82" s="146" t="s">
        <v>313</v>
      </c>
      <c r="D82" s="146" t="s">
        <v>71</v>
      </c>
      <c r="E82" s="12">
        <v>2009</v>
      </c>
      <c r="F82" s="12"/>
      <c r="G82" s="218"/>
      <c r="H82" s="219"/>
      <c r="I82" s="219"/>
      <c r="J82" s="219"/>
      <c r="K82" s="219"/>
      <c r="L82" s="219"/>
      <c r="M82" s="218"/>
      <c r="N82" s="219"/>
      <c r="O82" s="219"/>
      <c r="P82" s="219"/>
      <c r="Q82" s="219"/>
      <c r="R82" s="219"/>
      <c r="S82" s="218"/>
      <c r="T82" s="219"/>
      <c r="U82" s="219"/>
      <c r="V82" s="219"/>
      <c r="W82" s="219"/>
    </row>
    <row r="83" spans="1:23" ht="12.75">
      <c r="A83" s="142">
        <v>81</v>
      </c>
      <c r="B83" s="146" t="s">
        <v>200</v>
      </c>
      <c r="C83" s="146" t="s">
        <v>325</v>
      </c>
      <c r="D83" s="146" t="s">
        <v>71</v>
      </c>
      <c r="E83" s="12">
        <v>2008</v>
      </c>
      <c r="F83" s="12"/>
      <c r="G83" s="218"/>
      <c r="H83" s="219"/>
      <c r="I83" s="219"/>
      <c r="J83" s="219"/>
      <c r="K83" s="219"/>
      <c r="L83" s="219"/>
      <c r="M83" s="218"/>
      <c r="N83" s="219"/>
      <c r="O83" s="219"/>
      <c r="P83" s="219"/>
      <c r="Q83" s="219"/>
      <c r="R83" s="219"/>
      <c r="S83" s="218"/>
      <c r="T83" s="219"/>
      <c r="U83" s="219"/>
      <c r="V83" s="219"/>
      <c r="W83" s="219"/>
    </row>
    <row r="84" spans="1:23" ht="12.75">
      <c r="A84" s="142">
        <v>82</v>
      </c>
      <c r="B84" s="146" t="s">
        <v>280</v>
      </c>
      <c r="C84" s="146" t="s">
        <v>112</v>
      </c>
      <c r="D84" s="146" t="s">
        <v>71</v>
      </c>
      <c r="E84" s="12">
        <v>2008</v>
      </c>
      <c r="F84" s="12"/>
      <c r="G84" s="218"/>
      <c r="H84" s="219"/>
      <c r="I84" s="219"/>
      <c r="J84" s="219"/>
      <c r="K84" s="219"/>
      <c r="L84" s="219"/>
      <c r="M84" s="218"/>
      <c r="N84" s="219"/>
      <c r="O84" s="219"/>
      <c r="P84" s="219"/>
      <c r="Q84" s="219"/>
      <c r="R84" s="219"/>
      <c r="S84" s="218"/>
      <c r="T84" s="219"/>
      <c r="U84" s="219"/>
      <c r="V84" s="219"/>
      <c r="W84" s="219"/>
    </row>
    <row r="85" spans="1:23" ht="12.75">
      <c r="A85" s="142">
        <v>83</v>
      </c>
      <c r="B85" s="146" t="s">
        <v>110</v>
      </c>
      <c r="C85" s="146" t="s">
        <v>104</v>
      </c>
      <c r="D85" s="146" t="s">
        <v>71</v>
      </c>
      <c r="E85" s="12">
        <v>2008</v>
      </c>
      <c r="F85" s="12"/>
      <c r="G85" s="218"/>
      <c r="H85" s="219"/>
      <c r="I85" s="219"/>
      <c r="J85" s="219"/>
      <c r="K85" s="219"/>
      <c r="L85" s="219"/>
      <c r="M85" s="218"/>
      <c r="N85" s="219"/>
      <c r="O85" s="219"/>
      <c r="P85" s="219"/>
      <c r="Q85" s="219"/>
      <c r="R85" s="219"/>
      <c r="S85" s="218"/>
      <c r="T85" s="219"/>
      <c r="U85" s="219"/>
      <c r="V85" s="219"/>
      <c r="W85" s="219"/>
    </row>
    <row r="86" spans="1:23" ht="12.75">
      <c r="A86" s="142"/>
      <c r="B86" s="146"/>
      <c r="C86" s="146"/>
      <c r="D86" s="146"/>
      <c r="E86" s="12"/>
      <c r="F86" s="12"/>
      <c r="G86" s="218"/>
      <c r="H86" s="219"/>
      <c r="I86" s="219"/>
      <c r="J86" s="219"/>
      <c r="K86" s="219"/>
      <c r="L86" s="219"/>
      <c r="M86" s="218"/>
      <c r="N86" s="219"/>
      <c r="O86" s="219"/>
      <c r="P86" s="219"/>
      <c r="Q86" s="219"/>
      <c r="R86" s="219"/>
      <c r="S86" s="218"/>
      <c r="T86" s="219"/>
      <c r="U86" s="219"/>
      <c r="V86" s="219"/>
      <c r="W86" s="219"/>
    </row>
    <row r="87" spans="1:23" ht="12.75">
      <c r="A87" s="142"/>
      <c r="B87" s="146"/>
      <c r="C87" s="146"/>
      <c r="D87" s="146"/>
      <c r="E87" s="12"/>
      <c r="F87" s="12"/>
      <c r="G87" s="218"/>
      <c r="H87" s="219"/>
      <c r="I87" s="219"/>
      <c r="J87" s="219"/>
      <c r="K87" s="219"/>
      <c r="L87" s="219"/>
      <c r="M87" s="218"/>
      <c r="N87" s="219"/>
      <c r="O87" s="219"/>
      <c r="P87" s="219"/>
      <c r="Q87" s="219"/>
      <c r="R87" s="219"/>
      <c r="S87" s="218"/>
      <c r="T87" s="219"/>
      <c r="U87" s="219"/>
      <c r="V87" s="219"/>
      <c r="W87" s="219"/>
    </row>
    <row r="88" spans="1:23" ht="12.75">
      <c r="A88" s="142"/>
      <c r="B88" s="146"/>
      <c r="C88" s="146"/>
      <c r="D88" s="146"/>
      <c r="E88" s="12"/>
      <c r="F88" s="12"/>
      <c r="G88" s="218"/>
      <c r="H88" s="219"/>
      <c r="I88" s="219"/>
      <c r="J88" s="219"/>
      <c r="K88" s="219"/>
      <c r="L88" s="219"/>
      <c r="M88" s="218"/>
      <c r="N88" s="219"/>
      <c r="O88" s="219"/>
      <c r="P88" s="219"/>
      <c r="Q88" s="219"/>
      <c r="R88" s="219"/>
      <c r="S88" s="218"/>
      <c r="T88" s="219"/>
      <c r="U88" s="219"/>
      <c r="V88" s="219"/>
      <c r="W88" s="219"/>
    </row>
    <row r="89" spans="1:23" ht="12.75">
      <c r="A89" s="142"/>
      <c r="B89" s="146"/>
      <c r="C89" s="146"/>
      <c r="D89" s="146"/>
      <c r="E89" s="12"/>
      <c r="F89" s="219"/>
      <c r="G89" s="218"/>
      <c r="H89" s="219"/>
      <c r="I89" s="219"/>
      <c r="J89" s="219"/>
      <c r="K89" s="219"/>
      <c r="L89" s="219"/>
      <c r="M89" s="218"/>
      <c r="N89" s="219"/>
      <c r="O89" s="219"/>
      <c r="P89" s="219"/>
      <c r="Q89" s="219"/>
      <c r="R89" s="219"/>
      <c r="S89" s="218"/>
      <c r="T89" s="219"/>
      <c r="U89" s="219"/>
      <c r="V89" s="219"/>
      <c r="W89" s="219"/>
    </row>
    <row r="90" spans="1:23" ht="12.75">
      <c r="A90" s="142"/>
      <c r="B90" s="146"/>
      <c r="C90" s="146"/>
      <c r="D90" s="146"/>
      <c r="E90" s="12"/>
      <c r="F90" s="219"/>
      <c r="G90" s="218"/>
      <c r="H90" s="219"/>
      <c r="I90" s="219"/>
      <c r="J90" s="219"/>
      <c r="K90" s="219"/>
      <c r="L90" s="219"/>
      <c r="M90" s="218"/>
      <c r="N90" s="219"/>
      <c r="O90" s="219"/>
      <c r="P90" s="219"/>
      <c r="Q90" s="219"/>
      <c r="R90" s="219"/>
      <c r="S90" s="218"/>
      <c r="T90" s="219"/>
      <c r="U90" s="219"/>
      <c r="V90" s="219"/>
      <c r="W90" s="219"/>
    </row>
    <row r="91" spans="1:23" ht="12.75">
      <c r="A91" s="142"/>
      <c r="B91" s="146"/>
      <c r="C91" s="146"/>
      <c r="D91" s="146"/>
      <c r="E91" s="12"/>
      <c r="F91" s="219"/>
      <c r="G91" s="218"/>
      <c r="H91" s="219"/>
      <c r="I91" s="219"/>
      <c r="J91" s="219"/>
      <c r="K91" s="219"/>
      <c r="L91" s="219"/>
      <c r="M91" s="218"/>
      <c r="N91" s="219"/>
      <c r="O91" s="219"/>
      <c r="P91" s="219"/>
      <c r="Q91" s="219"/>
      <c r="R91" s="219"/>
      <c r="S91" s="218"/>
      <c r="T91" s="219"/>
      <c r="U91" s="219"/>
      <c r="V91" s="219"/>
      <c r="W91" s="219"/>
    </row>
    <row r="92" spans="1:23" ht="12.75">
      <c r="A92" s="142"/>
      <c r="B92" s="146"/>
      <c r="C92" s="146"/>
      <c r="D92" s="146"/>
      <c r="E92" s="12"/>
      <c r="F92" s="219"/>
      <c r="G92" s="218"/>
      <c r="H92" s="219"/>
      <c r="I92" s="219"/>
      <c r="J92" s="219"/>
      <c r="K92" s="219"/>
      <c r="L92" s="219"/>
      <c r="M92" s="218"/>
      <c r="N92" s="219"/>
      <c r="O92" s="219"/>
      <c r="P92" s="219"/>
      <c r="Q92" s="219"/>
      <c r="R92" s="219"/>
      <c r="S92" s="218"/>
      <c r="T92" s="219"/>
      <c r="U92" s="219"/>
      <c r="V92" s="219"/>
      <c r="W92" s="219"/>
    </row>
    <row r="93" spans="1:23" ht="12.75">
      <c r="A93" s="142"/>
      <c r="B93" s="146"/>
      <c r="C93" s="146"/>
      <c r="D93" s="146"/>
      <c r="E93" s="12"/>
      <c r="F93" s="219"/>
      <c r="G93" s="218"/>
      <c r="H93" s="219"/>
      <c r="I93" s="219"/>
      <c r="J93" s="219"/>
      <c r="K93" s="219"/>
      <c r="L93" s="219"/>
      <c r="M93" s="218"/>
      <c r="N93" s="219"/>
      <c r="O93" s="219"/>
      <c r="P93" s="219"/>
      <c r="Q93" s="219"/>
      <c r="R93" s="219"/>
      <c r="S93" s="218"/>
      <c r="T93" s="219"/>
      <c r="U93" s="219"/>
      <c r="V93" s="219"/>
      <c r="W93" s="219"/>
    </row>
    <row r="94" spans="1:23" ht="12.75">
      <c r="A94" s="142"/>
      <c r="B94" s="146"/>
      <c r="C94" s="146"/>
      <c r="D94" s="146"/>
      <c r="E94" s="12"/>
      <c r="F94" s="219"/>
      <c r="G94" s="218"/>
      <c r="H94" s="219"/>
      <c r="I94" s="219"/>
      <c r="J94" s="219"/>
      <c r="K94" s="219"/>
      <c r="L94" s="219"/>
      <c r="M94" s="218"/>
      <c r="N94" s="219"/>
      <c r="O94" s="219"/>
      <c r="P94" s="219"/>
      <c r="Q94" s="219"/>
      <c r="R94" s="219"/>
      <c r="S94" s="218"/>
      <c r="T94" s="219"/>
      <c r="U94" s="219"/>
      <c r="V94" s="219"/>
      <c r="W94" s="219"/>
    </row>
    <row r="95" spans="1:23" ht="12.75">
      <c r="A95" s="142"/>
      <c r="B95" s="146"/>
      <c r="C95" s="146"/>
      <c r="D95" s="146"/>
      <c r="E95" s="12"/>
      <c r="F95" s="219"/>
      <c r="G95" s="218"/>
      <c r="H95" s="219"/>
      <c r="I95" s="219"/>
      <c r="J95" s="219"/>
      <c r="K95" s="219"/>
      <c r="L95" s="219"/>
      <c r="M95" s="218"/>
      <c r="N95" s="219"/>
      <c r="O95" s="219"/>
      <c r="P95" s="219"/>
      <c r="Q95" s="219"/>
      <c r="R95" s="219"/>
      <c r="S95" s="218"/>
      <c r="T95" s="219"/>
      <c r="U95" s="219"/>
      <c r="V95" s="219"/>
      <c r="W95" s="219"/>
    </row>
    <row r="96" spans="1:23" ht="12.75">
      <c r="A96" s="142"/>
      <c r="B96" s="146"/>
      <c r="C96" s="146"/>
      <c r="D96" s="146"/>
      <c r="E96" s="12"/>
      <c r="F96" s="219"/>
      <c r="G96" s="218"/>
      <c r="H96" s="219"/>
      <c r="I96" s="219"/>
      <c r="J96" s="219"/>
      <c r="K96" s="219"/>
      <c r="L96" s="219"/>
      <c r="M96" s="218"/>
      <c r="N96" s="219"/>
      <c r="O96" s="219"/>
      <c r="P96" s="219"/>
      <c r="Q96" s="219"/>
      <c r="R96" s="219"/>
      <c r="S96" s="218"/>
      <c r="T96" s="219"/>
      <c r="U96" s="219"/>
      <c r="V96" s="219"/>
      <c r="W96" s="219"/>
    </row>
    <row r="97" spans="1:23" ht="12.75">
      <c r="A97" s="142"/>
      <c r="B97" s="146"/>
      <c r="C97" s="146"/>
      <c r="D97" s="146"/>
      <c r="E97" s="12"/>
      <c r="F97" s="219"/>
      <c r="G97" s="218"/>
      <c r="H97" s="219"/>
      <c r="I97" s="219"/>
      <c r="J97" s="219"/>
      <c r="K97" s="219"/>
      <c r="L97" s="219"/>
      <c r="M97" s="218"/>
      <c r="N97" s="219"/>
      <c r="O97" s="219"/>
      <c r="P97" s="219"/>
      <c r="Q97" s="219"/>
      <c r="R97" s="219"/>
      <c r="S97" s="218"/>
      <c r="T97" s="219"/>
      <c r="U97" s="219"/>
      <c r="V97" s="219"/>
      <c r="W97" s="219"/>
    </row>
    <row r="98" spans="1:23" ht="12.75">
      <c r="A98" s="142"/>
      <c r="B98" s="146"/>
      <c r="C98" s="146"/>
      <c r="D98" s="146"/>
      <c r="E98" s="12"/>
      <c r="F98" s="219"/>
      <c r="G98" s="218"/>
      <c r="H98" s="219"/>
      <c r="I98" s="219"/>
      <c r="J98" s="219"/>
      <c r="K98" s="219"/>
      <c r="L98" s="219"/>
      <c r="M98" s="218"/>
      <c r="N98" s="219"/>
      <c r="O98" s="219"/>
      <c r="P98" s="219"/>
      <c r="Q98" s="219"/>
      <c r="R98" s="219"/>
      <c r="S98" s="218"/>
      <c r="T98" s="219"/>
      <c r="U98" s="219"/>
      <c r="V98" s="219"/>
      <c r="W98" s="219"/>
    </row>
    <row r="99" spans="1:23" ht="12.75">
      <c r="A99" s="142"/>
      <c r="B99" s="146"/>
      <c r="C99" s="146"/>
      <c r="D99" s="146"/>
      <c r="E99" s="12"/>
      <c r="F99" s="219"/>
      <c r="G99" s="218"/>
      <c r="H99" s="219"/>
      <c r="I99" s="219"/>
      <c r="J99" s="219"/>
      <c r="K99" s="219"/>
      <c r="L99" s="219"/>
      <c r="M99" s="218"/>
      <c r="N99" s="219"/>
      <c r="O99" s="219"/>
      <c r="P99" s="219"/>
      <c r="Q99" s="219"/>
      <c r="R99" s="219"/>
      <c r="S99" s="218"/>
      <c r="T99" s="219"/>
      <c r="U99" s="219"/>
      <c r="V99" s="219"/>
      <c r="W99" s="219"/>
    </row>
    <row r="100" spans="1:23" ht="12.75">
      <c r="A100" s="142"/>
      <c r="B100" s="146"/>
      <c r="C100" s="146"/>
      <c r="D100" s="146"/>
      <c r="E100" s="12"/>
      <c r="F100" s="219"/>
      <c r="G100" s="218"/>
      <c r="H100" s="219"/>
      <c r="I100" s="219"/>
      <c r="J100" s="219"/>
      <c r="K100" s="219"/>
      <c r="L100" s="219"/>
      <c r="M100" s="218"/>
      <c r="N100" s="219"/>
      <c r="O100" s="219"/>
      <c r="P100" s="219"/>
      <c r="Q100" s="219"/>
      <c r="R100" s="219"/>
      <c r="S100" s="218"/>
      <c r="T100" s="219"/>
      <c r="U100" s="219"/>
      <c r="V100" s="219"/>
      <c r="W100" s="219"/>
    </row>
    <row r="101" spans="1:23" ht="12.75">
      <c r="A101" s="142"/>
      <c r="B101" s="146"/>
      <c r="C101" s="146"/>
      <c r="D101" s="146"/>
      <c r="E101" s="12"/>
      <c r="F101" s="219"/>
      <c r="G101" s="218"/>
      <c r="H101" s="219"/>
      <c r="I101" s="219"/>
      <c r="J101" s="219"/>
      <c r="K101" s="219"/>
      <c r="L101" s="219"/>
      <c r="M101" s="218"/>
      <c r="N101" s="219"/>
      <c r="O101" s="219"/>
      <c r="P101" s="219"/>
      <c r="Q101" s="219"/>
      <c r="R101" s="219"/>
      <c r="S101" s="218"/>
      <c r="T101" s="219"/>
      <c r="U101" s="219"/>
      <c r="V101" s="219"/>
      <c r="W101" s="219"/>
    </row>
    <row r="102" spans="1:23" ht="12.75">
      <c r="A102" s="142"/>
      <c r="B102" s="146"/>
      <c r="C102" s="146"/>
      <c r="D102" s="146"/>
      <c r="E102" s="12"/>
      <c r="F102" s="219"/>
      <c r="G102" s="218"/>
      <c r="H102" s="219"/>
      <c r="I102" s="219"/>
      <c r="J102" s="219"/>
      <c r="K102" s="219"/>
      <c r="L102" s="219"/>
      <c r="M102" s="218"/>
      <c r="N102" s="219"/>
      <c r="O102" s="219"/>
      <c r="P102" s="219"/>
      <c r="Q102" s="219"/>
      <c r="R102" s="219"/>
      <c r="S102" s="218"/>
      <c r="T102" s="219"/>
      <c r="U102" s="219"/>
      <c r="V102" s="219"/>
      <c r="W102" s="219"/>
    </row>
    <row r="103" spans="1:23" ht="12.75">
      <c r="A103" s="142"/>
      <c r="B103" s="146"/>
      <c r="C103" s="146"/>
      <c r="D103" s="146"/>
      <c r="E103" s="12"/>
      <c r="F103" s="219"/>
      <c r="G103" s="218"/>
      <c r="H103" s="219"/>
      <c r="I103" s="219"/>
      <c r="J103" s="219"/>
      <c r="K103" s="219"/>
      <c r="L103" s="219"/>
      <c r="M103" s="218"/>
      <c r="N103" s="219"/>
      <c r="O103" s="219"/>
      <c r="P103" s="219"/>
      <c r="Q103" s="219"/>
      <c r="R103" s="219"/>
      <c r="S103" s="218"/>
      <c r="T103" s="219"/>
      <c r="U103" s="219"/>
      <c r="V103" s="219"/>
      <c r="W103" s="219"/>
    </row>
    <row r="104" spans="1:23" ht="12.75">
      <c r="A104" s="142"/>
      <c r="B104" s="146"/>
      <c r="C104" s="146"/>
      <c r="D104" s="146"/>
      <c r="E104" s="12"/>
      <c r="F104" s="219"/>
      <c r="G104" s="218"/>
      <c r="H104" s="219"/>
      <c r="I104" s="219"/>
      <c r="J104" s="219"/>
      <c r="K104" s="219"/>
      <c r="L104" s="219"/>
      <c r="M104" s="218"/>
      <c r="N104" s="219"/>
      <c r="O104" s="219"/>
      <c r="P104" s="219"/>
      <c r="Q104" s="219"/>
      <c r="R104" s="219"/>
      <c r="S104" s="218"/>
      <c r="T104" s="219"/>
      <c r="U104" s="219"/>
      <c r="V104" s="219"/>
      <c r="W104" s="365"/>
    </row>
    <row r="105" spans="1:23" ht="12.75">
      <c r="A105" s="142"/>
      <c r="B105" s="146"/>
      <c r="C105" s="146"/>
      <c r="D105" s="146"/>
      <c r="E105" s="12"/>
      <c r="F105" s="219"/>
      <c r="G105" s="218"/>
      <c r="H105" s="219"/>
      <c r="I105" s="219"/>
      <c r="J105" s="219"/>
      <c r="K105" s="219"/>
      <c r="L105" s="219"/>
      <c r="M105" s="218"/>
      <c r="N105" s="219"/>
      <c r="O105" s="219"/>
      <c r="P105" s="219"/>
      <c r="Q105" s="219"/>
      <c r="R105" s="219"/>
      <c r="S105" s="218"/>
      <c r="T105" s="219"/>
      <c r="U105" s="219"/>
      <c r="V105" s="219"/>
      <c r="W105" s="365"/>
    </row>
    <row r="106" spans="1:23" ht="12.75">
      <c r="A106" s="142"/>
      <c r="B106" s="146"/>
      <c r="C106" s="146"/>
      <c r="D106" s="146"/>
      <c r="E106" s="12"/>
      <c r="F106" s="219"/>
      <c r="G106" s="218"/>
      <c r="H106" s="219"/>
      <c r="I106" s="219"/>
      <c r="J106" s="219"/>
      <c r="K106" s="219"/>
      <c r="L106" s="219"/>
      <c r="M106" s="218"/>
      <c r="N106" s="219"/>
      <c r="O106" s="219"/>
      <c r="P106" s="219"/>
      <c r="Q106" s="219"/>
      <c r="R106" s="219"/>
      <c r="S106" s="218"/>
      <c r="T106" s="219"/>
      <c r="U106" s="219"/>
      <c r="V106" s="219"/>
      <c r="W106" s="365"/>
    </row>
    <row r="107" spans="1:23" ht="12.75">
      <c r="A107" s="142"/>
      <c r="B107" s="146"/>
      <c r="C107" s="146"/>
      <c r="D107" s="146"/>
      <c r="E107" s="12"/>
      <c r="F107" s="219"/>
      <c r="G107" s="218"/>
      <c r="H107" s="219"/>
      <c r="I107" s="219"/>
      <c r="J107" s="219"/>
      <c r="K107" s="219"/>
      <c r="L107" s="219"/>
      <c r="M107" s="218"/>
      <c r="N107" s="219"/>
      <c r="O107" s="219"/>
      <c r="P107" s="219"/>
      <c r="Q107" s="219"/>
      <c r="R107" s="219"/>
      <c r="S107" s="218"/>
      <c r="T107" s="219"/>
      <c r="U107" s="219"/>
      <c r="V107" s="219"/>
      <c r="W107" s="365"/>
    </row>
    <row r="108" spans="1:23" ht="12.75">
      <c r="A108" s="142"/>
      <c r="B108" s="146"/>
      <c r="C108" s="146"/>
      <c r="D108" s="146"/>
      <c r="E108" s="12"/>
      <c r="F108" s="219"/>
      <c r="G108" s="218"/>
      <c r="H108" s="219"/>
      <c r="I108" s="219"/>
      <c r="J108" s="219"/>
      <c r="K108" s="219"/>
      <c r="L108" s="219"/>
      <c r="M108" s="218"/>
      <c r="N108" s="219"/>
      <c r="O108" s="219"/>
      <c r="P108" s="219"/>
      <c r="Q108" s="219"/>
      <c r="R108" s="219"/>
      <c r="S108" s="218"/>
      <c r="T108" s="219"/>
      <c r="U108" s="219"/>
      <c r="V108" s="219"/>
      <c r="W108" s="365"/>
    </row>
    <row r="109" spans="1:23" ht="12.75">
      <c r="A109" s="142"/>
      <c r="B109" s="146"/>
      <c r="C109" s="146"/>
      <c r="D109" s="146"/>
      <c r="E109" s="12"/>
      <c r="F109" s="219"/>
      <c r="G109" s="218"/>
      <c r="H109" s="219"/>
      <c r="I109" s="219"/>
      <c r="J109" s="219"/>
      <c r="K109" s="219"/>
      <c r="L109" s="219"/>
      <c r="M109" s="218"/>
      <c r="N109" s="219"/>
      <c r="O109" s="219"/>
      <c r="P109" s="219"/>
      <c r="Q109" s="219"/>
      <c r="R109" s="219"/>
      <c r="S109" s="218"/>
      <c r="T109" s="219"/>
      <c r="U109" s="219"/>
      <c r="V109" s="219"/>
      <c r="W109" s="365"/>
    </row>
    <row r="110" spans="1:23" ht="12.75">
      <c r="A110" s="142"/>
      <c r="B110" s="146"/>
      <c r="C110" s="146"/>
      <c r="D110" s="146"/>
      <c r="E110" s="12"/>
      <c r="F110" s="219"/>
      <c r="G110" s="218"/>
      <c r="H110" s="219"/>
      <c r="I110" s="219"/>
      <c r="J110" s="219"/>
      <c r="K110" s="219"/>
      <c r="L110" s="219"/>
      <c r="M110" s="218"/>
      <c r="N110" s="219"/>
      <c r="O110" s="219"/>
      <c r="P110" s="219"/>
      <c r="Q110" s="219"/>
      <c r="R110" s="219"/>
      <c r="S110" s="218"/>
      <c r="T110" s="219"/>
      <c r="U110" s="219"/>
      <c r="V110" s="219"/>
      <c r="W110" s="365"/>
    </row>
    <row r="111" spans="1:23" ht="12.75">
      <c r="A111" s="142"/>
      <c r="B111" s="146"/>
      <c r="C111" s="146"/>
      <c r="D111" s="146"/>
      <c r="E111" s="12"/>
      <c r="F111" s="219"/>
      <c r="G111" s="218"/>
      <c r="H111" s="219"/>
      <c r="I111" s="219"/>
      <c r="J111" s="219"/>
      <c r="K111" s="219"/>
      <c r="L111" s="219"/>
      <c r="M111" s="218"/>
      <c r="N111" s="219"/>
      <c r="O111" s="219"/>
      <c r="P111" s="219"/>
      <c r="Q111" s="219"/>
      <c r="R111" s="219"/>
      <c r="S111" s="218"/>
      <c r="T111" s="219"/>
      <c r="U111" s="219"/>
      <c r="V111" s="219"/>
      <c r="W111" s="365"/>
    </row>
    <row r="112" ht="12.75">
      <c r="A112" s="142"/>
    </row>
    <row r="126" spans="1:3" ht="12.75">
      <c r="A126" s="137" t="s">
        <v>188</v>
      </c>
      <c r="B126" s="109"/>
      <c r="C126" s="138"/>
    </row>
    <row r="127" spans="1:3" ht="12.75">
      <c r="A127" s="139" t="s">
        <v>291</v>
      </c>
      <c r="B127" s="109"/>
      <c r="C127" s="140"/>
    </row>
    <row r="128" spans="1:3" ht="12.75">
      <c r="A128" s="139" t="s">
        <v>189</v>
      </c>
      <c r="B128" s="109"/>
      <c r="C128" s="140"/>
    </row>
  </sheetData>
  <sheetProtection/>
  <mergeCells count="4">
    <mergeCell ref="B1:E2"/>
    <mergeCell ref="H1:K2"/>
    <mergeCell ref="N1:Q2"/>
    <mergeCell ref="T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631</v>
      </c>
      <c r="C9" s="146" t="s">
        <v>637</v>
      </c>
      <c r="D9" s="146" t="s">
        <v>633</v>
      </c>
      <c r="E9" s="12">
        <v>2015</v>
      </c>
      <c r="F9" s="8"/>
    </row>
    <row r="10" spans="1:6" ht="12.75">
      <c r="A10" s="8">
        <v>2</v>
      </c>
      <c r="B10" s="148" t="s">
        <v>696</v>
      </c>
      <c r="C10" s="146" t="s">
        <v>304</v>
      </c>
      <c r="D10" s="146" t="s">
        <v>175</v>
      </c>
      <c r="E10" s="12">
        <v>2014</v>
      </c>
      <c r="F10" s="8"/>
    </row>
    <row r="11" spans="1:6" ht="15">
      <c r="A11" s="8">
        <v>3</v>
      </c>
      <c r="B11" s="337" t="s">
        <v>614</v>
      </c>
      <c r="C11" s="146" t="s">
        <v>613</v>
      </c>
      <c r="D11" s="336" t="s">
        <v>175</v>
      </c>
      <c r="E11" s="146">
        <v>2016</v>
      </c>
      <c r="F11" s="8"/>
    </row>
    <row r="12" spans="1:6" ht="15">
      <c r="A12" s="8">
        <v>4</v>
      </c>
      <c r="B12" s="337" t="s">
        <v>614</v>
      </c>
      <c r="C12" s="146" t="s">
        <v>612</v>
      </c>
      <c r="D12" s="336" t="s">
        <v>175</v>
      </c>
      <c r="E12" s="12">
        <v>2015</v>
      </c>
      <c r="F12" s="8"/>
    </row>
    <row r="13" spans="1:6" ht="12.75">
      <c r="A13" s="8">
        <v>5</v>
      </c>
      <c r="B13" s="148" t="s">
        <v>489</v>
      </c>
      <c r="C13" s="146" t="s">
        <v>430</v>
      </c>
      <c r="D13" s="146" t="s">
        <v>275</v>
      </c>
      <c r="E13" s="12">
        <v>2014</v>
      </c>
      <c r="F13" s="8"/>
    </row>
    <row r="14" spans="1:6" ht="12.75">
      <c r="A14" s="8">
        <v>6</v>
      </c>
      <c r="B14" s="148" t="s">
        <v>525</v>
      </c>
      <c r="C14" s="146" t="s">
        <v>169</v>
      </c>
      <c r="D14" s="146" t="s">
        <v>526</v>
      </c>
      <c r="E14" s="12">
        <v>2014</v>
      </c>
      <c r="F14" s="8"/>
    </row>
    <row r="15" spans="1:6" ht="12.75">
      <c r="A15" s="8">
        <v>7</v>
      </c>
      <c r="B15" s="148" t="s">
        <v>679</v>
      </c>
      <c r="C15" s="146" t="s">
        <v>680</v>
      </c>
      <c r="D15" s="146" t="s">
        <v>171</v>
      </c>
      <c r="E15" s="12">
        <v>2016</v>
      </c>
      <c r="F15" s="8"/>
    </row>
    <row r="16" spans="1:6" ht="12.75">
      <c r="A16" s="8">
        <v>8</v>
      </c>
      <c r="B16" s="148" t="s">
        <v>527</v>
      </c>
      <c r="C16" s="146" t="s">
        <v>622</v>
      </c>
      <c r="D16" s="146" t="s">
        <v>79</v>
      </c>
      <c r="E16" s="8">
        <v>2016</v>
      </c>
      <c r="F16" s="8"/>
    </row>
    <row r="17" spans="1:6" ht="12.75">
      <c r="A17" s="8">
        <v>9</v>
      </c>
      <c r="B17" s="148" t="s">
        <v>674</v>
      </c>
      <c r="C17" s="146" t="s">
        <v>675</v>
      </c>
      <c r="D17" s="146" t="s">
        <v>78</v>
      </c>
      <c r="E17" s="12">
        <v>2014</v>
      </c>
      <c r="F17" s="8"/>
    </row>
    <row r="18" spans="1:6" ht="12.75">
      <c r="A18" s="8">
        <v>10</v>
      </c>
      <c r="B18" s="148" t="s">
        <v>664</v>
      </c>
      <c r="C18" s="146" t="s">
        <v>251</v>
      </c>
      <c r="D18" s="146" t="s">
        <v>78</v>
      </c>
      <c r="E18" s="12">
        <v>2016</v>
      </c>
      <c r="F18" s="8"/>
    </row>
    <row r="19" spans="1:6" ht="12.75">
      <c r="A19" s="8">
        <v>11</v>
      </c>
      <c r="B19" s="148" t="s">
        <v>678</v>
      </c>
      <c r="C19" s="146" t="s">
        <v>162</v>
      </c>
      <c r="D19" s="146" t="s">
        <v>99</v>
      </c>
      <c r="E19" s="12">
        <v>2015</v>
      </c>
      <c r="F19" s="8"/>
    </row>
    <row r="20" spans="1:6" ht="12.75">
      <c r="A20" s="8">
        <v>12</v>
      </c>
      <c r="B20" s="148" t="s">
        <v>425</v>
      </c>
      <c r="C20" s="146" t="s">
        <v>513</v>
      </c>
      <c r="D20" s="146" t="s">
        <v>67</v>
      </c>
      <c r="E20" s="12">
        <v>2015</v>
      </c>
      <c r="F20" s="8"/>
    </row>
    <row r="21" spans="1:6" ht="12.75">
      <c r="A21" s="8">
        <v>13</v>
      </c>
      <c r="B21" s="148" t="s">
        <v>668</v>
      </c>
      <c r="C21" s="146" t="s">
        <v>167</v>
      </c>
      <c r="D21" s="146" t="s">
        <v>120</v>
      </c>
      <c r="E21" s="12">
        <v>2014</v>
      </c>
      <c r="F21" s="8"/>
    </row>
    <row r="22" spans="1:6" ht="12.75">
      <c r="A22" s="8">
        <v>14</v>
      </c>
      <c r="B22" s="148" t="s">
        <v>426</v>
      </c>
      <c r="C22" s="146" t="s">
        <v>178</v>
      </c>
      <c r="D22" s="146" t="s">
        <v>194</v>
      </c>
      <c r="E22" s="12">
        <v>2015</v>
      </c>
      <c r="F22" s="8"/>
    </row>
    <row r="23" spans="1:6" ht="12.75">
      <c r="A23" s="8">
        <v>15</v>
      </c>
      <c r="B23" s="148" t="s">
        <v>355</v>
      </c>
      <c r="C23" s="146" t="s">
        <v>106</v>
      </c>
      <c r="D23" s="146" t="s">
        <v>96</v>
      </c>
      <c r="E23" s="12">
        <v>2014</v>
      </c>
      <c r="F23" s="8"/>
    </row>
    <row r="24" spans="1:6" ht="12.75">
      <c r="A24" s="8">
        <v>16</v>
      </c>
      <c r="B24" s="148" t="s">
        <v>145</v>
      </c>
      <c r="C24" s="146" t="s">
        <v>615</v>
      </c>
      <c r="D24" s="146" t="s">
        <v>96</v>
      </c>
      <c r="E24" s="12">
        <v>2015</v>
      </c>
      <c r="F24" s="8"/>
    </row>
    <row r="25" spans="1:6" ht="12.75">
      <c r="A25" s="8">
        <v>17</v>
      </c>
      <c r="B25" s="148" t="s">
        <v>574</v>
      </c>
      <c r="C25" s="146" t="s">
        <v>575</v>
      </c>
      <c r="D25" s="146" t="s">
        <v>101</v>
      </c>
      <c r="E25" s="12">
        <v>2015</v>
      </c>
      <c r="F25" s="8"/>
    </row>
    <row r="26" spans="1:6" ht="12.75">
      <c r="A26" s="8">
        <v>18</v>
      </c>
      <c r="B26" s="148" t="s">
        <v>617</v>
      </c>
      <c r="C26" s="146" t="s">
        <v>618</v>
      </c>
      <c r="D26" s="146" t="s">
        <v>101</v>
      </c>
      <c r="E26" s="12">
        <v>2016</v>
      </c>
      <c r="F26" s="8"/>
    </row>
    <row r="27" spans="1:6" ht="12.75">
      <c r="A27" s="8">
        <v>19</v>
      </c>
      <c r="B27" s="148" t="s">
        <v>389</v>
      </c>
      <c r="C27" s="146" t="s">
        <v>390</v>
      </c>
      <c r="D27" s="146" t="s">
        <v>71</v>
      </c>
      <c r="E27" s="12">
        <v>2015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8" t="s">
        <v>631</v>
      </c>
      <c r="C31" s="146" t="s">
        <v>632</v>
      </c>
      <c r="D31" s="146" t="s">
        <v>633</v>
      </c>
      <c r="E31" s="146">
        <v>2013</v>
      </c>
    </row>
    <row r="32" spans="1:5" ht="12.75">
      <c r="A32" s="8">
        <v>2</v>
      </c>
      <c r="B32" s="148" t="s">
        <v>373</v>
      </c>
      <c r="C32" s="146" t="s">
        <v>420</v>
      </c>
      <c r="D32" s="146" t="s">
        <v>275</v>
      </c>
      <c r="E32" s="12">
        <v>2013</v>
      </c>
    </row>
    <row r="33" spans="1:5" ht="12.75">
      <c r="A33" s="8">
        <v>3</v>
      </c>
      <c r="B33" s="146" t="s">
        <v>398</v>
      </c>
      <c r="C33" s="146" t="s">
        <v>399</v>
      </c>
      <c r="D33" s="146" t="s">
        <v>171</v>
      </c>
      <c r="E33" s="12">
        <v>2012</v>
      </c>
    </row>
    <row r="34" spans="1:5" ht="12.75">
      <c r="A34" s="8">
        <v>4</v>
      </c>
      <c r="B34" s="146" t="s">
        <v>697</v>
      </c>
      <c r="C34" s="146" t="s">
        <v>698</v>
      </c>
      <c r="D34" s="146" t="s">
        <v>78</v>
      </c>
      <c r="E34" s="12">
        <v>2012</v>
      </c>
    </row>
    <row r="35" spans="1:5" ht="12.75">
      <c r="A35" s="8">
        <v>5</v>
      </c>
      <c r="B35" s="146" t="s">
        <v>537</v>
      </c>
      <c r="C35" s="146" t="s">
        <v>538</v>
      </c>
      <c r="D35" s="146" t="s">
        <v>153</v>
      </c>
      <c r="E35" s="12">
        <v>2012</v>
      </c>
    </row>
    <row r="36" spans="1:5" ht="12.75">
      <c r="A36" s="8">
        <v>6</v>
      </c>
      <c r="B36" s="148" t="s">
        <v>351</v>
      </c>
      <c r="C36" s="146" t="s">
        <v>216</v>
      </c>
      <c r="D36" s="146" t="s">
        <v>96</v>
      </c>
      <c r="E36" s="12">
        <v>2013</v>
      </c>
    </row>
    <row r="37" spans="1:5" ht="12.75">
      <c r="A37" s="8">
        <v>7</v>
      </c>
      <c r="B37" s="148" t="s">
        <v>564</v>
      </c>
      <c r="C37" s="146" t="s">
        <v>565</v>
      </c>
      <c r="D37" s="146" t="s">
        <v>96</v>
      </c>
      <c r="E37" s="12">
        <v>2013</v>
      </c>
    </row>
    <row r="38" spans="1:6" ht="12.75">
      <c r="A38" s="8">
        <v>8</v>
      </c>
      <c r="B38" s="148" t="s">
        <v>623</v>
      </c>
      <c r="C38" s="146" t="s">
        <v>624</v>
      </c>
      <c r="D38" s="146" t="s">
        <v>96</v>
      </c>
      <c r="E38" s="12">
        <v>2013</v>
      </c>
      <c r="F38" s="8"/>
    </row>
    <row r="39" spans="1:5" ht="12.75">
      <c r="A39" s="8">
        <v>9</v>
      </c>
      <c r="B39" s="146" t="s">
        <v>417</v>
      </c>
      <c r="C39" s="146" t="s">
        <v>403</v>
      </c>
      <c r="D39" s="146" t="s">
        <v>96</v>
      </c>
      <c r="E39" s="12">
        <v>2012</v>
      </c>
    </row>
    <row r="40" spans="1:5" ht="12.75">
      <c r="A40" s="8">
        <v>10</v>
      </c>
      <c r="B40" s="148" t="s">
        <v>687</v>
      </c>
      <c r="C40" s="146" t="s">
        <v>688</v>
      </c>
      <c r="D40" s="146" t="s">
        <v>170</v>
      </c>
      <c r="E40" s="12">
        <v>2013</v>
      </c>
    </row>
    <row r="41" spans="1:6" ht="12.75">
      <c r="A41" s="8">
        <v>11</v>
      </c>
      <c r="B41" s="146" t="s">
        <v>577</v>
      </c>
      <c r="C41" s="146" t="s">
        <v>578</v>
      </c>
      <c r="D41" s="146" t="s">
        <v>170</v>
      </c>
      <c r="E41" s="12">
        <v>2012</v>
      </c>
      <c r="F41" s="8"/>
    </row>
    <row r="42" spans="1:6" ht="12.75">
      <c r="A42" s="8">
        <v>12</v>
      </c>
      <c r="B42" s="148" t="s">
        <v>658</v>
      </c>
      <c r="C42" s="146" t="s">
        <v>659</v>
      </c>
      <c r="D42" s="146" t="s">
        <v>170</v>
      </c>
      <c r="E42" s="8">
        <v>2013</v>
      </c>
      <c r="F42" s="8"/>
    </row>
    <row r="43" spans="1:5" ht="12.75">
      <c r="A43" s="8">
        <v>13</v>
      </c>
      <c r="B43" s="146" t="s">
        <v>418</v>
      </c>
      <c r="C43" s="146" t="s">
        <v>419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404</v>
      </c>
      <c r="C44" s="146" t="s">
        <v>405</v>
      </c>
      <c r="D44" s="146" t="s">
        <v>101</v>
      </c>
      <c r="E44" s="12">
        <v>2012</v>
      </c>
    </row>
    <row r="45" spans="1:5" ht="12.75">
      <c r="A45" s="8">
        <v>15</v>
      </c>
      <c r="B45" s="146" t="s">
        <v>126</v>
      </c>
      <c r="C45" s="146" t="s">
        <v>139</v>
      </c>
      <c r="D45" s="146" t="s">
        <v>105</v>
      </c>
      <c r="E45" s="12">
        <v>2012</v>
      </c>
    </row>
    <row r="46" spans="1:5" s="8" customFormat="1" ht="12.75">
      <c r="A46" s="8">
        <v>16</v>
      </c>
      <c r="B46" s="148" t="s">
        <v>554</v>
      </c>
      <c r="C46" s="146" t="s">
        <v>579</v>
      </c>
      <c r="D46" s="146" t="s">
        <v>105</v>
      </c>
      <c r="E46" s="8">
        <v>2013</v>
      </c>
    </row>
    <row r="47" spans="1:6" s="8" customFormat="1" ht="12.75">
      <c r="A47" s="8">
        <v>17</v>
      </c>
      <c r="B47" s="148" t="s">
        <v>518</v>
      </c>
      <c r="C47" s="146" t="s">
        <v>165</v>
      </c>
      <c r="D47" s="146" t="s">
        <v>181</v>
      </c>
      <c r="E47" s="12">
        <v>2013</v>
      </c>
      <c r="F47"/>
    </row>
    <row r="48" spans="1:5" s="8" customFormat="1" ht="12.75">
      <c r="A48" s="8">
        <v>18</v>
      </c>
      <c r="B48" s="146" t="s">
        <v>402</v>
      </c>
      <c r="C48" s="146" t="s">
        <v>403</v>
      </c>
      <c r="D48" s="146" t="s">
        <v>211</v>
      </c>
      <c r="E48" s="12">
        <v>2012</v>
      </c>
    </row>
    <row r="49" spans="1:6" s="8" customFormat="1" ht="12.75">
      <c r="A49" s="8">
        <v>19</v>
      </c>
      <c r="B49" s="146" t="s">
        <v>268</v>
      </c>
      <c r="C49" s="146" t="s">
        <v>208</v>
      </c>
      <c r="D49" s="146" t="s">
        <v>211</v>
      </c>
      <c r="E49" s="12">
        <v>2012</v>
      </c>
      <c r="F49"/>
    </row>
    <row r="50" spans="1:5" s="8" customFormat="1" ht="12.75">
      <c r="A50" s="8">
        <v>20</v>
      </c>
      <c r="B50" s="148" t="s">
        <v>661</v>
      </c>
      <c r="C50" s="146" t="s">
        <v>662</v>
      </c>
      <c r="D50" s="146" t="s">
        <v>211</v>
      </c>
      <c r="E50" s="8">
        <v>2013</v>
      </c>
    </row>
    <row r="51" spans="1:6" s="8" customFormat="1" ht="12.75">
      <c r="A51" s="8">
        <v>21</v>
      </c>
      <c r="B51" s="146" t="s">
        <v>326</v>
      </c>
      <c r="C51" s="146" t="s">
        <v>327</v>
      </c>
      <c r="D51" s="146" t="s">
        <v>71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344" t="s">
        <v>203</v>
      </c>
      <c r="C55" s="344" t="s">
        <v>183</v>
      </c>
      <c r="D55" s="344" t="s">
        <v>175</v>
      </c>
      <c r="E55" s="219">
        <v>2012</v>
      </c>
    </row>
    <row r="56" spans="1:5" ht="12.75">
      <c r="A56" s="8">
        <v>2</v>
      </c>
      <c r="B56" s="148" t="s">
        <v>728</v>
      </c>
      <c r="C56" s="146" t="s">
        <v>167</v>
      </c>
      <c r="D56" s="146" t="s">
        <v>275</v>
      </c>
      <c r="E56" s="12">
        <v>2013</v>
      </c>
    </row>
    <row r="57" spans="1:5" ht="12.75">
      <c r="A57" s="8">
        <v>3</v>
      </c>
      <c r="B57" s="344" t="s">
        <v>683</v>
      </c>
      <c r="C57" s="344" t="s">
        <v>684</v>
      </c>
      <c r="D57" s="344" t="s">
        <v>275</v>
      </c>
      <c r="E57" s="219">
        <v>2012</v>
      </c>
    </row>
    <row r="58" spans="1:5" ht="12.75">
      <c r="A58" s="8">
        <v>4</v>
      </c>
      <c r="B58" s="148" t="s">
        <v>274</v>
      </c>
      <c r="C58" s="146" t="s">
        <v>119</v>
      </c>
      <c r="D58" s="146" t="s">
        <v>275</v>
      </c>
      <c r="E58" s="12">
        <v>2013</v>
      </c>
    </row>
    <row r="59" spans="1:5" ht="12.75">
      <c r="A59" s="8">
        <v>5</v>
      </c>
      <c r="B59" s="148" t="s">
        <v>670</v>
      </c>
      <c r="C59" s="146" t="s">
        <v>499</v>
      </c>
      <c r="D59" s="146" t="s">
        <v>98</v>
      </c>
      <c r="E59" s="12">
        <v>2013</v>
      </c>
    </row>
    <row r="60" spans="1:5" ht="12.75">
      <c r="A60" s="8">
        <v>6</v>
      </c>
      <c r="B60" s="148" t="s">
        <v>676</v>
      </c>
      <c r="C60" s="146" t="s">
        <v>677</v>
      </c>
      <c r="D60" s="146" t="s">
        <v>98</v>
      </c>
      <c r="E60" s="12">
        <v>2013</v>
      </c>
    </row>
    <row r="61" spans="1:5" ht="12.75">
      <c r="A61" s="8">
        <v>7</v>
      </c>
      <c r="B61" s="344" t="s">
        <v>182</v>
      </c>
      <c r="C61" s="344" t="s">
        <v>262</v>
      </c>
      <c r="D61" s="344" t="s">
        <v>171</v>
      </c>
      <c r="E61" s="219">
        <v>2012</v>
      </c>
    </row>
    <row r="62" spans="1:5" ht="12.75">
      <c r="A62" s="8">
        <v>8</v>
      </c>
      <c r="B62" s="344" t="s">
        <v>640</v>
      </c>
      <c r="C62" s="344" t="s">
        <v>301</v>
      </c>
      <c r="D62" s="344" t="s">
        <v>79</v>
      </c>
      <c r="E62" s="8">
        <v>2012</v>
      </c>
    </row>
    <row r="63" spans="1:5" ht="12.75">
      <c r="A63" s="8">
        <v>9</v>
      </c>
      <c r="B63" s="148" t="s">
        <v>681</v>
      </c>
      <c r="C63" s="146" t="s">
        <v>301</v>
      </c>
      <c r="D63" s="146" t="s">
        <v>79</v>
      </c>
      <c r="E63" s="12">
        <v>2013</v>
      </c>
    </row>
    <row r="64" spans="1:5" ht="12.75">
      <c r="A64" s="8">
        <v>10</v>
      </c>
      <c r="B64" s="344" t="s">
        <v>519</v>
      </c>
      <c r="C64" s="344" t="s">
        <v>520</v>
      </c>
      <c r="D64" s="344" t="s">
        <v>78</v>
      </c>
      <c r="E64" s="219">
        <v>2012</v>
      </c>
    </row>
    <row r="65" spans="1:5" ht="12.75">
      <c r="A65" s="8">
        <v>11</v>
      </c>
      <c r="B65" s="344" t="s">
        <v>691</v>
      </c>
      <c r="C65" s="344" t="s">
        <v>692</v>
      </c>
      <c r="D65" s="344" t="s">
        <v>78</v>
      </c>
      <c r="E65" s="219">
        <v>2012</v>
      </c>
    </row>
    <row r="66" spans="1:5" ht="12.75">
      <c r="A66" s="8">
        <v>12</v>
      </c>
      <c r="B66" s="148" t="s">
        <v>249</v>
      </c>
      <c r="C66" s="146" t="s">
        <v>167</v>
      </c>
      <c r="D66" s="146" t="s">
        <v>67</v>
      </c>
      <c r="E66" s="12">
        <v>2013</v>
      </c>
    </row>
    <row r="67" spans="1:5" ht="12.75">
      <c r="A67" s="8">
        <v>13</v>
      </c>
      <c r="B67" s="344" t="s">
        <v>321</v>
      </c>
      <c r="C67" s="344" t="s">
        <v>322</v>
      </c>
      <c r="D67" s="344" t="s">
        <v>67</v>
      </c>
      <c r="E67" s="219">
        <v>2012</v>
      </c>
    </row>
    <row r="68" spans="1:5" ht="12.75">
      <c r="A68" s="8">
        <v>14</v>
      </c>
      <c r="B68" s="344" t="s">
        <v>425</v>
      </c>
      <c r="C68" s="344" t="s">
        <v>386</v>
      </c>
      <c r="D68" s="344" t="s">
        <v>67</v>
      </c>
      <c r="E68" s="219">
        <v>2012</v>
      </c>
    </row>
    <row r="69" spans="1:5" ht="12.75">
      <c r="A69" s="8">
        <v>15</v>
      </c>
      <c r="B69" s="344" t="s">
        <v>511</v>
      </c>
      <c r="C69" s="344" t="s">
        <v>320</v>
      </c>
      <c r="D69" s="344" t="s">
        <v>67</v>
      </c>
      <c r="E69" s="219">
        <v>2012</v>
      </c>
    </row>
    <row r="70" spans="1:5" ht="12.75">
      <c r="A70" s="8">
        <v>16</v>
      </c>
      <c r="B70" s="344" t="s">
        <v>429</v>
      </c>
      <c r="C70" s="344" t="s">
        <v>215</v>
      </c>
      <c r="D70" s="344" t="s">
        <v>153</v>
      </c>
      <c r="E70" s="219">
        <v>2012</v>
      </c>
    </row>
    <row r="71" spans="1:5" ht="12.75">
      <c r="A71" s="8">
        <v>17</v>
      </c>
      <c r="B71" s="148" t="s">
        <v>503</v>
      </c>
      <c r="C71" s="146" t="s">
        <v>504</v>
      </c>
      <c r="D71" s="146" t="s">
        <v>153</v>
      </c>
      <c r="E71" s="12">
        <v>2013</v>
      </c>
    </row>
    <row r="72" spans="1:5" ht="12.75">
      <c r="A72" s="8">
        <v>18</v>
      </c>
      <c r="B72" s="148" t="s">
        <v>192</v>
      </c>
      <c r="C72" s="146" t="s">
        <v>112</v>
      </c>
      <c r="D72" s="146" t="s">
        <v>194</v>
      </c>
      <c r="E72" s="12">
        <v>2013</v>
      </c>
    </row>
    <row r="73" spans="1:5" ht="12.75">
      <c r="A73" s="8">
        <v>19</v>
      </c>
      <c r="B73" s="344" t="s">
        <v>515</v>
      </c>
      <c r="C73" s="344" t="s">
        <v>360</v>
      </c>
      <c r="D73" s="344" t="s">
        <v>194</v>
      </c>
      <c r="E73" s="219">
        <v>2012</v>
      </c>
    </row>
    <row r="74" spans="1:5" ht="12.75">
      <c r="A74" s="8">
        <v>20</v>
      </c>
      <c r="B74" s="148" t="s">
        <v>477</v>
      </c>
      <c r="C74" s="146" t="s">
        <v>205</v>
      </c>
      <c r="D74" s="146" t="s">
        <v>96</v>
      </c>
      <c r="E74" s="12">
        <v>2013</v>
      </c>
    </row>
    <row r="75" spans="1:5" ht="12.75">
      <c r="A75" s="8">
        <v>21</v>
      </c>
      <c r="B75" s="148" t="s">
        <v>572</v>
      </c>
      <c r="C75" s="146" t="s">
        <v>573</v>
      </c>
      <c r="D75" s="146" t="s">
        <v>96</v>
      </c>
      <c r="E75" s="12">
        <v>2013</v>
      </c>
    </row>
    <row r="76" spans="1:5" ht="12.75">
      <c r="A76" s="8">
        <v>22</v>
      </c>
      <c r="B76" s="344" t="s">
        <v>393</v>
      </c>
      <c r="C76" s="344" t="s">
        <v>394</v>
      </c>
      <c r="D76" s="344" t="s">
        <v>170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641</v>
      </c>
      <c r="C79" s="146" t="s">
        <v>239</v>
      </c>
      <c r="D79" s="146" t="s">
        <v>170</v>
      </c>
      <c r="E79" s="12">
        <v>2013</v>
      </c>
    </row>
    <row r="80" spans="1:5" ht="12.75">
      <c r="A80" s="8">
        <v>26</v>
      </c>
      <c r="B80" s="344" t="s">
        <v>335</v>
      </c>
      <c r="C80" s="344" t="s">
        <v>281</v>
      </c>
      <c r="D80" s="344" t="s">
        <v>101</v>
      </c>
      <c r="E80" s="219">
        <v>2012</v>
      </c>
    </row>
    <row r="81" spans="1:5" ht="12.75">
      <c r="A81" s="8">
        <v>27</v>
      </c>
      <c r="B81" s="148" t="s">
        <v>723</v>
      </c>
      <c r="C81" s="146" t="s">
        <v>724</v>
      </c>
      <c r="D81" s="146" t="s">
        <v>101</v>
      </c>
      <c r="E81" s="12">
        <v>2013</v>
      </c>
    </row>
    <row r="82" spans="1:5" ht="12.75">
      <c r="A82" s="8">
        <v>28</v>
      </c>
      <c r="B82" s="148" t="s">
        <v>395</v>
      </c>
      <c r="C82" s="146" t="s">
        <v>108</v>
      </c>
      <c r="D82" s="146" t="s">
        <v>105</v>
      </c>
      <c r="E82" s="12">
        <v>2013</v>
      </c>
    </row>
    <row r="83" spans="1:5" ht="12.75">
      <c r="A83" s="8">
        <v>29</v>
      </c>
      <c r="B83" s="344" t="s">
        <v>407</v>
      </c>
      <c r="C83" s="344" t="s">
        <v>66</v>
      </c>
      <c r="D83" s="344" t="s">
        <v>227</v>
      </c>
      <c r="E83" s="219">
        <v>2012</v>
      </c>
    </row>
    <row r="84" spans="1:5" ht="12.75">
      <c r="A84" s="8">
        <v>30</v>
      </c>
      <c r="B84" s="344" t="s">
        <v>295</v>
      </c>
      <c r="C84" s="344" t="s">
        <v>296</v>
      </c>
      <c r="D84" s="344" t="s">
        <v>227</v>
      </c>
      <c r="E84" s="219">
        <v>2012</v>
      </c>
    </row>
    <row r="85" spans="1:5" s="8" customFormat="1" ht="12.75">
      <c r="A85" s="8">
        <v>31</v>
      </c>
      <c r="B85" s="344" t="s">
        <v>421</v>
      </c>
      <c r="C85" s="344" t="s">
        <v>422</v>
      </c>
      <c r="D85" s="344" t="s">
        <v>227</v>
      </c>
      <c r="E85" s="219">
        <v>2012</v>
      </c>
    </row>
    <row r="86" spans="1:5" s="8" customFormat="1" ht="12.75">
      <c r="A86" s="8">
        <v>32</v>
      </c>
      <c r="B86" s="344" t="s">
        <v>256</v>
      </c>
      <c r="C86" s="344" t="s">
        <v>257</v>
      </c>
      <c r="D86" s="344" t="s">
        <v>168</v>
      </c>
      <c r="E86" s="219">
        <v>2012</v>
      </c>
    </row>
    <row r="87" spans="1:5" s="8" customFormat="1" ht="12.75">
      <c r="A87" s="8">
        <v>33</v>
      </c>
      <c r="B87" s="148" t="s">
        <v>109</v>
      </c>
      <c r="C87" s="146" t="s">
        <v>144</v>
      </c>
      <c r="D87" s="146" t="s">
        <v>166</v>
      </c>
      <c r="E87" s="12">
        <v>2013</v>
      </c>
    </row>
    <row r="88" spans="1:5" s="8" customFormat="1" ht="12.75">
      <c r="A88" s="8">
        <v>34</v>
      </c>
      <c r="B88" s="344" t="s">
        <v>391</v>
      </c>
      <c r="C88" s="344" t="s">
        <v>392</v>
      </c>
      <c r="D88" s="344" t="s">
        <v>166</v>
      </c>
      <c r="E88" s="219">
        <v>2012</v>
      </c>
    </row>
    <row r="89" spans="1:5" s="8" customFormat="1" ht="12.75">
      <c r="A89" s="8">
        <v>35</v>
      </c>
      <c r="B89" s="344" t="s">
        <v>535</v>
      </c>
      <c r="C89" s="344" t="s">
        <v>112</v>
      </c>
      <c r="D89" s="344" t="s">
        <v>166</v>
      </c>
      <c r="E89" s="219">
        <v>2012</v>
      </c>
    </row>
    <row r="90" spans="1:5" s="8" customFormat="1" ht="12.75">
      <c r="A90" s="8">
        <v>36</v>
      </c>
      <c r="B90" s="344" t="s">
        <v>471</v>
      </c>
      <c r="C90" s="344" t="s">
        <v>472</v>
      </c>
      <c r="D90" s="344" t="s">
        <v>166</v>
      </c>
      <c r="E90" s="219">
        <v>2012</v>
      </c>
    </row>
    <row r="91" spans="1:5" s="8" customFormat="1" ht="12.75">
      <c r="A91" s="8">
        <v>37</v>
      </c>
      <c r="B91" s="148" t="s">
        <v>699</v>
      </c>
      <c r="C91" s="146" t="s">
        <v>161</v>
      </c>
      <c r="D91" s="146" t="s">
        <v>211</v>
      </c>
      <c r="E91" s="12">
        <v>2013</v>
      </c>
    </row>
    <row r="92" spans="1:5" s="8" customFormat="1" ht="12.75">
      <c r="A92" s="8">
        <v>38</v>
      </c>
      <c r="B92" s="344" t="s">
        <v>468</v>
      </c>
      <c r="C92" s="344" t="s">
        <v>530</v>
      </c>
      <c r="D92" s="344" t="s">
        <v>71</v>
      </c>
      <c r="E92" s="219">
        <v>2012</v>
      </c>
    </row>
    <row r="93" spans="1:5" s="8" customFormat="1" ht="12.75">
      <c r="A93" s="8">
        <v>39</v>
      </c>
      <c r="B93" s="148" t="s">
        <v>469</v>
      </c>
      <c r="C93" s="146" t="s">
        <v>470</v>
      </c>
      <c r="D93" s="146" t="s">
        <v>71</v>
      </c>
      <c r="E93" s="12">
        <v>2013</v>
      </c>
    </row>
    <row r="94" spans="1:5" s="8" customFormat="1" ht="12.75">
      <c r="A94" s="8">
        <v>40</v>
      </c>
      <c r="B94" s="148" t="s">
        <v>396</v>
      </c>
      <c r="C94" s="146" t="s">
        <v>154</v>
      </c>
      <c r="D94" s="146" t="s">
        <v>71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254</v>
      </c>
      <c r="C98" s="146" t="s">
        <v>216</v>
      </c>
      <c r="D98" s="146" t="s">
        <v>175</v>
      </c>
      <c r="E98" s="12">
        <v>2010</v>
      </c>
    </row>
    <row r="99" spans="1:5" ht="12.75">
      <c r="A99" s="8">
        <v>2</v>
      </c>
      <c r="B99" s="146" t="s">
        <v>258</v>
      </c>
      <c r="C99" s="146" t="s">
        <v>259</v>
      </c>
      <c r="D99" s="146" t="s">
        <v>67</v>
      </c>
      <c r="E99" s="12">
        <v>2010</v>
      </c>
    </row>
    <row r="100" spans="1:5" ht="12.75">
      <c r="A100" s="8">
        <v>3</v>
      </c>
      <c r="B100" s="148" t="s">
        <v>400</v>
      </c>
      <c r="C100" s="146" t="s">
        <v>401</v>
      </c>
      <c r="D100" s="146" t="s">
        <v>120</v>
      </c>
      <c r="E100" s="12">
        <v>2011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415</v>
      </c>
      <c r="C102" s="146" t="s">
        <v>416</v>
      </c>
      <c r="D102" s="146" t="s">
        <v>101</v>
      </c>
      <c r="E102" s="12">
        <v>2011</v>
      </c>
    </row>
    <row r="103" spans="1:5" ht="12.75">
      <c r="A103" s="8">
        <v>6</v>
      </c>
      <c r="B103" s="146" t="s">
        <v>468</v>
      </c>
      <c r="C103" s="146" t="s">
        <v>399</v>
      </c>
      <c r="D103" s="146" t="s">
        <v>71</v>
      </c>
      <c r="E103" s="12">
        <v>2010</v>
      </c>
    </row>
    <row r="104" spans="1:5" ht="12.75">
      <c r="A104" s="8">
        <v>7</v>
      </c>
      <c r="B104" s="148" t="s">
        <v>238</v>
      </c>
      <c r="C104" s="146" t="s">
        <v>165</v>
      </c>
      <c r="D104" s="146" t="s">
        <v>71</v>
      </c>
      <c r="E104" s="12">
        <v>2011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373</v>
      </c>
      <c r="C108" s="146" t="s">
        <v>282</v>
      </c>
      <c r="D108" s="146" t="s">
        <v>275</v>
      </c>
      <c r="E108" s="12">
        <v>2010</v>
      </c>
    </row>
    <row r="109" spans="1:5" ht="12.75">
      <c r="A109" s="8">
        <v>2</v>
      </c>
      <c r="B109" s="343" t="s">
        <v>694</v>
      </c>
      <c r="C109" s="344" t="s">
        <v>695</v>
      </c>
      <c r="D109" s="344" t="s">
        <v>98</v>
      </c>
      <c r="E109" s="219">
        <v>2011</v>
      </c>
    </row>
    <row r="110" spans="1:5" ht="12.75">
      <c r="A110" s="8">
        <v>3</v>
      </c>
      <c r="B110" s="343" t="s">
        <v>323</v>
      </c>
      <c r="C110" s="344" t="s">
        <v>167</v>
      </c>
      <c r="D110" s="344" t="s">
        <v>98</v>
      </c>
      <c r="E110" s="219">
        <v>2011</v>
      </c>
    </row>
    <row r="111" spans="1:5" ht="12.75">
      <c r="A111" s="8">
        <v>4</v>
      </c>
      <c r="B111" s="343" t="s">
        <v>428</v>
      </c>
      <c r="C111" s="344" t="s">
        <v>66</v>
      </c>
      <c r="D111" s="344" t="s">
        <v>98</v>
      </c>
      <c r="E111" s="219">
        <v>2011</v>
      </c>
    </row>
    <row r="112" spans="1:5" ht="12.75">
      <c r="A112" s="8">
        <v>5</v>
      </c>
      <c r="B112" s="146" t="s">
        <v>398</v>
      </c>
      <c r="C112" s="146" t="s">
        <v>480</v>
      </c>
      <c r="D112" s="146" t="s">
        <v>171</v>
      </c>
      <c r="E112" s="12">
        <v>2010</v>
      </c>
    </row>
    <row r="113" spans="1:5" ht="12.75">
      <c r="A113" s="8">
        <v>6</v>
      </c>
      <c r="B113" s="343" t="s">
        <v>126</v>
      </c>
      <c r="C113" s="344" t="s">
        <v>272</v>
      </c>
      <c r="D113" s="344" t="s">
        <v>171</v>
      </c>
      <c r="E113" s="219">
        <v>2011</v>
      </c>
    </row>
    <row r="114" spans="1:5" ht="12.75">
      <c r="A114" s="8">
        <v>7</v>
      </c>
      <c r="B114" s="343" t="s">
        <v>385</v>
      </c>
      <c r="C114" s="344" t="s">
        <v>386</v>
      </c>
      <c r="D114" s="344" t="s">
        <v>79</v>
      </c>
      <c r="E114" s="219">
        <v>2011</v>
      </c>
    </row>
    <row r="115" spans="1:5" ht="12.75">
      <c r="A115" s="8">
        <v>8</v>
      </c>
      <c r="B115" s="146" t="s">
        <v>382</v>
      </c>
      <c r="C115" s="146" t="s">
        <v>320</v>
      </c>
      <c r="D115" s="146" t="s">
        <v>79</v>
      </c>
      <c r="E115" s="12">
        <v>2010</v>
      </c>
    </row>
    <row r="116" spans="1:5" ht="12.75">
      <c r="A116" s="8">
        <v>9</v>
      </c>
      <c r="B116" s="146" t="s">
        <v>555</v>
      </c>
      <c r="C116" s="146" t="s">
        <v>108</v>
      </c>
      <c r="D116" s="146" t="s">
        <v>78</v>
      </c>
      <c r="E116" s="12">
        <v>2010</v>
      </c>
    </row>
    <row r="117" spans="1:5" ht="12.75">
      <c r="A117" s="8">
        <v>10</v>
      </c>
      <c r="B117" s="146" t="s">
        <v>726</v>
      </c>
      <c r="C117" s="146" t="s">
        <v>225</v>
      </c>
      <c r="D117" s="146" t="s">
        <v>78</v>
      </c>
      <c r="E117" s="146">
        <v>2010</v>
      </c>
    </row>
    <row r="118" spans="1:5" ht="12.75">
      <c r="A118" s="8">
        <v>11</v>
      </c>
      <c r="B118" s="146" t="s">
        <v>240</v>
      </c>
      <c r="C118" s="146" t="s">
        <v>241</v>
      </c>
      <c r="D118" s="146" t="s">
        <v>78</v>
      </c>
      <c r="E118" s="12">
        <v>2010</v>
      </c>
    </row>
    <row r="119" spans="1:5" ht="12.75">
      <c r="A119" s="8">
        <v>12</v>
      </c>
      <c r="B119" s="343" t="s">
        <v>533</v>
      </c>
      <c r="C119" s="344" t="s">
        <v>534</v>
      </c>
      <c r="D119" s="344" t="s">
        <v>99</v>
      </c>
      <c r="E119" s="219">
        <v>2011</v>
      </c>
    </row>
    <row r="120" spans="1:5" ht="12.75">
      <c r="A120" s="8">
        <v>13</v>
      </c>
      <c r="B120" s="146" t="s">
        <v>638</v>
      </c>
      <c r="C120" s="146" t="s">
        <v>108</v>
      </c>
      <c r="D120" s="146" t="s">
        <v>99</v>
      </c>
      <c r="E120" s="12">
        <v>2010</v>
      </c>
    </row>
    <row r="121" spans="1:5" ht="12.75">
      <c r="A121" s="8">
        <v>14</v>
      </c>
      <c r="B121" s="146" t="s">
        <v>361</v>
      </c>
      <c r="C121" s="146" t="s">
        <v>239</v>
      </c>
      <c r="D121" s="146" t="s">
        <v>194</v>
      </c>
      <c r="E121" s="12">
        <v>2010</v>
      </c>
    </row>
    <row r="122" spans="1:5" ht="12.75">
      <c r="A122" s="8">
        <v>15</v>
      </c>
      <c r="B122" s="146" t="s">
        <v>209</v>
      </c>
      <c r="C122" s="146" t="s">
        <v>164</v>
      </c>
      <c r="D122" s="146" t="s">
        <v>194</v>
      </c>
      <c r="E122" s="12">
        <v>2010</v>
      </c>
    </row>
    <row r="123" spans="1:5" ht="12.75">
      <c r="A123" s="8">
        <v>16</v>
      </c>
      <c r="B123" s="343" t="s">
        <v>436</v>
      </c>
      <c r="C123" s="344" t="s">
        <v>281</v>
      </c>
      <c r="D123" s="344" t="s">
        <v>194</v>
      </c>
      <c r="E123" s="219">
        <v>2011</v>
      </c>
    </row>
    <row r="124" spans="1:5" ht="12.75">
      <c r="A124" s="8">
        <v>17</v>
      </c>
      <c r="B124" s="146" t="s">
        <v>502</v>
      </c>
      <c r="C124" s="146" t="s">
        <v>320</v>
      </c>
      <c r="D124" s="146" t="s">
        <v>194</v>
      </c>
      <c r="E124" s="12">
        <v>2010</v>
      </c>
    </row>
    <row r="125" spans="1:5" ht="12.75">
      <c r="A125" s="8">
        <v>18</v>
      </c>
      <c r="B125" s="146" t="s">
        <v>434</v>
      </c>
      <c r="C125" s="146" t="s">
        <v>251</v>
      </c>
      <c r="D125" s="146" t="s">
        <v>194</v>
      </c>
      <c r="E125" s="12">
        <v>2010</v>
      </c>
    </row>
    <row r="126" spans="1:5" ht="12.75">
      <c r="A126" s="8">
        <v>19</v>
      </c>
      <c r="B126" s="343" t="s">
        <v>435</v>
      </c>
      <c r="C126" s="344" t="s">
        <v>112</v>
      </c>
      <c r="D126" s="344" t="s">
        <v>194</v>
      </c>
      <c r="E126" s="219">
        <v>2011</v>
      </c>
    </row>
    <row r="127" spans="1:5" ht="12.75">
      <c r="A127" s="8">
        <v>20</v>
      </c>
      <c r="B127" s="343" t="s">
        <v>437</v>
      </c>
      <c r="C127" s="344" t="s">
        <v>438</v>
      </c>
      <c r="D127" s="344" t="s">
        <v>194</v>
      </c>
      <c r="E127" s="219">
        <v>2011</v>
      </c>
    </row>
    <row r="128" spans="1:5" ht="12.75">
      <c r="A128" s="8">
        <v>21</v>
      </c>
      <c r="B128" s="146" t="s">
        <v>352</v>
      </c>
      <c r="C128" s="146" t="s">
        <v>353</v>
      </c>
      <c r="D128" s="146" t="s">
        <v>194</v>
      </c>
      <c r="E128" s="12">
        <v>2010</v>
      </c>
    </row>
    <row r="129" spans="1:5" ht="12.75">
      <c r="A129" s="8">
        <v>22</v>
      </c>
      <c r="B129" s="146" t="s">
        <v>298</v>
      </c>
      <c r="C129" s="146" t="s">
        <v>167</v>
      </c>
      <c r="D129" s="146" t="s">
        <v>96</v>
      </c>
      <c r="E129" s="12">
        <v>2010</v>
      </c>
    </row>
    <row r="130" spans="1:5" ht="12.75">
      <c r="A130" s="8">
        <v>23</v>
      </c>
      <c r="B130" s="146" t="s">
        <v>354</v>
      </c>
      <c r="C130" s="146" t="s">
        <v>167</v>
      </c>
      <c r="D130" s="146" t="s">
        <v>96</v>
      </c>
      <c r="E130" s="12">
        <v>2010</v>
      </c>
    </row>
    <row r="131" spans="1:5" ht="12.75">
      <c r="A131" s="8">
        <v>24</v>
      </c>
      <c r="B131" s="343" t="s">
        <v>630</v>
      </c>
      <c r="C131" s="344" t="s">
        <v>307</v>
      </c>
      <c r="D131" s="344" t="s">
        <v>96</v>
      </c>
      <c r="E131" s="219">
        <v>2011</v>
      </c>
    </row>
    <row r="132" spans="1:5" ht="12.75">
      <c r="A132" s="8">
        <v>25</v>
      </c>
      <c r="B132" s="146" t="s">
        <v>250</v>
      </c>
      <c r="C132" s="146" t="s">
        <v>251</v>
      </c>
      <c r="D132" s="146" t="s">
        <v>96</v>
      </c>
      <c r="E132" s="12">
        <v>2010</v>
      </c>
    </row>
    <row r="133" spans="1:5" ht="12.75">
      <c r="A133" s="8">
        <v>26</v>
      </c>
      <c r="B133" s="146" t="s">
        <v>149</v>
      </c>
      <c r="C133" s="146" t="s">
        <v>150</v>
      </c>
      <c r="D133" s="146" t="s">
        <v>96</v>
      </c>
      <c r="E133" s="12">
        <v>2010</v>
      </c>
    </row>
    <row r="134" spans="1:5" ht="12.75">
      <c r="A134" s="8">
        <v>27</v>
      </c>
      <c r="B134" s="343" t="s">
        <v>126</v>
      </c>
      <c r="C134" s="344" t="s">
        <v>167</v>
      </c>
      <c r="D134" s="344" t="s">
        <v>96</v>
      </c>
      <c r="E134" s="219">
        <v>2011</v>
      </c>
    </row>
    <row r="135" spans="1:5" ht="12.75">
      <c r="A135" s="8">
        <v>28</v>
      </c>
      <c r="B135" s="343" t="s">
        <v>145</v>
      </c>
      <c r="C135" s="344" t="s">
        <v>146</v>
      </c>
      <c r="D135" s="344" t="s">
        <v>96</v>
      </c>
      <c r="E135" s="219">
        <v>2011</v>
      </c>
    </row>
    <row r="136" spans="1:5" ht="12.75">
      <c r="A136" s="8">
        <v>29</v>
      </c>
      <c r="B136" s="146" t="s">
        <v>379</v>
      </c>
      <c r="C136" s="146" t="s">
        <v>380</v>
      </c>
      <c r="D136" s="146" t="s">
        <v>170</v>
      </c>
      <c r="E136" s="146">
        <v>2010</v>
      </c>
    </row>
    <row r="137" spans="1:5" ht="12.75">
      <c r="A137" s="8">
        <v>30</v>
      </c>
      <c r="B137" s="146" t="s">
        <v>505</v>
      </c>
      <c r="C137" s="146" t="s">
        <v>506</v>
      </c>
      <c r="D137" s="146" t="s">
        <v>101</v>
      </c>
      <c r="E137" s="12">
        <v>2010</v>
      </c>
    </row>
    <row r="138" spans="1:5" ht="12.75">
      <c r="A138" s="8">
        <v>31</v>
      </c>
      <c r="B138" s="146" t="s">
        <v>270</v>
      </c>
      <c r="C138" s="146" t="s">
        <v>187</v>
      </c>
      <c r="D138" s="146" t="s">
        <v>101</v>
      </c>
      <c r="E138" s="12">
        <v>2010</v>
      </c>
    </row>
    <row r="139" spans="1:5" ht="12.75">
      <c r="A139" s="8">
        <v>32</v>
      </c>
      <c r="B139" s="343" t="s">
        <v>336</v>
      </c>
      <c r="C139" s="344" t="s">
        <v>301</v>
      </c>
      <c r="D139" s="344" t="s">
        <v>101</v>
      </c>
      <c r="E139" s="219">
        <v>2011</v>
      </c>
    </row>
    <row r="140" spans="1:5" s="8" customFormat="1" ht="12.75">
      <c r="A140" s="8">
        <v>33</v>
      </c>
      <c r="B140" s="343" t="s">
        <v>415</v>
      </c>
      <c r="C140" s="344" t="s">
        <v>112</v>
      </c>
      <c r="D140" s="344" t="s">
        <v>101</v>
      </c>
      <c r="E140" s="219">
        <v>2011</v>
      </c>
    </row>
    <row r="141" spans="1:5" s="8" customFormat="1" ht="12.75">
      <c r="A141" s="8">
        <v>34</v>
      </c>
      <c r="B141" s="146" t="s">
        <v>319</v>
      </c>
      <c r="C141" s="146" t="s">
        <v>320</v>
      </c>
      <c r="D141" s="146" t="s">
        <v>105</v>
      </c>
      <c r="E141" s="12">
        <v>2010</v>
      </c>
    </row>
    <row r="142" spans="1:5" s="8" customFormat="1" ht="12.75">
      <c r="A142" s="8">
        <v>35</v>
      </c>
      <c r="B142" s="146" t="s">
        <v>127</v>
      </c>
      <c r="C142" s="146" t="s">
        <v>97</v>
      </c>
      <c r="D142" s="146" t="s">
        <v>105</v>
      </c>
      <c r="E142" s="12">
        <v>2010</v>
      </c>
    </row>
    <row r="143" spans="1:5" s="8" customFormat="1" ht="12.75">
      <c r="A143" s="8">
        <v>36</v>
      </c>
      <c r="B143" s="343" t="s">
        <v>580</v>
      </c>
      <c r="C143" s="344" t="s">
        <v>304</v>
      </c>
      <c r="D143" s="344" t="s">
        <v>105</v>
      </c>
      <c r="E143" s="219">
        <v>2011</v>
      </c>
    </row>
    <row r="144" spans="1:5" s="8" customFormat="1" ht="12.75">
      <c r="A144" s="8">
        <v>37</v>
      </c>
      <c r="B144" s="343" t="s">
        <v>554</v>
      </c>
      <c r="C144" s="344" t="s">
        <v>552</v>
      </c>
      <c r="D144" s="344" t="s">
        <v>105</v>
      </c>
      <c r="E144" s="219">
        <v>2011</v>
      </c>
    </row>
    <row r="145" spans="1:5" s="8" customFormat="1" ht="12.75">
      <c r="A145" s="8">
        <v>38</v>
      </c>
      <c r="B145" s="146" t="s">
        <v>445</v>
      </c>
      <c r="C145" s="146" t="s">
        <v>215</v>
      </c>
      <c r="D145" s="146" t="s">
        <v>227</v>
      </c>
      <c r="E145" s="12">
        <v>2010</v>
      </c>
    </row>
    <row r="146" spans="1:5" s="8" customFormat="1" ht="12.75">
      <c r="A146" s="8">
        <v>39</v>
      </c>
      <c r="B146" s="343" t="s">
        <v>709</v>
      </c>
      <c r="C146" s="344" t="s">
        <v>710</v>
      </c>
      <c r="D146" s="344" t="s">
        <v>181</v>
      </c>
      <c r="E146" s="219">
        <v>2011</v>
      </c>
    </row>
    <row r="147" spans="1:5" s="8" customFormat="1" ht="12.75">
      <c r="A147" s="8">
        <v>40</v>
      </c>
      <c r="B147" s="343" t="s">
        <v>536</v>
      </c>
      <c r="C147" s="344" t="s">
        <v>320</v>
      </c>
      <c r="D147" s="344" t="s">
        <v>181</v>
      </c>
      <c r="E147" s="219">
        <v>2011</v>
      </c>
    </row>
    <row r="148" spans="1:5" s="8" customFormat="1" ht="12.75">
      <c r="A148" s="8">
        <v>41</v>
      </c>
      <c r="B148" s="343" t="s">
        <v>536</v>
      </c>
      <c r="C148" s="344" t="s">
        <v>320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343" t="s">
        <v>80</v>
      </c>
      <c r="C149" s="344" t="s">
        <v>618</v>
      </c>
      <c r="D149" s="344" t="s">
        <v>181</v>
      </c>
      <c r="E149" s="219">
        <v>2011</v>
      </c>
    </row>
    <row r="150" spans="1:5" s="8" customFormat="1" ht="12.75">
      <c r="A150" s="8">
        <v>43</v>
      </c>
      <c r="B150" s="146" t="s">
        <v>532</v>
      </c>
      <c r="C150" s="146" t="s">
        <v>167</v>
      </c>
      <c r="D150" s="146" t="s">
        <v>181</v>
      </c>
      <c r="E150" s="12">
        <v>2010</v>
      </c>
    </row>
    <row r="151" spans="1:5" s="8" customFormat="1" ht="12.75">
      <c r="A151" s="8">
        <v>44</v>
      </c>
      <c r="B151" s="146" t="s">
        <v>377</v>
      </c>
      <c r="C151" s="146" t="s">
        <v>378</v>
      </c>
      <c r="D151" s="146" t="s">
        <v>174</v>
      </c>
      <c r="E151" s="12">
        <v>2010</v>
      </c>
    </row>
    <row r="152" spans="1:5" s="8" customFormat="1" ht="12.75">
      <c r="A152" s="8">
        <v>45</v>
      </c>
      <c r="B152" s="343" t="s">
        <v>406</v>
      </c>
      <c r="C152" s="344" t="s">
        <v>70</v>
      </c>
      <c r="D152" s="344" t="s">
        <v>294</v>
      </c>
      <c r="E152" s="219">
        <v>2011</v>
      </c>
    </row>
    <row r="153" spans="1:5" s="8" customFormat="1" ht="12.75">
      <c r="A153" s="8">
        <v>46</v>
      </c>
      <c r="B153" s="343" t="s">
        <v>481</v>
      </c>
      <c r="C153" s="344" t="s">
        <v>482</v>
      </c>
      <c r="D153" s="344" t="s">
        <v>166</v>
      </c>
      <c r="E153" s="219">
        <v>2011</v>
      </c>
    </row>
    <row r="154" spans="1:5" s="8" customFormat="1" ht="12.75">
      <c r="A154" s="8">
        <v>47</v>
      </c>
      <c r="B154" s="343" t="s">
        <v>109</v>
      </c>
      <c r="C154" s="344" t="s">
        <v>218</v>
      </c>
      <c r="D154" s="344" t="s">
        <v>166</v>
      </c>
      <c r="E154" s="219">
        <v>2011</v>
      </c>
    </row>
    <row r="155" spans="1:5" s="8" customFormat="1" ht="12.75">
      <c r="A155" s="8">
        <v>48</v>
      </c>
      <c r="B155" s="343" t="s">
        <v>384</v>
      </c>
      <c r="C155" s="344" t="s">
        <v>107</v>
      </c>
      <c r="D155" s="344" t="s">
        <v>211</v>
      </c>
      <c r="E155" s="219">
        <v>2011</v>
      </c>
    </row>
    <row r="156" spans="1:5" s="8" customFormat="1" ht="12.75">
      <c r="A156" s="8">
        <v>49</v>
      </c>
      <c r="B156" s="146" t="s">
        <v>712</v>
      </c>
      <c r="C156" s="146" t="s">
        <v>713</v>
      </c>
      <c r="D156" s="146" t="s">
        <v>211</v>
      </c>
      <c r="E156" s="146">
        <v>2010</v>
      </c>
    </row>
    <row r="157" spans="1:5" s="8" customFormat="1" ht="12.75">
      <c r="A157" s="8">
        <v>50</v>
      </c>
      <c r="B157" s="146" t="s">
        <v>143</v>
      </c>
      <c r="C157" s="146" t="s">
        <v>144</v>
      </c>
      <c r="D157" s="146" t="s">
        <v>71</v>
      </c>
      <c r="E157" s="12">
        <v>2010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209</v>
      </c>
      <c r="C162" s="146" t="s">
        <v>210</v>
      </c>
      <c r="D162" s="146" t="s">
        <v>275</v>
      </c>
      <c r="E162" s="12">
        <v>2009</v>
      </c>
    </row>
    <row r="163" spans="1:5" ht="12.75">
      <c r="A163" s="8">
        <v>2</v>
      </c>
      <c r="B163" s="146" t="s">
        <v>258</v>
      </c>
      <c r="C163" s="146" t="s">
        <v>265</v>
      </c>
      <c r="D163" s="146" t="s">
        <v>67</v>
      </c>
      <c r="E163" s="12">
        <v>2008</v>
      </c>
    </row>
    <row r="164" spans="1:5" ht="12.75">
      <c r="A164" s="8">
        <v>3</v>
      </c>
      <c r="B164" s="148" t="s">
        <v>351</v>
      </c>
      <c r="C164" s="146" t="s">
        <v>100</v>
      </c>
      <c r="D164" s="146" t="s">
        <v>96</v>
      </c>
      <c r="E164" s="12">
        <v>2009</v>
      </c>
    </row>
    <row r="165" spans="1:5" ht="12.75">
      <c r="A165" s="8">
        <v>4</v>
      </c>
      <c r="B165" s="146" t="s">
        <v>212</v>
      </c>
      <c r="C165" s="355" t="s">
        <v>219</v>
      </c>
      <c r="D165" s="146" t="s">
        <v>96</v>
      </c>
      <c r="E165" s="12">
        <v>2008</v>
      </c>
    </row>
    <row r="166" spans="1:5" ht="12.75">
      <c r="A166" s="8">
        <v>5</v>
      </c>
      <c r="B166" s="146" t="s">
        <v>136</v>
      </c>
      <c r="C166" s="146" t="s">
        <v>137</v>
      </c>
      <c r="D166" s="146" t="s">
        <v>96</v>
      </c>
      <c r="E166" s="12">
        <v>2008</v>
      </c>
    </row>
    <row r="167" spans="1:5" ht="12.75">
      <c r="A167" s="8">
        <v>6</v>
      </c>
      <c r="B167" s="146" t="s">
        <v>138</v>
      </c>
      <c r="C167" s="146" t="s">
        <v>139</v>
      </c>
      <c r="D167" s="146" t="s">
        <v>101</v>
      </c>
      <c r="E167" s="12">
        <v>2008</v>
      </c>
    </row>
    <row r="168" spans="1:5" ht="12.75">
      <c r="A168" s="8">
        <v>7</v>
      </c>
      <c r="B168" s="148" t="s">
        <v>206</v>
      </c>
      <c r="C168" s="146" t="s">
        <v>207</v>
      </c>
      <c r="D168" s="146" t="s">
        <v>294</v>
      </c>
      <c r="E168" s="12">
        <v>2009</v>
      </c>
    </row>
    <row r="169" spans="1:5" ht="12.75">
      <c r="A169" s="8">
        <v>8</v>
      </c>
      <c r="B169" s="146" t="s">
        <v>243</v>
      </c>
      <c r="C169" s="146" t="s">
        <v>244</v>
      </c>
      <c r="D169" s="146" t="s">
        <v>166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6" t="s">
        <v>311</v>
      </c>
      <c r="C175" s="146" t="s">
        <v>178</v>
      </c>
      <c r="D175" s="146" t="s">
        <v>175</v>
      </c>
      <c r="E175" s="12">
        <v>2008</v>
      </c>
    </row>
    <row r="176" spans="1:5" ht="12.75">
      <c r="A176" s="8">
        <v>3</v>
      </c>
      <c r="B176" s="148" t="s">
        <v>308</v>
      </c>
      <c r="C176" s="146" t="s">
        <v>154</v>
      </c>
      <c r="D176" s="146" t="s">
        <v>175</v>
      </c>
      <c r="E176" s="12">
        <v>2009</v>
      </c>
    </row>
    <row r="177" spans="1:5" ht="12.75">
      <c r="A177" s="8">
        <v>4</v>
      </c>
      <c r="B177" s="148" t="s">
        <v>203</v>
      </c>
      <c r="C177" s="146" t="s">
        <v>204</v>
      </c>
      <c r="D177" s="146" t="s">
        <v>175</v>
      </c>
      <c r="E177" s="12">
        <v>2009</v>
      </c>
    </row>
    <row r="178" spans="1:5" ht="12.75">
      <c r="A178" s="8">
        <v>5</v>
      </c>
      <c r="B178" s="148" t="s">
        <v>117</v>
      </c>
      <c r="C178" s="146" t="s">
        <v>112</v>
      </c>
      <c r="D178" s="146" t="s">
        <v>175</v>
      </c>
      <c r="E178" s="12">
        <v>2009</v>
      </c>
    </row>
    <row r="179" spans="1:5" ht="12.75">
      <c r="A179" s="8">
        <v>6</v>
      </c>
      <c r="B179" s="148" t="s">
        <v>495</v>
      </c>
      <c r="C179" s="146" t="s">
        <v>167</v>
      </c>
      <c r="D179" s="146" t="s">
        <v>275</v>
      </c>
      <c r="E179" s="12">
        <v>2009</v>
      </c>
    </row>
    <row r="180" spans="1:5" ht="12.75">
      <c r="A180" s="8">
        <v>7</v>
      </c>
      <c r="B180" s="148" t="s">
        <v>374</v>
      </c>
      <c r="C180" s="146" t="s">
        <v>375</v>
      </c>
      <c r="D180" s="146" t="s">
        <v>275</v>
      </c>
      <c r="E180" s="12">
        <v>2009</v>
      </c>
    </row>
    <row r="181" spans="1:5" ht="12.75">
      <c r="A181" s="8">
        <v>8</v>
      </c>
      <c r="B181" s="146" t="s">
        <v>627</v>
      </c>
      <c r="C181" s="146" t="s">
        <v>386</v>
      </c>
      <c r="D181" s="146" t="s">
        <v>275</v>
      </c>
      <c r="E181" s="12">
        <v>2008</v>
      </c>
    </row>
    <row r="182" spans="1:5" ht="12.75">
      <c r="A182" s="8">
        <v>9</v>
      </c>
      <c r="B182" s="148" t="s">
        <v>221</v>
      </c>
      <c r="C182" s="146" t="s">
        <v>222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198</v>
      </c>
      <c r="C183" s="146" t="s">
        <v>70</v>
      </c>
      <c r="D183" s="146" t="s">
        <v>98</v>
      </c>
      <c r="E183" s="12">
        <v>2008</v>
      </c>
    </row>
    <row r="184" spans="1:5" ht="12.75">
      <c r="A184" s="8">
        <v>11</v>
      </c>
      <c r="B184" s="148" t="s">
        <v>714</v>
      </c>
      <c r="C184" s="146" t="s">
        <v>320</v>
      </c>
      <c r="D184" s="146" t="s">
        <v>98</v>
      </c>
      <c r="E184" s="146">
        <v>2009</v>
      </c>
    </row>
    <row r="185" spans="1:5" ht="12.75">
      <c r="A185" s="8">
        <v>12</v>
      </c>
      <c r="B185" s="146" t="s">
        <v>297</v>
      </c>
      <c r="C185" s="146" t="s">
        <v>112</v>
      </c>
      <c r="D185" s="146" t="s">
        <v>98</v>
      </c>
      <c r="E185" s="12">
        <v>2008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6" t="s">
        <v>191</v>
      </c>
      <c r="C187" s="146" t="s">
        <v>186</v>
      </c>
      <c r="D187" s="146" t="s">
        <v>79</v>
      </c>
      <c r="E187" s="12">
        <v>2008</v>
      </c>
    </row>
    <row r="188" spans="1:5" ht="12.75">
      <c r="A188" s="8">
        <v>15</v>
      </c>
      <c r="B188" s="148" t="s">
        <v>234</v>
      </c>
      <c r="C188" s="146" t="s">
        <v>102</v>
      </c>
      <c r="D188" s="146" t="s">
        <v>78</v>
      </c>
      <c r="E188" s="12">
        <v>2009</v>
      </c>
    </row>
    <row r="189" spans="1:5" ht="12.75">
      <c r="A189" s="8">
        <v>16</v>
      </c>
      <c r="B189" s="148" t="s">
        <v>543</v>
      </c>
      <c r="C189" s="146" t="s">
        <v>162</v>
      </c>
      <c r="D189" s="146" t="s">
        <v>99</v>
      </c>
      <c r="E189" s="12">
        <v>2009</v>
      </c>
    </row>
    <row r="190" spans="1:5" ht="12.75">
      <c r="A190" s="8">
        <v>17</v>
      </c>
      <c r="B190" s="148" t="s">
        <v>249</v>
      </c>
      <c r="C190" s="146" t="s">
        <v>176</v>
      </c>
      <c r="D190" s="146" t="s">
        <v>67</v>
      </c>
      <c r="E190" s="12">
        <v>2009</v>
      </c>
    </row>
    <row r="191" spans="1:5" ht="12.75">
      <c r="A191" s="8">
        <v>18</v>
      </c>
      <c r="B191" s="148" t="s">
        <v>376</v>
      </c>
      <c r="C191" s="146" t="s">
        <v>150</v>
      </c>
      <c r="D191" s="146" t="s">
        <v>67</v>
      </c>
      <c r="E191" s="12">
        <v>2009</v>
      </c>
    </row>
    <row r="192" spans="1:5" ht="12.75">
      <c r="A192" s="8">
        <v>19</v>
      </c>
      <c r="B192" s="146" t="s">
        <v>310</v>
      </c>
      <c r="C192" s="146" t="s">
        <v>205</v>
      </c>
      <c r="D192" s="146" t="s">
        <v>67</v>
      </c>
      <c r="E192" s="12">
        <v>2008</v>
      </c>
    </row>
    <row r="193" spans="1:5" ht="12.75">
      <c r="A193" s="8">
        <v>20</v>
      </c>
      <c r="B193" s="148" t="s">
        <v>349</v>
      </c>
      <c r="C193" s="146" t="s">
        <v>350</v>
      </c>
      <c r="D193" s="146" t="s">
        <v>153</v>
      </c>
      <c r="E193" s="12">
        <v>2009</v>
      </c>
    </row>
    <row r="194" spans="1:5" ht="12.75">
      <c r="A194" s="8">
        <v>21</v>
      </c>
      <c r="B194" s="146" t="s">
        <v>267</v>
      </c>
      <c r="C194" s="146" t="s">
        <v>106</v>
      </c>
      <c r="D194" s="146" t="s">
        <v>153</v>
      </c>
      <c r="E194" s="12">
        <v>2008</v>
      </c>
    </row>
    <row r="195" spans="1:5" ht="12.75">
      <c r="A195" s="8">
        <v>22</v>
      </c>
      <c r="B195" s="146" t="s">
        <v>702</v>
      </c>
      <c r="C195" s="146" t="s">
        <v>303</v>
      </c>
      <c r="D195" s="146" t="s">
        <v>120</v>
      </c>
      <c r="E195" s="12">
        <v>2008</v>
      </c>
    </row>
    <row r="196" spans="1:5" s="8" customFormat="1" ht="12.75">
      <c r="A196" s="8">
        <v>23</v>
      </c>
      <c r="B196" s="148" t="s">
        <v>255</v>
      </c>
      <c r="C196" s="146" t="s">
        <v>704</v>
      </c>
      <c r="D196" s="146" t="s">
        <v>120</v>
      </c>
      <c r="E196" s="12">
        <v>2009</v>
      </c>
    </row>
    <row r="197" spans="1:5" s="8" customFormat="1" ht="12.75">
      <c r="A197" s="8">
        <v>24</v>
      </c>
      <c r="B197" s="148" t="s">
        <v>383</v>
      </c>
      <c r="C197" s="146" t="s">
        <v>106</v>
      </c>
      <c r="D197" s="146" t="s">
        <v>120</v>
      </c>
      <c r="E197" s="12">
        <v>2009</v>
      </c>
    </row>
    <row r="198" spans="1:5" s="8" customFormat="1" ht="12.75">
      <c r="A198" s="8">
        <v>25</v>
      </c>
      <c r="B198" s="148" t="s">
        <v>209</v>
      </c>
      <c r="C198" s="146" t="s">
        <v>239</v>
      </c>
      <c r="D198" s="146" t="s">
        <v>194</v>
      </c>
      <c r="E198" s="12">
        <v>2009</v>
      </c>
    </row>
    <row r="199" spans="1:5" s="8" customFormat="1" ht="12.75">
      <c r="A199" s="8">
        <v>26</v>
      </c>
      <c r="B199" s="146" t="s">
        <v>118</v>
      </c>
      <c r="C199" s="146" t="s">
        <v>119</v>
      </c>
      <c r="D199" s="146" t="s">
        <v>96</v>
      </c>
      <c r="E199" s="12">
        <v>2008</v>
      </c>
    </row>
    <row r="200" spans="1:5" s="8" customFormat="1" ht="12.75">
      <c r="A200" s="8">
        <v>27</v>
      </c>
      <c r="B200" s="146" t="s">
        <v>147</v>
      </c>
      <c r="C200" s="146" t="s">
        <v>162</v>
      </c>
      <c r="D200" s="146" t="s">
        <v>96</v>
      </c>
      <c r="E200" s="12">
        <v>2008</v>
      </c>
    </row>
    <row r="201" spans="1:5" s="8" customFormat="1" ht="12.75">
      <c r="A201" s="8">
        <v>28</v>
      </c>
      <c r="B201" s="146" t="s">
        <v>224</v>
      </c>
      <c r="C201" s="146" t="s">
        <v>225</v>
      </c>
      <c r="D201" s="146" t="s">
        <v>96</v>
      </c>
      <c r="E201" s="12">
        <v>2008</v>
      </c>
    </row>
    <row r="202" spans="1:5" s="8" customFormat="1" ht="12.75">
      <c r="A202" s="8">
        <v>29</v>
      </c>
      <c r="B202" s="146" t="s">
        <v>141</v>
      </c>
      <c r="C202" s="146" t="s">
        <v>142</v>
      </c>
      <c r="D202" s="146" t="s">
        <v>101</v>
      </c>
      <c r="E202" s="12">
        <v>2008</v>
      </c>
    </row>
    <row r="203" spans="1:5" s="8" customFormat="1" ht="12.75">
      <c r="A203" s="8">
        <v>30</v>
      </c>
      <c r="B203" s="148" t="s">
        <v>335</v>
      </c>
      <c r="C203" s="146" t="s">
        <v>107</v>
      </c>
      <c r="D203" s="146" t="s">
        <v>101</v>
      </c>
      <c r="E203" s="12">
        <v>2009</v>
      </c>
    </row>
    <row r="204" spans="1:5" s="8" customFormat="1" ht="12.75">
      <c r="A204" s="8">
        <v>31</v>
      </c>
      <c r="B204" s="146" t="s">
        <v>496</v>
      </c>
      <c r="C204" s="146" t="s">
        <v>497</v>
      </c>
      <c r="D204" s="146" t="s">
        <v>101</v>
      </c>
      <c r="E204" s="12">
        <v>2008</v>
      </c>
    </row>
    <row r="205" spans="1:5" s="8" customFormat="1" ht="12.75">
      <c r="A205" s="8">
        <v>32</v>
      </c>
      <c r="B205" s="148" t="s">
        <v>122</v>
      </c>
      <c r="C205" s="146" t="s">
        <v>123</v>
      </c>
      <c r="D205" s="146" t="s">
        <v>105</v>
      </c>
      <c r="E205" s="12">
        <v>2009</v>
      </c>
    </row>
    <row r="206" spans="1:5" s="8" customFormat="1" ht="12.75">
      <c r="A206" s="8">
        <v>33</v>
      </c>
      <c r="B206" s="146" t="s">
        <v>122</v>
      </c>
      <c r="C206" s="146" t="s">
        <v>163</v>
      </c>
      <c r="D206" s="146" t="s">
        <v>105</v>
      </c>
      <c r="E206" s="12">
        <v>2008</v>
      </c>
    </row>
    <row r="207" spans="1:5" s="8" customFormat="1" ht="12.75">
      <c r="A207" s="8">
        <v>34</v>
      </c>
      <c r="B207" s="148" t="s">
        <v>371</v>
      </c>
      <c r="C207" s="146" t="s">
        <v>252</v>
      </c>
      <c r="D207" s="146" t="s">
        <v>253</v>
      </c>
      <c r="E207" s="12">
        <v>2009</v>
      </c>
    </row>
    <row r="208" spans="1:5" s="8" customFormat="1" ht="12.75">
      <c r="A208" s="8">
        <v>35</v>
      </c>
      <c r="B208" s="148" t="s">
        <v>546</v>
      </c>
      <c r="C208" s="146" t="s">
        <v>545</v>
      </c>
      <c r="D208" s="146" t="s">
        <v>181</v>
      </c>
      <c r="E208" s="12">
        <v>2009</v>
      </c>
    </row>
    <row r="209" spans="1:5" s="8" customFormat="1" ht="12.75">
      <c r="A209" s="8">
        <v>36</v>
      </c>
      <c r="B209" s="146" t="s">
        <v>260</v>
      </c>
      <c r="C209" s="146" t="s">
        <v>161</v>
      </c>
      <c r="D209" s="146" t="s">
        <v>181</v>
      </c>
      <c r="E209" s="12">
        <v>2008</v>
      </c>
    </row>
    <row r="210" spans="1:5" s="8" customFormat="1" ht="12.75">
      <c r="A210" s="8">
        <v>37</v>
      </c>
      <c r="B210" s="148" t="s">
        <v>223</v>
      </c>
      <c r="C210" s="146" t="s">
        <v>180</v>
      </c>
      <c r="D210" s="146" t="s">
        <v>168</v>
      </c>
      <c r="E210" s="12">
        <v>2009</v>
      </c>
    </row>
    <row r="211" spans="1:5" s="8" customFormat="1" ht="12.75">
      <c r="A211" s="8">
        <v>38</v>
      </c>
      <c r="B211" s="146" t="s">
        <v>362</v>
      </c>
      <c r="C211" s="146" t="s">
        <v>307</v>
      </c>
      <c r="D211" s="146" t="s">
        <v>166</v>
      </c>
      <c r="E211" s="12">
        <v>2008</v>
      </c>
    </row>
    <row r="212" spans="1:5" s="8" customFormat="1" ht="12.75">
      <c r="A212" s="8">
        <v>39</v>
      </c>
      <c r="B212" s="148" t="s">
        <v>706</v>
      </c>
      <c r="C212" s="146" t="s">
        <v>707</v>
      </c>
      <c r="D212" s="146" t="s">
        <v>166</v>
      </c>
      <c r="E212" s="12">
        <v>2009</v>
      </c>
    </row>
    <row r="213" spans="1:5" s="8" customFormat="1" ht="12.75">
      <c r="A213" s="8">
        <v>40</v>
      </c>
      <c r="B213" s="146" t="s">
        <v>109</v>
      </c>
      <c r="C213" s="146" t="s">
        <v>217</v>
      </c>
      <c r="D213" s="146" t="s">
        <v>166</v>
      </c>
      <c r="E213" s="12">
        <v>2008</v>
      </c>
    </row>
    <row r="214" spans="1:5" s="8" customFormat="1" ht="12.75">
      <c r="A214" s="8">
        <v>41</v>
      </c>
      <c r="B214" s="148" t="s">
        <v>628</v>
      </c>
      <c r="C214" s="146" t="s">
        <v>629</v>
      </c>
      <c r="D214" s="146" t="s">
        <v>211</v>
      </c>
      <c r="E214" s="12">
        <v>2009</v>
      </c>
    </row>
    <row r="215" spans="1:5" s="8" customFormat="1" ht="12.75">
      <c r="A215" s="8">
        <v>42</v>
      </c>
      <c r="B215" s="146" t="s">
        <v>214</v>
      </c>
      <c r="C215" s="146" t="s">
        <v>106</v>
      </c>
      <c r="D215" s="146" t="s">
        <v>211</v>
      </c>
      <c r="E215" s="12">
        <v>2008</v>
      </c>
    </row>
    <row r="216" spans="1:5" s="8" customFormat="1" ht="12.75">
      <c r="A216" s="8">
        <v>43</v>
      </c>
      <c r="B216" s="146" t="s">
        <v>263</v>
      </c>
      <c r="C216" s="146" t="s">
        <v>264</v>
      </c>
      <c r="D216" s="146" t="s">
        <v>211</v>
      </c>
      <c r="E216" s="12">
        <v>2008</v>
      </c>
    </row>
    <row r="217" spans="1:5" s="8" customFormat="1" ht="12.75">
      <c r="A217" s="8">
        <v>44</v>
      </c>
      <c r="B217" s="148" t="s">
        <v>312</v>
      </c>
      <c r="C217" s="146" t="s">
        <v>313</v>
      </c>
      <c r="D217" s="146" t="s">
        <v>71</v>
      </c>
      <c r="E217" s="12">
        <v>2009</v>
      </c>
    </row>
    <row r="218" spans="1:5" s="8" customFormat="1" ht="12.75">
      <c r="A218" s="8">
        <v>45</v>
      </c>
      <c r="B218" s="146" t="s">
        <v>200</v>
      </c>
      <c r="C218" s="146" t="s">
        <v>325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280</v>
      </c>
      <c r="C219" s="146" t="s">
        <v>112</v>
      </c>
      <c r="D219" s="146" t="s">
        <v>71</v>
      </c>
      <c r="E219" s="12">
        <v>2008</v>
      </c>
    </row>
    <row r="220" spans="1:5" s="8" customFormat="1" ht="12.75">
      <c r="A220" s="8">
        <v>47</v>
      </c>
      <c r="B220" s="146" t="s">
        <v>110</v>
      </c>
      <c r="C220" s="355" t="s">
        <v>104</v>
      </c>
      <c r="D220" s="146" t="s">
        <v>71</v>
      </c>
      <c r="E220" s="12">
        <v>2008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6.28125" style="0" bestFit="1" customWidth="1"/>
    <col min="2" max="6" width="11.421875" style="43" customWidth="1"/>
    <col min="12" max="12" width="14.57421875" style="0" customWidth="1"/>
    <col min="13" max="13" width="4.8515625" style="0" customWidth="1"/>
    <col min="14" max="14" width="6.140625" style="0" customWidth="1"/>
    <col min="19" max="19" width="6.421875" style="0" customWidth="1"/>
    <col min="24" max="24" width="7.00390625" style="0" customWidth="1"/>
  </cols>
  <sheetData>
    <row r="1" spans="3:20" ht="12.75" customHeight="1">
      <c r="C1" s="633" t="s">
        <v>273</v>
      </c>
      <c r="E1" s="633" t="s">
        <v>276</v>
      </c>
      <c r="G1" s="633" t="s">
        <v>449</v>
      </c>
      <c r="H1" s="43"/>
      <c r="I1" s="633" t="s">
        <v>589</v>
      </c>
      <c r="K1" s="633" t="s">
        <v>734</v>
      </c>
      <c r="O1" s="44"/>
      <c r="P1" s="44"/>
      <c r="Q1" s="44"/>
      <c r="R1" s="44"/>
      <c r="S1" s="44"/>
      <c r="T1" s="44"/>
    </row>
    <row r="2" spans="3:23" ht="12.75">
      <c r="C2" s="634"/>
      <c r="E2" s="634"/>
      <c r="G2" s="634"/>
      <c r="H2" s="43"/>
      <c r="I2" s="634"/>
      <c r="K2" s="634"/>
      <c r="O2" s="636" t="s">
        <v>340</v>
      </c>
      <c r="P2" s="476"/>
      <c r="Q2" s="636" t="s">
        <v>461</v>
      </c>
      <c r="R2" s="476"/>
      <c r="T2" s="636" t="s">
        <v>738</v>
      </c>
      <c r="U2" s="476"/>
      <c r="V2" s="636" t="s">
        <v>739</v>
      </c>
      <c r="W2" s="476"/>
    </row>
    <row r="3" spans="2:23" ht="12.75">
      <c r="B3" s="135">
        <v>2018</v>
      </c>
      <c r="C3" s="635"/>
      <c r="D3" s="136">
        <v>2019</v>
      </c>
      <c r="E3" s="635"/>
      <c r="F3" s="135">
        <v>2020</v>
      </c>
      <c r="G3" s="635"/>
      <c r="H3" s="135">
        <v>2021</v>
      </c>
      <c r="I3" s="635"/>
      <c r="J3" s="135">
        <v>2022</v>
      </c>
      <c r="K3" s="635"/>
      <c r="L3" s="135">
        <v>2023</v>
      </c>
      <c r="O3" s="637" t="s">
        <v>343</v>
      </c>
      <c r="P3" s="638"/>
      <c r="Q3" s="637" t="s">
        <v>593</v>
      </c>
      <c r="R3" s="638"/>
      <c r="T3" s="637"/>
      <c r="U3" s="638"/>
      <c r="V3" s="637"/>
      <c r="W3" s="638"/>
    </row>
    <row r="4" spans="3:23" ht="12.75">
      <c r="C4" s="150"/>
      <c r="E4" s="150"/>
      <c r="G4" s="150"/>
      <c r="H4" s="43"/>
      <c r="I4" s="150"/>
      <c r="K4" s="150"/>
      <c r="O4" s="639"/>
      <c r="P4" s="640"/>
      <c r="Q4" s="639"/>
      <c r="R4" s="640"/>
      <c r="T4" s="639"/>
      <c r="U4" s="640"/>
      <c r="V4" s="639"/>
      <c r="W4" s="640"/>
    </row>
    <row r="5" spans="1:23" ht="12.75">
      <c r="A5" s="42" t="s">
        <v>64</v>
      </c>
      <c r="B5" s="43">
        <v>13</v>
      </c>
      <c r="C5" s="151">
        <v>1</v>
      </c>
      <c r="D5" s="43">
        <v>16</v>
      </c>
      <c r="E5" s="151">
        <v>4</v>
      </c>
      <c r="F5" s="43">
        <v>10</v>
      </c>
      <c r="G5" s="151">
        <v>1</v>
      </c>
      <c r="H5" s="43">
        <v>20</v>
      </c>
      <c r="I5" s="151">
        <v>1</v>
      </c>
      <c r="J5" s="43">
        <v>26</v>
      </c>
      <c r="K5" s="151">
        <v>5</v>
      </c>
      <c r="L5" s="43">
        <v>13</v>
      </c>
      <c r="O5" s="641"/>
      <c r="P5" s="642"/>
      <c r="Q5" s="641"/>
      <c r="R5" s="642"/>
      <c r="T5" s="641"/>
      <c r="U5" s="642"/>
      <c r="V5" s="641"/>
      <c r="W5" s="642"/>
    </row>
    <row r="6" spans="1:12" ht="12.75">
      <c r="A6" s="42" t="s">
        <v>63</v>
      </c>
      <c r="B6" s="43">
        <v>47</v>
      </c>
      <c r="C6" s="151">
        <v>4</v>
      </c>
      <c r="D6" s="43">
        <v>40</v>
      </c>
      <c r="E6" s="151">
        <v>4</v>
      </c>
      <c r="F6" s="43">
        <v>31</v>
      </c>
      <c r="G6" s="151">
        <v>2</v>
      </c>
      <c r="H6" s="43">
        <v>50</v>
      </c>
      <c r="I6" s="151">
        <v>5</v>
      </c>
      <c r="J6" s="43">
        <v>52</v>
      </c>
      <c r="K6" s="151">
        <v>9</v>
      </c>
      <c r="L6" s="43">
        <v>37</v>
      </c>
    </row>
    <row r="7" spans="3:23" ht="12.75">
      <c r="C7" s="151"/>
      <c r="E7" s="151"/>
      <c r="G7" s="151"/>
      <c r="H7" s="43"/>
      <c r="I7" s="151"/>
      <c r="K7" s="151"/>
      <c r="O7" s="636" t="s">
        <v>450</v>
      </c>
      <c r="P7" s="476"/>
      <c r="Q7" s="636" t="s">
        <v>588</v>
      </c>
      <c r="R7" s="476"/>
      <c r="T7" s="636" t="s">
        <v>740</v>
      </c>
      <c r="U7" s="476"/>
      <c r="V7" s="636" t="s">
        <v>741</v>
      </c>
      <c r="W7" s="476"/>
    </row>
    <row r="8" spans="1:23" ht="12.75">
      <c r="A8" s="42" t="s">
        <v>62</v>
      </c>
      <c r="B8" s="43">
        <v>12</v>
      </c>
      <c r="C8" s="151">
        <v>6</v>
      </c>
      <c r="D8" s="43">
        <v>11</v>
      </c>
      <c r="E8" s="151">
        <v>5</v>
      </c>
      <c r="F8" s="43">
        <v>11</v>
      </c>
      <c r="G8" s="151">
        <v>1</v>
      </c>
      <c r="H8" s="43">
        <v>10</v>
      </c>
      <c r="I8" s="151">
        <v>6</v>
      </c>
      <c r="J8" s="32">
        <v>10</v>
      </c>
      <c r="K8" s="151">
        <v>5</v>
      </c>
      <c r="L8" s="32">
        <v>15</v>
      </c>
      <c r="O8" s="637" t="s">
        <v>451</v>
      </c>
      <c r="P8" s="638"/>
      <c r="Q8" s="637" t="s">
        <v>607</v>
      </c>
      <c r="R8" s="638"/>
      <c r="T8" s="637"/>
      <c r="U8" s="638"/>
      <c r="V8" s="637"/>
      <c r="W8" s="638"/>
    </row>
    <row r="9" spans="1:23" ht="12.75">
      <c r="A9" s="42" t="s">
        <v>61</v>
      </c>
      <c r="B9" s="43">
        <v>36</v>
      </c>
      <c r="C9" s="151">
        <v>9</v>
      </c>
      <c r="D9" s="43">
        <v>48</v>
      </c>
      <c r="E9" s="151">
        <v>16</v>
      </c>
      <c r="F9" s="43">
        <v>48</v>
      </c>
      <c r="G9" s="151">
        <v>8</v>
      </c>
      <c r="H9" s="43">
        <v>48</v>
      </c>
      <c r="I9" s="151">
        <v>8</v>
      </c>
      <c r="J9" s="32">
        <v>57</v>
      </c>
      <c r="K9" s="151">
        <v>16</v>
      </c>
      <c r="L9" s="32">
        <v>46</v>
      </c>
      <c r="O9" s="639"/>
      <c r="P9" s="640"/>
      <c r="Q9" s="639"/>
      <c r="R9" s="640"/>
      <c r="T9" s="639"/>
      <c r="U9" s="640"/>
      <c r="V9" s="639"/>
      <c r="W9" s="640"/>
    </row>
    <row r="10" spans="3:23" ht="12.75">
      <c r="C10" s="151"/>
      <c r="E10" s="151"/>
      <c r="G10" s="151"/>
      <c r="H10" s="43"/>
      <c r="I10" s="151"/>
      <c r="K10" s="151"/>
      <c r="O10" s="641"/>
      <c r="P10" s="642"/>
      <c r="Q10" s="641"/>
      <c r="R10" s="642"/>
      <c r="T10" s="641"/>
      <c r="U10" s="642"/>
      <c r="V10" s="641"/>
      <c r="W10" s="642"/>
    </row>
    <row r="11" spans="1:12" ht="12.75">
      <c r="A11" s="42" t="s">
        <v>135</v>
      </c>
      <c r="B11" s="43">
        <v>11</v>
      </c>
      <c r="C11" s="151">
        <v>4</v>
      </c>
      <c r="D11" s="43">
        <v>14</v>
      </c>
      <c r="E11" s="151">
        <v>4</v>
      </c>
      <c r="F11" s="43">
        <v>10</v>
      </c>
      <c r="G11" s="151">
        <v>0</v>
      </c>
      <c r="H11" s="43">
        <v>11</v>
      </c>
      <c r="I11" s="151">
        <v>1</v>
      </c>
      <c r="J11" s="32">
        <v>11</v>
      </c>
      <c r="K11" s="151">
        <v>3</v>
      </c>
      <c r="L11" s="32">
        <v>6</v>
      </c>
    </row>
    <row r="12" spans="1:23" ht="12.75">
      <c r="A12" s="42" t="s">
        <v>134</v>
      </c>
      <c r="B12" s="43">
        <v>48</v>
      </c>
      <c r="C12" s="151">
        <v>13</v>
      </c>
      <c r="D12" s="43">
        <v>45</v>
      </c>
      <c r="E12" s="151">
        <v>23</v>
      </c>
      <c r="F12" s="43">
        <v>28</v>
      </c>
      <c r="G12" s="151">
        <v>12</v>
      </c>
      <c r="H12" s="43">
        <v>49</v>
      </c>
      <c r="I12" s="151">
        <v>12</v>
      </c>
      <c r="J12" s="32">
        <v>53</v>
      </c>
      <c r="K12" s="151">
        <v>13</v>
      </c>
      <c r="L12" s="32">
        <v>51</v>
      </c>
      <c r="O12" s="636" t="s">
        <v>594</v>
      </c>
      <c r="P12" s="476"/>
      <c r="Q12" s="636" t="s">
        <v>595</v>
      </c>
      <c r="R12" s="476"/>
      <c r="T12" s="636" t="s">
        <v>742</v>
      </c>
      <c r="U12" s="476"/>
      <c r="V12" s="636" t="s">
        <v>743</v>
      </c>
      <c r="W12" s="476"/>
    </row>
    <row r="13" spans="3:23" ht="12.75">
      <c r="C13" s="151"/>
      <c r="E13" s="151"/>
      <c r="G13" s="151"/>
      <c r="H13" s="43"/>
      <c r="I13" s="151"/>
      <c r="K13" s="151"/>
      <c r="O13" s="637" t="s">
        <v>606</v>
      </c>
      <c r="P13" s="638"/>
      <c r="Q13" s="637" t="s">
        <v>737</v>
      </c>
      <c r="R13" s="638"/>
      <c r="T13" s="637"/>
      <c r="U13" s="638"/>
      <c r="V13" s="637"/>
      <c r="W13" s="638"/>
    </row>
    <row r="14" spans="1:23" ht="12.75">
      <c r="A14" s="42" t="s">
        <v>133</v>
      </c>
      <c r="B14" s="43">
        <v>8</v>
      </c>
      <c r="C14" s="151">
        <v>2</v>
      </c>
      <c r="D14" s="43">
        <v>7</v>
      </c>
      <c r="E14" s="151">
        <v>5</v>
      </c>
      <c r="F14" s="43">
        <v>11</v>
      </c>
      <c r="G14" s="151">
        <v>4</v>
      </c>
      <c r="H14" s="43">
        <v>15</v>
      </c>
      <c r="I14" s="151">
        <v>7</v>
      </c>
      <c r="J14" s="32">
        <v>8</v>
      </c>
      <c r="K14" s="151">
        <v>3</v>
      </c>
      <c r="L14" s="32">
        <v>10</v>
      </c>
      <c r="O14" s="639"/>
      <c r="P14" s="640"/>
      <c r="Q14" s="639"/>
      <c r="R14" s="640"/>
      <c r="T14" s="639"/>
      <c r="U14" s="640"/>
      <c r="V14" s="639"/>
      <c r="W14" s="640"/>
    </row>
    <row r="15" spans="1:23" ht="12.75">
      <c r="A15" s="42" t="s">
        <v>132</v>
      </c>
      <c r="B15" s="43">
        <v>34</v>
      </c>
      <c r="C15" s="151">
        <v>17</v>
      </c>
      <c r="D15" s="43">
        <v>32</v>
      </c>
      <c r="E15" s="151">
        <v>24</v>
      </c>
      <c r="F15" s="43">
        <v>25</v>
      </c>
      <c r="G15" s="151">
        <v>9</v>
      </c>
      <c r="H15" s="43">
        <v>29</v>
      </c>
      <c r="I15" s="151">
        <v>19</v>
      </c>
      <c r="J15" s="32">
        <v>26</v>
      </c>
      <c r="K15" s="151">
        <v>17</v>
      </c>
      <c r="L15" s="32">
        <v>38</v>
      </c>
      <c r="O15" s="641"/>
      <c r="P15" s="642"/>
      <c r="Q15" s="641"/>
      <c r="R15" s="642"/>
      <c r="T15" s="641"/>
      <c r="U15" s="642"/>
      <c r="V15" s="641"/>
      <c r="W15" s="642"/>
    </row>
    <row r="16" spans="7:11" ht="13.5" thickBot="1">
      <c r="G16" s="43"/>
      <c r="H16" s="43"/>
      <c r="I16" s="43"/>
      <c r="K16" s="43"/>
    </row>
    <row r="17" spans="2:12" ht="13.5" thickBot="1">
      <c r="B17" s="43">
        <f>SUM(B5:B15)</f>
        <v>209</v>
      </c>
      <c r="C17" s="152">
        <f>SUM(C5:C16)</f>
        <v>56</v>
      </c>
      <c r="D17" s="153">
        <f>SUM(D5:D15)</f>
        <v>213</v>
      </c>
      <c r="E17" s="151">
        <f>SUM(E5:E16)</f>
        <v>85</v>
      </c>
      <c r="F17" s="43">
        <f>SUM(F5:F15)</f>
        <v>174</v>
      </c>
      <c r="G17" s="151">
        <f>SUM(G5:G16)</f>
        <v>37</v>
      </c>
      <c r="H17" s="153">
        <f>SUM(H5:H15)</f>
        <v>232</v>
      </c>
      <c r="I17" s="151">
        <f>SUM(I5:I16)</f>
        <v>59</v>
      </c>
      <c r="J17" s="310">
        <f>SUM(J5:J15)</f>
        <v>243</v>
      </c>
      <c r="K17" s="151">
        <f>SUM(K5:K16)</f>
        <v>71</v>
      </c>
      <c r="L17" s="362">
        <f>SUM(L5:L15)</f>
        <v>216</v>
      </c>
    </row>
    <row r="18" spans="2:27" ht="12.75">
      <c r="B18" s="134" t="s">
        <v>457</v>
      </c>
      <c r="C18" s="134" t="s">
        <v>283</v>
      </c>
      <c r="D18" s="134" t="s">
        <v>455</v>
      </c>
      <c r="E18" s="134" t="s">
        <v>341</v>
      </c>
      <c r="F18" s="134" t="s">
        <v>458</v>
      </c>
      <c r="G18" s="134" t="s">
        <v>452</v>
      </c>
      <c r="H18" s="134" t="s">
        <v>454</v>
      </c>
      <c r="I18" s="134" t="s">
        <v>590</v>
      </c>
      <c r="J18" s="134" t="s">
        <v>591</v>
      </c>
      <c r="K18" s="134" t="s">
        <v>590</v>
      </c>
      <c r="L18" s="134" t="s">
        <v>457</v>
      </c>
      <c r="N18" s="309">
        <v>2021</v>
      </c>
      <c r="O18" s="145" t="s">
        <v>277</v>
      </c>
      <c r="P18" s="119" t="s">
        <v>278</v>
      </c>
      <c r="Q18" s="171" t="s">
        <v>279</v>
      </c>
      <c r="S18" s="309">
        <v>2022</v>
      </c>
      <c r="T18" s="145" t="s">
        <v>277</v>
      </c>
      <c r="U18" s="119" t="s">
        <v>278</v>
      </c>
      <c r="V18" s="171" t="s">
        <v>279</v>
      </c>
      <c r="X18" s="309">
        <v>2023</v>
      </c>
      <c r="Y18" s="145" t="s">
        <v>277</v>
      </c>
      <c r="Z18" s="119" t="s">
        <v>278</v>
      </c>
      <c r="AA18" s="171" t="s">
        <v>279</v>
      </c>
    </row>
    <row r="19" spans="2:27" ht="12.75">
      <c r="B19" s="154" t="s">
        <v>456</v>
      </c>
      <c r="C19" s="154" t="s">
        <v>284</v>
      </c>
      <c r="D19" s="154" t="s">
        <v>456</v>
      </c>
      <c r="E19" s="154" t="s">
        <v>342</v>
      </c>
      <c r="F19" s="154" t="s">
        <v>459</v>
      </c>
      <c r="G19" s="154" t="s">
        <v>453</v>
      </c>
      <c r="H19" s="154" t="s">
        <v>592</v>
      </c>
      <c r="I19" s="154" t="s">
        <v>596</v>
      </c>
      <c r="J19" s="154" t="s">
        <v>597</v>
      </c>
      <c r="K19" s="154" t="s">
        <v>735</v>
      </c>
      <c r="L19" s="154" t="s">
        <v>760</v>
      </c>
      <c r="N19" s="248" t="s">
        <v>64</v>
      </c>
      <c r="O19" s="43">
        <v>1</v>
      </c>
      <c r="P19" s="43">
        <v>7</v>
      </c>
      <c r="Q19" s="43">
        <v>13</v>
      </c>
      <c r="S19" s="248" t="s">
        <v>64</v>
      </c>
      <c r="T19" s="43">
        <v>1</v>
      </c>
      <c r="U19" s="43">
        <v>13</v>
      </c>
      <c r="V19" s="43">
        <v>13</v>
      </c>
      <c r="X19" s="248" t="s">
        <v>64</v>
      </c>
      <c r="Y19" s="43">
        <v>5</v>
      </c>
      <c r="Z19" s="43">
        <v>6</v>
      </c>
      <c r="AA19" s="43">
        <v>7</v>
      </c>
    </row>
    <row r="20" spans="14:27" ht="12.75">
      <c r="N20" s="248" t="s">
        <v>63</v>
      </c>
      <c r="O20" s="43">
        <v>2</v>
      </c>
      <c r="P20" s="43">
        <v>16</v>
      </c>
      <c r="Q20" s="43">
        <v>34</v>
      </c>
      <c r="S20" s="248" t="s">
        <v>63</v>
      </c>
      <c r="T20" s="43">
        <v>5</v>
      </c>
      <c r="U20" s="43">
        <v>19</v>
      </c>
      <c r="V20" s="43">
        <v>33</v>
      </c>
      <c r="X20" s="248" t="s">
        <v>63</v>
      </c>
      <c r="Y20" s="43">
        <v>9</v>
      </c>
      <c r="Z20" s="43">
        <v>20</v>
      </c>
      <c r="AA20" s="43">
        <v>17</v>
      </c>
    </row>
    <row r="21" spans="2:27" ht="12.75">
      <c r="B21" s="43" t="s">
        <v>463</v>
      </c>
      <c r="D21" s="43" t="s">
        <v>464</v>
      </c>
      <c r="F21" s="43" t="s">
        <v>462</v>
      </c>
      <c r="H21" s="1" t="s">
        <v>465</v>
      </c>
      <c r="J21" s="167" t="s">
        <v>465</v>
      </c>
      <c r="L21" s="363" t="s">
        <v>736</v>
      </c>
      <c r="N21" s="248" t="s">
        <v>62</v>
      </c>
      <c r="O21" s="43">
        <v>1</v>
      </c>
      <c r="P21" s="43">
        <v>6</v>
      </c>
      <c r="Q21" s="43">
        <v>4</v>
      </c>
      <c r="S21" s="248" t="s">
        <v>62</v>
      </c>
      <c r="T21" s="43">
        <v>6</v>
      </c>
      <c r="U21" s="43">
        <v>6</v>
      </c>
      <c r="V21" s="43">
        <v>4</v>
      </c>
      <c r="X21" s="248" t="s">
        <v>62</v>
      </c>
      <c r="Y21" s="43">
        <v>5</v>
      </c>
      <c r="Z21" s="43">
        <v>14</v>
      </c>
      <c r="AA21" s="43">
        <v>1</v>
      </c>
    </row>
    <row r="22" spans="14:27" ht="12.75">
      <c r="N22" s="248" t="s">
        <v>61</v>
      </c>
      <c r="O22" s="43">
        <v>8</v>
      </c>
      <c r="P22" s="43">
        <v>21</v>
      </c>
      <c r="Q22" s="43">
        <v>27</v>
      </c>
      <c r="S22" s="248" t="s">
        <v>61</v>
      </c>
      <c r="T22" s="43">
        <v>8</v>
      </c>
      <c r="U22" s="43">
        <v>37</v>
      </c>
      <c r="V22" s="43">
        <v>20</v>
      </c>
      <c r="X22" s="248" t="s">
        <v>61</v>
      </c>
      <c r="Y22" s="43">
        <v>16</v>
      </c>
      <c r="Z22" s="43">
        <v>35</v>
      </c>
      <c r="AA22" s="43">
        <v>11</v>
      </c>
    </row>
    <row r="23" spans="14:27" ht="12.75">
      <c r="N23" s="248" t="s">
        <v>135</v>
      </c>
      <c r="O23" s="43">
        <v>0</v>
      </c>
      <c r="P23" s="43">
        <v>9</v>
      </c>
      <c r="Q23" s="43">
        <v>2</v>
      </c>
      <c r="S23" s="248" t="s">
        <v>135</v>
      </c>
      <c r="T23" s="43">
        <v>1</v>
      </c>
      <c r="U23" s="43">
        <v>11</v>
      </c>
      <c r="V23" s="43">
        <v>0</v>
      </c>
      <c r="X23" s="248" t="s">
        <v>135</v>
      </c>
      <c r="Y23" s="43">
        <v>3</v>
      </c>
      <c r="Z23" s="43">
        <v>6</v>
      </c>
      <c r="AA23" s="43">
        <v>0</v>
      </c>
    </row>
    <row r="24" spans="14:27" ht="12.75">
      <c r="N24" s="248" t="s">
        <v>134</v>
      </c>
      <c r="O24" s="43">
        <v>12</v>
      </c>
      <c r="P24" s="43">
        <v>35</v>
      </c>
      <c r="Q24" s="43">
        <v>14</v>
      </c>
      <c r="S24" s="248" t="s">
        <v>134</v>
      </c>
      <c r="T24" s="43">
        <v>12</v>
      </c>
      <c r="U24" s="43">
        <v>40</v>
      </c>
      <c r="V24" s="43">
        <v>13</v>
      </c>
      <c r="X24" s="248" t="s">
        <v>134</v>
      </c>
      <c r="Y24" s="43">
        <v>13</v>
      </c>
      <c r="Z24" s="43">
        <v>41</v>
      </c>
      <c r="AA24" s="43">
        <v>10</v>
      </c>
    </row>
    <row r="25" spans="14:27" ht="12.75">
      <c r="N25" s="248" t="s">
        <v>133</v>
      </c>
      <c r="O25" s="43">
        <v>4</v>
      </c>
      <c r="P25" s="43">
        <v>11</v>
      </c>
      <c r="Q25" s="43">
        <v>4</v>
      </c>
      <c r="S25" s="248" t="s">
        <v>133</v>
      </c>
      <c r="T25" s="43">
        <v>7</v>
      </c>
      <c r="U25" s="43">
        <v>6</v>
      </c>
      <c r="V25" s="43">
        <v>2</v>
      </c>
      <c r="X25" s="248" t="s">
        <v>133</v>
      </c>
      <c r="Y25" s="43">
        <v>3</v>
      </c>
      <c r="Z25" s="43">
        <v>8</v>
      </c>
      <c r="AA25" s="43">
        <v>2</v>
      </c>
    </row>
    <row r="26" spans="14:27" ht="12.75">
      <c r="N26" s="248" t="s">
        <v>132</v>
      </c>
      <c r="O26" s="43">
        <v>9</v>
      </c>
      <c r="P26" s="43">
        <v>19</v>
      </c>
      <c r="Q26" s="43">
        <v>11</v>
      </c>
      <c r="S26" s="248" t="s">
        <v>132</v>
      </c>
      <c r="T26" s="43">
        <v>19</v>
      </c>
      <c r="U26" s="43">
        <v>15</v>
      </c>
      <c r="V26" s="43">
        <v>11</v>
      </c>
      <c r="X26" s="248" t="s">
        <v>132</v>
      </c>
      <c r="Y26" s="43">
        <v>17</v>
      </c>
      <c r="Z26" s="43">
        <v>28</v>
      </c>
      <c r="AA26" s="43">
        <v>9</v>
      </c>
    </row>
    <row r="27" spans="12:16" ht="12.75">
      <c r="L27" s="249"/>
      <c r="O27" s="249"/>
      <c r="P27" s="249"/>
    </row>
    <row r="28" spans="11:27" ht="12.75">
      <c r="K28" s="248" t="s">
        <v>460</v>
      </c>
      <c r="L28" s="44">
        <f>SUM(L19:L27)</f>
        <v>0</v>
      </c>
      <c r="N28" s="248" t="s">
        <v>460</v>
      </c>
      <c r="O28" s="44">
        <f>SUM(O19:O27)</f>
        <v>37</v>
      </c>
      <c r="P28" s="44">
        <f>SUM(P19:P27)</f>
        <v>124</v>
      </c>
      <c r="Q28" s="44">
        <f>SUM(Q19:Q27)</f>
        <v>109</v>
      </c>
      <c r="S28" s="248" t="s">
        <v>460</v>
      </c>
      <c r="T28" s="44">
        <f>SUM(T19:T26)</f>
        <v>59</v>
      </c>
      <c r="U28" s="44">
        <f>SUM(U19:U26)</f>
        <v>147</v>
      </c>
      <c r="V28" s="44">
        <f>SUM(V19:V26)</f>
        <v>96</v>
      </c>
      <c r="X28" s="248" t="s">
        <v>460</v>
      </c>
      <c r="Y28" s="44">
        <f>SUM(Y19:Y27)</f>
        <v>71</v>
      </c>
      <c r="Z28" s="44">
        <f>SUM(Z19:Z27)</f>
        <v>158</v>
      </c>
      <c r="AA28" s="44">
        <f>SUM(AA19:AA27)</f>
        <v>57</v>
      </c>
    </row>
    <row r="37" spans="12:15" ht="12.75">
      <c r="L37" s="8"/>
      <c r="M37" s="8"/>
      <c r="N37" s="8"/>
      <c r="O37" s="8"/>
    </row>
    <row r="38" spans="12:15" ht="12.75">
      <c r="L38" s="8"/>
      <c r="M38" s="8"/>
      <c r="N38" s="8"/>
      <c r="O38" s="8"/>
    </row>
    <row r="50" spans="12:15" ht="12.75">
      <c r="L50" s="8"/>
      <c r="M50" s="8"/>
      <c r="N50" s="8"/>
      <c r="O50" s="8"/>
    </row>
  </sheetData>
  <sheetProtection/>
  <mergeCells count="29">
    <mergeCell ref="T8:U10"/>
    <mergeCell ref="V8:W10"/>
    <mergeCell ref="T12:U12"/>
    <mergeCell ref="V12:W12"/>
    <mergeCell ref="T13:U15"/>
    <mergeCell ref="V13:W15"/>
    <mergeCell ref="T2:U2"/>
    <mergeCell ref="V2:W2"/>
    <mergeCell ref="T3:U5"/>
    <mergeCell ref="V3:W5"/>
    <mergeCell ref="T7:U7"/>
    <mergeCell ref="V7:W7"/>
    <mergeCell ref="Q8:R10"/>
    <mergeCell ref="I1:I3"/>
    <mergeCell ref="O12:P12"/>
    <mergeCell ref="Q12:R12"/>
    <mergeCell ref="O13:P15"/>
    <mergeCell ref="Q13:R15"/>
    <mergeCell ref="Q2:R2"/>
    <mergeCell ref="Q3:R5"/>
    <mergeCell ref="O8:P10"/>
    <mergeCell ref="Q7:R7"/>
    <mergeCell ref="C1:C3"/>
    <mergeCell ref="E1:E3"/>
    <mergeCell ref="O2:P2"/>
    <mergeCell ref="O3:P5"/>
    <mergeCell ref="G1:G3"/>
    <mergeCell ref="O7:P7"/>
    <mergeCell ref="K1:K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1">
      <selection activeCell="S14" sqref="S14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4" width="3.7109375" style="17" customWidth="1"/>
    <col min="15" max="15" width="1.7109375" style="17" customWidth="1"/>
    <col min="16" max="16" width="6.28125" style="17" bestFit="1" customWidth="1"/>
    <col min="17" max="17" width="6.00390625" style="17" bestFit="1" customWidth="1"/>
    <col min="18" max="18" width="6.28125" style="17" bestFit="1" customWidth="1"/>
    <col min="19" max="19" width="6.00390625" style="38" bestFit="1" customWidth="1"/>
    <col min="20" max="20" width="6.28125" style="17" bestFit="1" customWidth="1"/>
    <col min="21" max="21" width="6.00390625" style="17" bestFit="1" customWidth="1"/>
    <col min="22" max="22" width="6.28125" style="17" bestFit="1" customWidth="1"/>
    <col min="23" max="23" width="6.00390625" style="17" bestFit="1" customWidth="1"/>
    <col min="24" max="24" width="1.7109375" style="18" customWidth="1"/>
    <col min="25" max="25" width="6.28125" style="18" customWidth="1"/>
    <col min="26" max="26" width="6.00390625" style="18" customWidth="1"/>
    <col min="27" max="27" width="6.28125" style="18" customWidth="1"/>
    <col min="28" max="28" width="6.0039062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421875" style="18" bestFit="1" customWidth="1"/>
    <col min="34" max="16384" width="11.421875" style="18" customWidth="1"/>
  </cols>
  <sheetData>
    <row r="1" spans="1:33" ht="12.75" customHeight="1" thickBot="1">
      <c r="A1" s="533">
        <v>2024</v>
      </c>
      <c r="B1" s="536">
        <v>2023</v>
      </c>
      <c r="C1" s="238" t="s">
        <v>41</v>
      </c>
      <c r="D1" s="288" t="s">
        <v>559</v>
      </c>
      <c r="E1" s="228"/>
      <c r="F1" s="539" t="s">
        <v>72</v>
      </c>
      <c r="G1" s="539"/>
      <c r="H1" s="539"/>
      <c r="I1" s="539"/>
      <c r="J1" s="539"/>
      <c r="K1" s="539"/>
      <c r="L1" s="539"/>
      <c r="M1" s="540"/>
      <c r="N1" s="543" t="s">
        <v>0</v>
      </c>
      <c r="O1" s="48"/>
      <c r="P1" s="539" t="s">
        <v>81</v>
      </c>
      <c r="Q1" s="539"/>
      <c r="R1" s="539"/>
      <c r="S1" s="539"/>
      <c r="T1" s="539"/>
      <c r="U1" s="539"/>
      <c r="V1" s="539"/>
      <c r="W1" s="540"/>
      <c r="X1" s="261"/>
      <c r="Y1" s="527" t="s">
        <v>490</v>
      </c>
      <c r="Z1" s="528"/>
      <c r="AA1" s="528"/>
      <c r="AB1" s="528"/>
      <c r="AC1" s="528"/>
      <c r="AD1" s="528"/>
      <c r="AE1" s="528"/>
      <c r="AF1" s="528"/>
      <c r="AG1" s="529"/>
    </row>
    <row r="2" spans="1:33" ht="20.25" customHeight="1" thickBot="1">
      <c r="A2" s="534"/>
      <c r="B2" s="537"/>
      <c r="C2" s="239" t="s">
        <v>43</v>
      </c>
      <c r="D2" s="546" t="s">
        <v>0</v>
      </c>
      <c r="E2" s="49"/>
      <c r="F2" s="541"/>
      <c r="G2" s="541"/>
      <c r="H2" s="541"/>
      <c r="I2" s="541"/>
      <c r="J2" s="541"/>
      <c r="K2" s="541"/>
      <c r="L2" s="541"/>
      <c r="M2" s="542"/>
      <c r="N2" s="544"/>
      <c r="O2" s="49"/>
      <c r="P2" s="541"/>
      <c r="Q2" s="541"/>
      <c r="R2" s="541"/>
      <c r="S2" s="541"/>
      <c r="T2" s="541"/>
      <c r="U2" s="541"/>
      <c r="V2" s="541"/>
      <c r="W2" s="542"/>
      <c r="X2" s="47"/>
      <c r="Y2" s="530"/>
      <c r="Z2" s="531"/>
      <c r="AA2" s="531"/>
      <c r="AB2" s="531"/>
      <c r="AC2" s="531"/>
      <c r="AD2" s="531"/>
      <c r="AE2" s="531"/>
      <c r="AF2" s="531"/>
      <c r="AG2" s="532"/>
    </row>
    <row r="3" spans="1:33" ht="13.5" customHeight="1" thickBot="1">
      <c r="A3" s="535"/>
      <c r="B3" s="538"/>
      <c r="C3" s="240" t="s">
        <v>14</v>
      </c>
      <c r="D3" s="547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30" t="s">
        <v>64</v>
      </c>
      <c r="N3" s="545"/>
      <c r="O3" s="47"/>
      <c r="P3" s="45" t="s">
        <v>132</v>
      </c>
      <c r="Q3" s="28" t="s">
        <v>133</v>
      </c>
      <c r="R3" s="28" t="s">
        <v>134</v>
      </c>
      <c r="S3" s="33" t="s">
        <v>135</v>
      </c>
      <c r="T3" s="29" t="s">
        <v>61</v>
      </c>
      <c r="U3" s="29" t="s">
        <v>62</v>
      </c>
      <c r="V3" s="29" t="s">
        <v>63</v>
      </c>
      <c r="W3" s="30" t="s">
        <v>64</v>
      </c>
      <c r="X3" s="262"/>
      <c r="Y3" s="45" t="s">
        <v>132</v>
      </c>
      <c r="Z3" s="28" t="s">
        <v>133</v>
      </c>
      <c r="AA3" s="28" t="s">
        <v>134</v>
      </c>
      <c r="AB3" s="33" t="s">
        <v>135</v>
      </c>
      <c r="AC3" s="29" t="s">
        <v>61</v>
      </c>
      <c r="AD3" s="29" t="s">
        <v>62</v>
      </c>
      <c r="AE3" s="29" t="s">
        <v>63</v>
      </c>
      <c r="AF3" s="30" t="s">
        <v>64</v>
      </c>
      <c r="AG3" s="263" t="s">
        <v>0</v>
      </c>
    </row>
    <row r="4" spans="1:33" ht="12.75" customHeight="1">
      <c r="A4" s="290">
        <v>1</v>
      </c>
      <c r="B4" s="291">
        <v>1</v>
      </c>
      <c r="C4" s="333" t="s">
        <v>25</v>
      </c>
      <c r="D4" s="164">
        <f aca="true" t="shared" si="0" ref="D4:D37">SUM(AG4)</f>
        <v>0</v>
      </c>
      <c r="E4" s="46"/>
      <c r="F4" s="72"/>
      <c r="G4" s="39"/>
      <c r="H4" s="39"/>
      <c r="I4" s="39"/>
      <c r="J4" s="339">
        <v>1</v>
      </c>
      <c r="K4" s="339">
        <v>1</v>
      </c>
      <c r="L4" s="39"/>
      <c r="M4" s="41"/>
      <c r="N4" s="81">
        <f aca="true" t="shared" si="1" ref="N4:N37">SUM(F4:M4)</f>
        <v>2</v>
      </c>
      <c r="O4" s="46"/>
      <c r="P4" s="72"/>
      <c r="Q4" s="39"/>
      <c r="R4" s="39"/>
      <c r="S4" s="40"/>
      <c r="T4" s="39"/>
      <c r="U4" s="39"/>
      <c r="V4" s="39"/>
      <c r="W4" s="41"/>
      <c r="X4" s="264"/>
      <c r="Y4" s="265"/>
      <c r="Z4" s="266"/>
      <c r="AA4" s="266"/>
      <c r="AB4" s="266"/>
      <c r="AC4" s="266"/>
      <c r="AD4" s="267"/>
      <c r="AE4" s="267"/>
      <c r="AF4" s="267"/>
      <c r="AG4" s="268">
        <f aca="true" t="shared" si="2" ref="AG4:AG37">SUM(Y4:AF4)</f>
        <v>0</v>
      </c>
    </row>
    <row r="5" spans="1:33" ht="12.75" customHeight="1">
      <c r="A5" s="106">
        <v>2</v>
      </c>
      <c r="B5" s="113">
        <v>2</v>
      </c>
      <c r="C5" s="68" t="s">
        <v>50</v>
      </c>
      <c r="D5" s="260">
        <f t="shared" si="0"/>
        <v>0</v>
      </c>
      <c r="E5" s="46"/>
      <c r="F5" s="73"/>
      <c r="G5" s="74"/>
      <c r="H5" s="74"/>
      <c r="I5" s="74"/>
      <c r="J5" s="334">
        <v>1</v>
      </c>
      <c r="K5" s="74"/>
      <c r="L5" s="74"/>
      <c r="M5" s="75"/>
      <c r="N5" s="82">
        <f t="shared" si="1"/>
        <v>1</v>
      </c>
      <c r="O5" s="46"/>
      <c r="P5" s="73"/>
      <c r="Q5" s="74"/>
      <c r="R5" s="74"/>
      <c r="S5" s="76"/>
      <c r="T5" s="74"/>
      <c r="U5" s="74"/>
      <c r="V5" s="74"/>
      <c r="W5" s="75"/>
      <c r="X5" s="264"/>
      <c r="Y5" s="269"/>
      <c r="Z5" s="270"/>
      <c r="AA5" s="270"/>
      <c r="AB5" s="270"/>
      <c r="AC5" s="270"/>
      <c r="AD5" s="271"/>
      <c r="AE5" s="271"/>
      <c r="AF5" s="271"/>
      <c r="AG5" s="272">
        <f t="shared" si="2"/>
        <v>0</v>
      </c>
    </row>
    <row r="6" spans="1:33" ht="12.75" customHeight="1">
      <c r="A6" s="106">
        <v>3</v>
      </c>
      <c r="B6" s="113">
        <v>3</v>
      </c>
      <c r="C6" s="68" t="s">
        <v>17</v>
      </c>
      <c r="D6" s="260">
        <f t="shared" si="0"/>
        <v>0</v>
      </c>
      <c r="E6" s="46"/>
      <c r="F6" s="73"/>
      <c r="G6" s="74"/>
      <c r="H6" s="74"/>
      <c r="I6" s="74"/>
      <c r="J6" s="334">
        <v>1</v>
      </c>
      <c r="K6" s="74"/>
      <c r="L6" s="74"/>
      <c r="M6" s="75"/>
      <c r="N6" s="82">
        <f t="shared" si="1"/>
        <v>1</v>
      </c>
      <c r="O6" s="46"/>
      <c r="P6" s="73"/>
      <c r="Q6" s="74"/>
      <c r="R6" s="74"/>
      <c r="S6" s="76"/>
      <c r="T6" s="74"/>
      <c r="U6" s="74"/>
      <c r="V6" s="74"/>
      <c r="W6" s="75"/>
      <c r="X6" s="264"/>
      <c r="Y6" s="269"/>
      <c r="Z6" s="270"/>
      <c r="AA6" s="270"/>
      <c r="AB6" s="270"/>
      <c r="AC6" s="270"/>
      <c r="AD6" s="271"/>
      <c r="AE6" s="271"/>
      <c r="AF6" s="271"/>
      <c r="AG6" s="272">
        <f t="shared" si="2"/>
        <v>0</v>
      </c>
    </row>
    <row r="7" spans="1:33" ht="12.75" customHeight="1">
      <c r="A7" s="106">
        <v>4</v>
      </c>
      <c r="B7" s="113">
        <v>4</v>
      </c>
      <c r="C7" s="68" t="s">
        <v>128</v>
      </c>
      <c r="D7" s="260">
        <f t="shared" si="0"/>
        <v>0</v>
      </c>
      <c r="E7" s="46"/>
      <c r="F7" s="73"/>
      <c r="G7" s="74"/>
      <c r="H7" s="74"/>
      <c r="I7" s="74"/>
      <c r="J7" s="74"/>
      <c r="K7" s="74"/>
      <c r="L7" s="74"/>
      <c r="M7" s="75"/>
      <c r="N7" s="82">
        <f t="shared" si="1"/>
        <v>0</v>
      </c>
      <c r="O7" s="46"/>
      <c r="P7" s="73"/>
      <c r="Q7" s="74"/>
      <c r="R7" s="74"/>
      <c r="S7" s="76"/>
      <c r="T7" s="74"/>
      <c r="U7" s="74"/>
      <c r="V7" s="74"/>
      <c r="W7" s="75"/>
      <c r="X7" s="264"/>
      <c r="Y7" s="269"/>
      <c r="Z7" s="270"/>
      <c r="AA7" s="270"/>
      <c r="AB7" s="270"/>
      <c r="AC7" s="270"/>
      <c r="AD7" s="271"/>
      <c r="AE7" s="271"/>
      <c r="AF7" s="271"/>
      <c r="AG7" s="272">
        <f t="shared" si="2"/>
        <v>0</v>
      </c>
    </row>
    <row r="8" spans="1:33" ht="12.75" customHeight="1">
      <c r="A8" s="106">
        <v>5</v>
      </c>
      <c r="B8" s="113">
        <v>5</v>
      </c>
      <c r="C8" s="68" t="s">
        <v>16</v>
      </c>
      <c r="D8" s="260">
        <f t="shared" si="0"/>
        <v>0</v>
      </c>
      <c r="E8" s="46"/>
      <c r="F8" s="73"/>
      <c r="G8" s="74"/>
      <c r="H8" s="74"/>
      <c r="I8" s="74"/>
      <c r="J8" s="334">
        <v>1</v>
      </c>
      <c r="K8" s="74"/>
      <c r="L8" s="74"/>
      <c r="M8" s="75"/>
      <c r="N8" s="82">
        <f t="shared" si="1"/>
        <v>1</v>
      </c>
      <c r="O8" s="46"/>
      <c r="P8" s="73"/>
      <c r="Q8" s="74"/>
      <c r="R8" s="74"/>
      <c r="S8" s="76"/>
      <c r="T8" s="74"/>
      <c r="U8" s="74"/>
      <c r="V8" s="74"/>
      <c r="W8" s="75"/>
      <c r="X8" s="264"/>
      <c r="Y8" s="269"/>
      <c r="Z8" s="270"/>
      <c r="AA8" s="270"/>
      <c r="AB8" s="270"/>
      <c r="AC8" s="270"/>
      <c r="AD8" s="271"/>
      <c r="AE8" s="271"/>
      <c r="AF8" s="271"/>
      <c r="AG8" s="272">
        <f t="shared" si="2"/>
        <v>0</v>
      </c>
    </row>
    <row r="9" spans="1:33" ht="12.75" customHeight="1">
      <c r="A9" s="106">
        <v>6</v>
      </c>
      <c r="B9" s="113">
        <v>6</v>
      </c>
      <c r="C9" s="68" t="s">
        <v>24</v>
      </c>
      <c r="D9" s="260">
        <f t="shared" si="0"/>
        <v>0</v>
      </c>
      <c r="E9" s="46"/>
      <c r="F9" s="73"/>
      <c r="G9" s="74"/>
      <c r="H9" s="74"/>
      <c r="I9" s="74"/>
      <c r="J9" s="334">
        <v>3</v>
      </c>
      <c r="K9" s="74"/>
      <c r="L9" s="334">
        <v>1</v>
      </c>
      <c r="M9" s="340">
        <v>1</v>
      </c>
      <c r="N9" s="82">
        <f t="shared" si="1"/>
        <v>5</v>
      </c>
      <c r="O9" s="46"/>
      <c r="P9" s="73"/>
      <c r="Q9" s="74"/>
      <c r="R9" s="74"/>
      <c r="S9" s="76"/>
      <c r="T9" s="74"/>
      <c r="U9" s="74"/>
      <c r="V9" s="74"/>
      <c r="W9" s="75"/>
      <c r="X9" s="264"/>
      <c r="Y9" s="269"/>
      <c r="Z9" s="270"/>
      <c r="AA9" s="270"/>
      <c r="AB9" s="270"/>
      <c r="AC9" s="270"/>
      <c r="AD9" s="271"/>
      <c r="AE9" s="271"/>
      <c r="AF9" s="271"/>
      <c r="AG9" s="272">
        <f t="shared" si="2"/>
        <v>0</v>
      </c>
    </row>
    <row r="10" spans="1:33" ht="12.75" customHeight="1">
      <c r="A10" s="106">
        <v>7</v>
      </c>
      <c r="B10" s="113">
        <v>7</v>
      </c>
      <c r="C10" s="68" t="s">
        <v>15</v>
      </c>
      <c r="D10" s="260">
        <f t="shared" si="0"/>
        <v>0</v>
      </c>
      <c r="E10" s="46"/>
      <c r="F10" s="73"/>
      <c r="G10" s="74"/>
      <c r="H10" s="74"/>
      <c r="I10" s="335"/>
      <c r="J10" s="74"/>
      <c r="K10" s="74"/>
      <c r="L10" s="74"/>
      <c r="M10" s="75"/>
      <c r="N10" s="82">
        <f t="shared" si="1"/>
        <v>0</v>
      </c>
      <c r="O10" s="46"/>
      <c r="P10" s="73"/>
      <c r="Q10" s="74"/>
      <c r="R10" s="74"/>
      <c r="S10" s="76"/>
      <c r="T10" s="74"/>
      <c r="U10" s="74"/>
      <c r="V10" s="74"/>
      <c r="W10" s="75"/>
      <c r="X10" s="264"/>
      <c r="Y10" s="269"/>
      <c r="Z10" s="270"/>
      <c r="AA10" s="270"/>
      <c r="AB10" s="270"/>
      <c r="AC10" s="270"/>
      <c r="AD10" s="271"/>
      <c r="AE10" s="271"/>
      <c r="AF10" s="271"/>
      <c r="AG10" s="272">
        <f t="shared" si="2"/>
        <v>0</v>
      </c>
    </row>
    <row r="11" spans="1:33" ht="12.75" customHeight="1">
      <c r="A11" s="106">
        <v>8</v>
      </c>
      <c r="B11" s="113">
        <v>8</v>
      </c>
      <c r="C11" s="68" t="s">
        <v>413</v>
      </c>
      <c r="D11" s="260">
        <f t="shared" si="0"/>
        <v>0</v>
      </c>
      <c r="E11" s="46"/>
      <c r="F11" s="73"/>
      <c r="G11" s="74"/>
      <c r="H11" s="74"/>
      <c r="I11" s="74"/>
      <c r="J11" s="74"/>
      <c r="K11" s="74"/>
      <c r="L11" s="74"/>
      <c r="M11" s="75"/>
      <c r="N11" s="82">
        <f t="shared" si="1"/>
        <v>0</v>
      </c>
      <c r="O11" s="46"/>
      <c r="P11" s="73"/>
      <c r="Q11" s="74"/>
      <c r="R11" s="74"/>
      <c r="S11" s="76"/>
      <c r="T11" s="74"/>
      <c r="U11" s="74"/>
      <c r="V11" s="74"/>
      <c r="W11" s="75"/>
      <c r="X11" s="264"/>
      <c r="Y11" s="269"/>
      <c r="Z11" s="270"/>
      <c r="AA11" s="270"/>
      <c r="AB11" s="270"/>
      <c r="AC11" s="270"/>
      <c r="AD11" s="271"/>
      <c r="AE11" s="271"/>
      <c r="AF11" s="271"/>
      <c r="AG11" s="272">
        <f t="shared" si="2"/>
        <v>0</v>
      </c>
    </row>
    <row r="12" spans="1:33" ht="12.75" customHeight="1">
      <c r="A12" s="106">
        <v>9</v>
      </c>
      <c r="B12" s="113">
        <v>9</v>
      </c>
      <c r="C12" s="68" t="s">
        <v>22</v>
      </c>
      <c r="D12" s="260">
        <f t="shared" si="0"/>
        <v>0</v>
      </c>
      <c r="E12" s="46"/>
      <c r="F12" s="73"/>
      <c r="G12" s="74"/>
      <c r="H12" s="74"/>
      <c r="I12" s="74"/>
      <c r="J12" s="334">
        <v>1</v>
      </c>
      <c r="K12" s="74"/>
      <c r="L12" s="74"/>
      <c r="M12" s="75"/>
      <c r="N12" s="82">
        <f t="shared" si="1"/>
        <v>1</v>
      </c>
      <c r="O12" s="46"/>
      <c r="P12" s="73"/>
      <c r="Q12" s="74"/>
      <c r="R12" s="74"/>
      <c r="S12" s="76"/>
      <c r="T12" s="74"/>
      <c r="U12" s="74"/>
      <c r="V12" s="74"/>
      <c r="W12" s="75"/>
      <c r="X12" s="264"/>
      <c r="Y12" s="269"/>
      <c r="Z12" s="270"/>
      <c r="AA12" s="270"/>
      <c r="AB12" s="270"/>
      <c r="AC12" s="270"/>
      <c r="AD12" s="271"/>
      <c r="AE12" s="271"/>
      <c r="AF12" s="271"/>
      <c r="AG12" s="272">
        <f t="shared" si="2"/>
        <v>0</v>
      </c>
    </row>
    <row r="13" spans="1:33" ht="12.75" customHeight="1">
      <c r="A13" s="106">
        <v>10</v>
      </c>
      <c r="B13" s="113">
        <v>10</v>
      </c>
      <c r="C13" s="68" t="s">
        <v>36</v>
      </c>
      <c r="D13" s="260">
        <f t="shared" si="0"/>
        <v>0</v>
      </c>
      <c r="E13" s="46"/>
      <c r="F13" s="73"/>
      <c r="G13" s="74"/>
      <c r="H13" s="74"/>
      <c r="I13" s="74"/>
      <c r="J13" s="74"/>
      <c r="K13" s="74"/>
      <c r="L13" s="74"/>
      <c r="M13" s="75"/>
      <c r="N13" s="82">
        <f t="shared" si="1"/>
        <v>0</v>
      </c>
      <c r="O13" s="46"/>
      <c r="P13" s="73"/>
      <c r="Q13" s="74"/>
      <c r="R13" s="74"/>
      <c r="S13" s="76"/>
      <c r="T13" s="74"/>
      <c r="U13" s="74"/>
      <c r="V13" s="74"/>
      <c r="W13" s="75"/>
      <c r="X13" s="264"/>
      <c r="Y13" s="269"/>
      <c r="Z13" s="270"/>
      <c r="AA13" s="270"/>
      <c r="AB13" s="270"/>
      <c r="AC13" s="270"/>
      <c r="AD13" s="271"/>
      <c r="AE13" s="271"/>
      <c r="AF13" s="271"/>
      <c r="AG13" s="272">
        <f t="shared" si="2"/>
        <v>0</v>
      </c>
    </row>
    <row r="14" spans="1:33" ht="12.75" customHeight="1">
      <c r="A14" s="106">
        <v>11</v>
      </c>
      <c r="B14" s="113">
        <v>11</v>
      </c>
      <c r="C14" s="68" t="s">
        <v>509</v>
      </c>
      <c r="D14" s="260">
        <f t="shared" si="0"/>
        <v>0</v>
      </c>
      <c r="E14" s="46"/>
      <c r="F14" s="73"/>
      <c r="G14" s="74"/>
      <c r="H14" s="74"/>
      <c r="I14" s="74"/>
      <c r="J14" s="74"/>
      <c r="K14" s="74"/>
      <c r="L14" s="74"/>
      <c r="M14" s="75"/>
      <c r="N14" s="82">
        <f t="shared" si="1"/>
        <v>0</v>
      </c>
      <c r="O14" s="46"/>
      <c r="P14" s="73"/>
      <c r="Q14" s="74"/>
      <c r="R14" s="74"/>
      <c r="S14" s="76"/>
      <c r="T14" s="74"/>
      <c r="U14" s="74"/>
      <c r="V14" s="74"/>
      <c r="W14" s="75"/>
      <c r="X14" s="264"/>
      <c r="Y14" s="269"/>
      <c r="Z14" s="270"/>
      <c r="AA14" s="270"/>
      <c r="AB14" s="270"/>
      <c r="AC14" s="270"/>
      <c r="AD14" s="271"/>
      <c r="AE14" s="271"/>
      <c r="AF14" s="271"/>
      <c r="AG14" s="272">
        <f t="shared" si="2"/>
        <v>0</v>
      </c>
    </row>
    <row r="15" spans="1:33" ht="12.75" customHeight="1">
      <c r="A15" s="106">
        <v>12</v>
      </c>
      <c r="B15" s="113">
        <v>12</v>
      </c>
      <c r="C15" s="68" t="s">
        <v>18</v>
      </c>
      <c r="D15" s="260">
        <f t="shared" si="0"/>
        <v>0</v>
      </c>
      <c r="E15" s="46"/>
      <c r="F15" s="73"/>
      <c r="G15" s="74"/>
      <c r="H15" s="74"/>
      <c r="I15" s="74"/>
      <c r="J15" s="74"/>
      <c r="K15" s="334">
        <v>1</v>
      </c>
      <c r="L15" s="74"/>
      <c r="M15" s="75"/>
      <c r="N15" s="82">
        <f t="shared" si="1"/>
        <v>1</v>
      </c>
      <c r="O15" s="46"/>
      <c r="P15" s="73"/>
      <c r="Q15" s="74"/>
      <c r="R15" s="74"/>
      <c r="S15" s="76"/>
      <c r="T15" s="74"/>
      <c r="U15" s="74"/>
      <c r="V15" s="74"/>
      <c r="W15" s="75"/>
      <c r="X15" s="264"/>
      <c r="Y15" s="269"/>
      <c r="Z15" s="270"/>
      <c r="AA15" s="270"/>
      <c r="AB15" s="270"/>
      <c r="AC15" s="270"/>
      <c r="AD15" s="271"/>
      <c r="AE15" s="271"/>
      <c r="AF15" s="271"/>
      <c r="AG15" s="272">
        <f t="shared" si="2"/>
        <v>0</v>
      </c>
    </row>
    <row r="16" spans="1:33" ht="12.75" customHeight="1">
      <c r="A16" s="106">
        <v>13</v>
      </c>
      <c r="B16" s="113">
        <v>13</v>
      </c>
      <c r="C16" s="68" t="s">
        <v>507</v>
      </c>
      <c r="D16" s="260">
        <f t="shared" si="0"/>
        <v>0</v>
      </c>
      <c r="E16" s="46"/>
      <c r="F16" s="73"/>
      <c r="G16" s="74"/>
      <c r="H16" s="74"/>
      <c r="I16" s="74"/>
      <c r="J16" s="334">
        <v>1</v>
      </c>
      <c r="K16" s="74"/>
      <c r="L16" s="74"/>
      <c r="M16" s="75"/>
      <c r="N16" s="82">
        <f t="shared" si="1"/>
        <v>1</v>
      </c>
      <c r="O16" s="46"/>
      <c r="P16" s="73"/>
      <c r="Q16" s="74"/>
      <c r="R16" s="74"/>
      <c r="S16" s="76"/>
      <c r="T16" s="74"/>
      <c r="U16" s="74"/>
      <c r="V16" s="74"/>
      <c r="W16" s="75"/>
      <c r="X16" s="264"/>
      <c r="Y16" s="269"/>
      <c r="Z16" s="270"/>
      <c r="AA16" s="270"/>
      <c r="AB16" s="270"/>
      <c r="AC16" s="270"/>
      <c r="AD16" s="271"/>
      <c r="AE16" s="271"/>
      <c r="AF16" s="271"/>
      <c r="AG16" s="272">
        <f t="shared" si="2"/>
        <v>0</v>
      </c>
    </row>
    <row r="17" spans="1:33" ht="12.75" customHeight="1">
      <c r="A17" s="106">
        <v>14</v>
      </c>
      <c r="B17" s="113">
        <v>14</v>
      </c>
      <c r="C17" s="68" t="s">
        <v>508</v>
      </c>
      <c r="D17" s="260">
        <f t="shared" si="0"/>
        <v>0</v>
      </c>
      <c r="E17" s="46"/>
      <c r="F17" s="73"/>
      <c r="G17" s="74"/>
      <c r="H17" s="74"/>
      <c r="I17" s="74"/>
      <c r="J17" s="334">
        <v>2</v>
      </c>
      <c r="K17" s="334">
        <v>1</v>
      </c>
      <c r="L17" s="334">
        <v>1</v>
      </c>
      <c r="M17" s="75"/>
      <c r="N17" s="82">
        <f t="shared" si="1"/>
        <v>4</v>
      </c>
      <c r="O17" s="46"/>
      <c r="P17" s="73"/>
      <c r="Q17" s="74"/>
      <c r="R17" s="74"/>
      <c r="S17" s="76"/>
      <c r="T17" s="74"/>
      <c r="U17" s="74"/>
      <c r="V17" s="74"/>
      <c r="W17" s="75"/>
      <c r="X17" s="264"/>
      <c r="Y17" s="269"/>
      <c r="Z17" s="270"/>
      <c r="AA17" s="270"/>
      <c r="AB17" s="270"/>
      <c r="AC17" s="270"/>
      <c r="AD17" s="271"/>
      <c r="AE17" s="271"/>
      <c r="AF17" s="271"/>
      <c r="AG17" s="272">
        <f t="shared" si="2"/>
        <v>0</v>
      </c>
    </row>
    <row r="18" spans="1:33" ht="12.75" customHeight="1">
      <c r="A18" s="106">
        <v>15</v>
      </c>
      <c r="B18" s="113">
        <v>15</v>
      </c>
      <c r="C18" s="68" t="s">
        <v>130</v>
      </c>
      <c r="D18" s="260">
        <f t="shared" si="0"/>
        <v>0</v>
      </c>
      <c r="E18" s="46"/>
      <c r="F18" s="73"/>
      <c r="G18" s="74"/>
      <c r="H18" s="74"/>
      <c r="I18" s="74"/>
      <c r="J18" s="74"/>
      <c r="K18" s="74"/>
      <c r="L18" s="74"/>
      <c r="M18" s="75"/>
      <c r="N18" s="82">
        <f t="shared" si="1"/>
        <v>0</v>
      </c>
      <c r="O18" s="46"/>
      <c r="P18" s="73"/>
      <c r="Q18" s="74"/>
      <c r="R18" s="74"/>
      <c r="S18" s="76"/>
      <c r="T18" s="74"/>
      <c r="U18" s="74"/>
      <c r="V18" s="74"/>
      <c r="W18" s="75"/>
      <c r="X18" s="264"/>
      <c r="Y18" s="269"/>
      <c r="Z18" s="270"/>
      <c r="AA18" s="270"/>
      <c r="AB18" s="270"/>
      <c r="AC18" s="270"/>
      <c r="AD18" s="271"/>
      <c r="AE18" s="271"/>
      <c r="AF18" s="271"/>
      <c r="AG18" s="272">
        <f t="shared" si="2"/>
        <v>0</v>
      </c>
    </row>
    <row r="19" spans="1:33" ht="12.75" customHeight="1">
      <c r="A19" s="106">
        <v>16</v>
      </c>
      <c r="B19" s="113">
        <v>16</v>
      </c>
      <c r="C19" s="68" t="s">
        <v>33</v>
      </c>
      <c r="D19" s="260">
        <f t="shared" si="0"/>
        <v>0</v>
      </c>
      <c r="E19" s="46"/>
      <c r="F19" s="73"/>
      <c r="G19" s="74"/>
      <c r="H19" s="74"/>
      <c r="I19" s="74"/>
      <c r="J19" s="334">
        <v>2</v>
      </c>
      <c r="K19" s="74"/>
      <c r="L19" s="74"/>
      <c r="M19" s="75"/>
      <c r="N19" s="82">
        <f t="shared" si="1"/>
        <v>2</v>
      </c>
      <c r="O19" s="46"/>
      <c r="P19" s="73"/>
      <c r="Q19" s="74"/>
      <c r="R19" s="74"/>
      <c r="S19" s="76"/>
      <c r="T19" s="74"/>
      <c r="U19" s="74"/>
      <c r="V19" s="74"/>
      <c r="W19" s="75"/>
      <c r="X19" s="264"/>
      <c r="Y19" s="269"/>
      <c r="Z19" s="270"/>
      <c r="AA19" s="270"/>
      <c r="AB19" s="270"/>
      <c r="AC19" s="270"/>
      <c r="AD19" s="271"/>
      <c r="AE19" s="271"/>
      <c r="AF19" s="271"/>
      <c r="AG19" s="272">
        <f t="shared" si="2"/>
        <v>0</v>
      </c>
    </row>
    <row r="20" spans="1:33" ht="12.75" customHeight="1">
      <c r="A20" s="106">
        <v>17</v>
      </c>
      <c r="B20" s="113">
        <v>17</v>
      </c>
      <c r="C20" s="68" t="s">
        <v>26</v>
      </c>
      <c r="D20" s="260">
        <f t="shared" si="0"/>
        <v>0</v>
      </c>
      <c r="E20" s="46"/>
      <c r="F20" s="73"/>
      <c r="G20" s="74"/>
      <c r="H20" s="74"/>
      <c r="I20" s="74"/>
      <c r="J20" s="74"/>
      <c r="K20" s="334">
        <v>1</v>
      </c>
      <c r="L20" s="74"/>
      <c r="M20" s="75"/>
      <c r="N20" s="82">
        <f t="shared" si="1"/>
        <v>1</v>
      </c>
      <c r="O20" s="46"/>
      <c r="P20" s="73"/>
      <c r="Q20" s="74"/>
      <c r="R20" s="74"/>
      <c r="S20" s="76"/>
      <c r="T20" s="74"/>
      <c r="U20" s="74"/>
      <c r="V20" s="74"/>
      <c r="W20" s="75"/>
      <c r="X20" s="264"/>
      <c r="Y20" s="269"/>
      <c r="Z20" s="270"/>
      <c r="AA20" s="270"/>
      <c r="AB20" s="270"/>
      <c r="AC20" s="270"/>
      <c r="AD20" s="271"/>
      <c r="AE20" s="271"/>
      <c r="AF20" s="271"/>
      <c r="AG20" s="272">
        <f t="shared" si="2"/>
        <v>0</v>
      </c>
    </row>
    <row r="21" spans="1:33" ht="12.75" customHeight="1">
      <c r="A21" s="106">
        <v>18</v>
      </c>
      <c r="B21" s="113">
        <v>18</v>
      </c>
      <c r="C21" s="68" t="s">
        <v>190</v>
      </c>
      <c r="D21" s="260">
        <f t="shared" si="0"/>
        <v>0</v>
      </c>
      <c r="E21" s="46"/>
      <c r="F21" s="73"/>
      <c r="G21" s="74"/>
      <c r="H21" s="74"/>
      <c r="I21" s="74"/>
      <c r="J21" s="334">
        <v>1</v>
      </c>
      <c r="K21" s="74"/>
      <c r="L21" s="74"/>
      <c r="M21" s="75"/>
      <c r="N21" s="82">
        <f t="shared" si="1"/>
        <v>1</v>
      </c>
      <c r="O21" s="46"/>
      <c r="P21" s="73"/>
      <c r="Q21" s="74"/>
      <c r="R21" s="74"/>
      <c r="S21" s="76"/>
      <c r="T21" s="74"/>
      <c r="U21" s="74"/>
      <c r="V21" s="74"/>
      <c r="W21" s="75"/>
      <c r="X21" s="264"/>
      <c r="Y21" s="269"/>
      <c r="Z21" s="270"/>
      <c r="AA21" s="270"/>
      <c r="AB21" s="270"/>
      <c r="AC21" s="270"/>
      <c r="AD21" s="271"/>
      <c r="AE21" s="271"/>
      <c r="AF21" s="271"/>
      <c r="AG21" s="272">
        <f t="shared" si="2"/>
        <v>0</v>
      </c>
    </row>
    <row r="22" spans="1:33" ht="12.75" customHeight="1">
      <c r="A22" s="106">
        <v>19</v>
      </c>
      <c r="B22" s="113">
        <v>19</v>
      </c>
      <c r="C22" s="68" t="s">
        <v>19</v>
      </c>
      <c r="D22" s="260">
        <f t="shared" si="0"/>
        <v>0</v>
      </c>
      <c r="E22" s="46"/>
      <c r="F22" s="73"/>
      <c r="G22" s="74"/>
      <c r="H22" s="74"/>
      <c r="I22" s="74"/>
      <c r="J22" s="74"/>
      <c r="K22" s="334">
        <v>1</v>
      </c>
      <c r="L22" s="74"/>
      <c r="M22" s="75"/>
      <c r="N22" s="82">
        <f t="shared" si="1"/>
        <v>1</v>
      </c>
      <c r="O22" s="46"/>
      <c r="P22" s="73"/>
      <c r="Q22" s="74"/>
      <c r="R22" s="74"/>
      <c r="S22" s="76"/>
      <c r="T22" s="74"/>
      <c r="U22" s="74"/>
      <c r="V22" s="74"/>
      <c r="W22" s="75"/>
      <c r="X22" s="264"/>
      <c r="Y22" s="269"/>
      <c r="Z22" s="270"/>
      <c r="AA22" s="270"/>
      <c r="AB22" s="270"/>
      <c r="AC22" s="270"/>
      <c r="AD22" s="271"/>
      <c r="AE22" s="271"/>
      <c r="AF22" s="271"/>
      <c r="AG22" s="272">
        <f t="shared" si="2"/>
        <v>0</v>
      </c>
    </row>
    <row r="23" spans="1:33" ht="12.75" customHeight="1">
      <c r="A23" s="106">
        <v>20</v>
      </c>
      <c r="B23" s="113">
        <v>20</v>
      </c>
      <c r="C23" s="68" t="s">
        <v>20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5"/>
      <c r="N23" s="82">
        <f t="shared" si="1"/>
        <v>0</v>
      </c>
      <c r="O23" s="46"/>
      <c r="P23" s="73"/>
      <c r="Q23" s="74"/>
      <c r="R23" s="74"/>
      <c r="S23" s="76"/>
      <c r="T23" s="74"/>
      <c r="U23" s="74"/>
      <c r="V23" s="74"/>
      <c r="W23" s="75"/>
      <c r="X23" s="264"/>
      <c r="Y23" s="269"/>
      <c r="Z23" s="270"/>
      <c r="AA23" s="270"/>
      <c r="AB23" s="270"/>
      <c r="AC23" s="270"/>
      <c r="AD23" s="271"/>
      <c r="AE23" s="271"/>
      <c r="AF23" s="271"/>
      <c r="AG23" s="272">
        <f t="shared" si="2"/>
        <v>0</v>
      </c>
    </row>
    <row r="24" spans="1:33" ht="12.75" customHeight="1">
      <c r="A24" s="101">
        <v>21</v>
      </c>
      <c r="B24" s="112">
        <v>21</v>
      </c>
      <c r="C24" s="68" t="s">
        <v>49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5"/>
      <c r="N24" s="82">
        <f t="shared" si="1"/>
        <v>0</v>
      </c>
      <c r="O24" s="46"/>
      <c r="P24" s="73"/>
      <c r="Q24" s="74"/>
      <c r="R24" s="74"/>
      <c r="S24" s="76"/>
      <c r="T24" s="74"/>
      <c r="U24" s="74"/>
      <c r="V24" s="74"/>
      <c r="W24" s="75"/>
      <c r="X24" s="264"/>
      <c r="Y24" s="269"/>
      <c r="Z24" s="270"/>
      <c r="AA24" s="270"/>
      <c r="AB24" s="270"/>
      <c r="AC24" s="270"/>
      <c r="AD24" s="271"/>
      <c r="AE24" s="271"/>
      <c r="AF24" s="271"/>
      <c r="AG24" s="272">
        <f t="shared" si="2"/>
        <v>0</v>
      </c>
    </row>
    <row r="25" spans="1:33" ht="12.75" customHeight="1">
      <c r="A25" s="101">
        <v>22</v>
      </c>
      <c r="B25" s="112">
        <v>22</v>
      </c>
      <c r="C25" s="68" t="s">
        <v>491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5"/>
      <c r="N25" s="82">
        <f t="shared" si="1"/>
        <v>0</v>
      </c>
      <c r="O25" s="46"/>
      <c r="P25" s="73"/>
      <c r="Q25" s="74"/>
      <c r="R25" s="74"/>
      <c r="S25" s="76"/>
      <c r="T25" s="74"/>
      <c r="U25" s="74"/>
      <c r="V25" s="74"/>
      <c r="W25" s="75"/>
      <c r="X25" s="264"/>
      <c r="Y25" s="269"/>
      <c r="Z25" s="270"/>
      <c r="AA25" s="270"/>
      <c r="AB25" s="270"/>
      <c r="AC25" s="270"/>
      <c r="AD25" s="271"/>
      <c r="AE25" s="271"/>
      <c r="AF25" s="271"/>
      <c r="AG25" s="272">
        <f t="shared" si="2"/>
        <v>0</v>
      </c>
    </row>
    <row r="26" spans="1:33" ht="12.75" customHeight="1">
      <c r="A26" s="101">
        <v>23</v>
      </c>
      <c r="B26" s="112">
        <v>23</v>
      </c>
      <c r="C26" s="68" t="s">
        <v>293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5"/>
      <c r="N26" s="82">
        <f t="shared" si="1"/>
        <v>0</v>
      </c>
      <c r="O26" s="46"/>
      <c r="P26" s="73"/>
      <c r="Q26" s="74"/>
      <c r="R26" s="74"/>
      <c r="S26" s="76"/>
      <c r="T26" s="74"/>
      <c r="U26" s="74"/>
      <c r="V26" s="74"/>
      <c r="W26" s="75"/>
      <c r="X26" s="264"/>
      <c r="Y26" s="269"/>
      <c r="Z26" s="270"/>
      <c r="AA26" s="270"/>
      <c r="AB26" s="270"/>
      <c r="AC26" s="270"/>
      <c r="AD26" s="271"/>
      <c r="AE26" s="271"/>
      <c r="AF26" s="271"/>
      <c r="AG26" s="272">
        <f t="shared" si="2"/>
        <v>0</v>
      </c>
    </row>
    <row r="27" spans="1:33" ht="12.75" customHeight="1">
      <c r="A27" s="101">
        <v>24</v>
      </c>
      <c r="B27" s="112">
        <v>24</v>
      </c>
      <c r="C27" s="68" t="s">
        <v>292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5"/>
      <c r="N27" s="82">
        <f t="shared" si="1"/>
        <v>0</v>
      </c>
      <c r="O27" s="46"/>
      <c r="P27" s="73"/>
      <c r="Q27" s="74"/>
      <c r="R27" s="74"/>
      <c r="S27" s="76"/>
      <c r="T27" s="74"/>
      <c r="U27" s="74"/>
      <c r="V27" s="74"/>
      <c r="W27" s="75"/>
      <c r="X27" s="264"/>
      <c r="Y27" s="269"/>
      <c r="Z27" s="270"/>
      <c r="AA27" s="270"/>
      <c r="AB27" s="270"/>
      <c r="AC27" s="270"/>
      <c r="AD27" s="271"/>
      <c r="AE27" s="271"/>
      <c r="AF27" s="271"/>
      <c r="AG27" s="272">
        <f t="shared" si="2"/>
        <v>0</v>
      </c>
    </row>
    <row r="28" spans="1:33" ht="12.75" customHeight="1" thickBot="1">
      <c r="A28" s="305">
        <v>25</v>
      </c>
      <c r="B28" s="332">
        <v>25</v>
      </c>
      <c r="C28" s="316" t="s">
        <v>42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5"/>
      <c r="N28" s="82">
        <f t="shared" si="1"/>
        <v>0</v>
      </c>
      <c r="O28" s="46"/>
      <c r="P28" s="73"/>
      <c r="Q28" s="74"/>
      <c r="R28" s="74"/>
      <c r="S28" s="76"/>
      <c r="T28" s="74"/>
      <c r="U28" s="74"/>
      <c r="V28" s="74"/>
      <c r="W28" s="75"/>
      <c r="X28" s="264"/>
      <c r="Y28" s="269"/>
      <c r="Z28" s="270"/>
      <c r="AA28" s="270"/>
      <c r="AB28" s="270"/>
      <c r="AC28" s="270"/>
      <c r="AD28" s="271"/>
      <c r="AE28" s="271"/>
      <c r="AF28" s="271"/>
      <c r="AG28" s="272">
        <f t="shared" si="2"/>
        <v>0</v>
      </c>
    </row>
    <row r="29" spans="1:33" ht="12.75" customHeight="1" thickTop="1">
      <c r="A29" s="306">
        <v>26</v>
      </c>
      <c r="B29" s="307">
        <v>26</v>
      </c>
      <c r="C29" s="308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5"/>
      <c r="N29" s="82">
        <f t="shared" si="1"/>
        <v>0</v>
      </c>
      <c r="O29" s="46"/>
      <c r="P29" s="73"/>
      <c r="Q29" s="74"/>
      <c r="R29" s="74"/>
      <c r="S29" s="76"/>
      <c r="T29" s="74"/>
      <c r="U29" s="74"/>
      <c r="V29" s="74"/>
      <c r="W29" s="75"/>
      <c r="X29" s="264"/>
      <c r="Y29" s="269"/>
      <c r="Z29" s="270"/>
      <c r="AA29" s="270"/>
      <c r="AB29" s="270"/>
      <c r="AC29" s="270"/>
      <c r="AD29" s="271"/>
      <c r="AE29" s="271"/>
      <c r="AF29" s="271"/>
      <c r="AG29" s="272">
        <f t="shared" si="2"/>
        <v>0</v>
      </c>
    </row>
    <row r="30" spans="1:33" ht="12.75" customHeight="1">
      <c r="A30" s="102">
        <v>26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5"/>
      <c r="N30" s="82">
        <f t="shared" si="1"/>
        <v>0</v>
      </c>
      <c r="O30" s="46"/>
      <c r="P30" s="73"/>
      <c r="Q30" s="74"/>
      <c r="R30" s="74"/>
      <c r="S30" s="76"/>
      <c r="T30" s="74"/>
      <c r="U30" s="74"/>
      <c r="V30" s="74"/>
      <c r="W30" s="75"/>
      <c r="X30" s="264"/>
      <c r="Y30" s="269"/>
      <c r="Z30" s="270"/>
      <c r="AA30" s="270"/>
      <c r="AB30" s="270"/>
      <c r="AC30" s="270"/>
      <c r="AD30" s="271"/>
      <c r="AE30" s="271"/>
      <c r="AF30" s="271"/>
      <c r="AG30" s="272">
        <f t="shared" si="2"/>
        <v>0</v>
      </c>
    </row>
    <row r="31" spans="1:33" ht="12.75" customHeight="1">
      <c r="A31" s="102">
        <v>26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5"/>
      <c r="N31" s="82">
        <f t="shared" si="1"/>
        <v>0</v>
      </c>
      <c r="O31" s="46"/>
      <c r="P31" s="73"/>
      <c r="Q31" s="74"/>
      <c r="R31" s="74"/>
      <c r="S31" s="76"/>
      <c r="T31" s="74"/>
      <c r="U31" s="74"/>
      <c r="V31" s="74"/>
      <c r="W31" s="75"/>
      <c r="X31" s="264"/>
      <c r="Y31" s="269"/>
      <c r="Z31" s="270"/>
      <c r="AA31" s="270"/>
      <c r="AB31" s="270"/>
      <c r="AC31" s="270"/>
      <c r="AD31" s="271"/>
      <c r="AE31" s="271"/>
      <c r="AF31" s="271"/>
      <c r="AG31" s="272">
        <f t="shared" si="2"/>
        <v>0</v>
      </c>
    </row>
    <row r="32" spans="1:33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5"/>
      <c r="N32" s="82">
        <f t="shared" si="1"/>
        <v>0</v>
      </c>
      <c r="O32" s="46"/>
      <c r="P32" s="73"/>
      <c r="Q32" s="74"/>
      <c r="R32" s="74"/>
      <c r="S32" s="76"/>
      <c r="T32" s="74"/>
      <c r="U32" s="74"/>
      <c r="V32" s="74"/>
      <c r="W32" s="75"/>
      <c r="X32" s="264"/>
      <c r="Y32" s="273"/>
      <c r="Z32" s="274"/>
      <c r="AA32" s="274"/>
      <c r="AB32" s="274"/>
      <c r="AC32" s="274"/>
      <c r="AD32" s="275"/>
      <c r="AE32" s="275"/>
      <c r="AF32" s="275"/>
      <c r="AG32" s="272">
        <f t="shared" si="2"/>
        <v>0</v>
      </c>
    </row>
    <row r="33" spans="1:33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5"/>
      <c r="N33" s="82">
        <f t="shared" si="1"/>
        <v>0</v>
      </c>
      <c r="O33" s="46"/>
      <c r="P33" s="73"/>
      <c r="Q33" s="74"/>
      <c r="R33" s="74"/>
      <c r="S33" s="76"/>
      <c r="T33" s="74"/>
      <c r="U33" s="74"/>
      <c r="V33" s="74"/>
      <c r="W33" s="75"/>
      <c r="X33" s="264"/>
      <c r="Y33" s="273"/>
      <c r="Z33" s="274"/>
      <c r="AA33" s="274"/>
      <c r="AB33" s="274"/>
      <c r="AC33" s="274"/>
      <c r="AD33" s="275"/>
      <c r="AE33" s="275"/>
      <c r="AF33" s="276"/>
      <c r="AG33" s="277">
        <f t="shared" si="2"/>
        <v>0</v>
      </c>
    </row>
    <row r="34" spans="1:33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5"/>
      <c r="N34" s="82">
        <f t="shared" si="1"/>
        <v>0</v>
      </c>
      <c r="O34" s="46"/>
      <c r="P34" s="73"/>
      <c r="Q34" s="74"/>
      <c r="R34" s="74"/>
      <c r="S34" s="76"/>
      <c r="T34" s="74"/>
      <c r="U34" s="74"/>
      <c r="V34" s="74"/>
      <c r="W34" s="75"/>
      <c r="X34" s="264"/>
      <c r="Y34" s="269"/>
      <c r="Z34" s="270"/>
      <c r="AA34" s="270"/>
      <c r="AB34" s="270"/>
      <c r="AC34" s="270"/>
      <c r="AD34" s="271"/>
      <c r="AE34" s="271"/>
      <c r="AF34" s="278"/>
      <c r="AG34" s="277">
        <f t="shared" si="2"/>
        <v>0</v>
      </c>
    </row>
    <row r="35" spans="1:33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5"/>
      <c r="N35" s="82">
        <f t="shared" si="1"/>
        <v>0</v>
      </c>
      <c r="O35" s="46"/>
      <c r="P35" s="73"/>
      <c r="Q35" s="74"/>
      <c r="R35" s="74"/>
      <c r="S35" s="76"/>
      <c r="T35" s="74"/>
      <c r="U35" s="74"/>
      <c r="V35" s="74"/>
      <c r="W35" s="75"/>
      <c r="X35" s="264"/>
      <c r="Y35" s="269"/>
      <c r="Z35" s="270"/>
      <c r="AA35" s="270"/>
      <c r="AB35" s="270"/>
      <c r="AC35" s="270"/>
      <c r="AD35" s="271"/>
      <c r="AE35" s="271"/>
      <c r="AF35" s="278"/>
      <c r="AG35" s="277">
        <f t="shared" si="2"/>
        <v>0</v>
      </c>
    </row>
    <row r="36" spans="1:33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5"/>
      <c r="N36" s="82">
        <f t="shared" si="1"/>
        <v>0</v>
      </c>
      <c r="O36" s="46"/>
      <c r="P36" s="73"/>
      <c r="Q36" s="74"/>
      <c r="R36" s="74"/>
      <c r="S36" s="76"/>
      <c r="T36" s="74"/>
      <c r="U36" s="74"/>
      <c r="V36" s="74"/>
      <c r="W36" s="75"/>
      <c r="X36" s="264"/>
      <c r="Y36" s="269"/>
      <c r="Z36" s="270"/>
      <c r="AA36" s="270"/>
      <c r="AB36" s="270"/>
      <c r="AC36" s="270"/>
      <c r="AD36" s="271"/>
      <c r="AE36" s="271"/>
      <c r="AF36" s="278"/>
      <c r="AG36" s="277">
        <f t="shared" si="2"/>
        <v>0</v>
      </c>
    </row>
    <row r="37" spans="1:33" ht="1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80"/>
      <c r="N37" s="83">
        <f t="shared" si="1"/>
        <v>0</v>
      </c>
      <c r="O37" s="46"/>
      <c r="P37" s="77"/>
      <c r="Q37" s="78"/>
      <c r="R37" s="78"/>
      <c r="S37" s="79"/>
      <c r="T37" s="78"/>
      <c r="U37" s="78"/>
      <c r="V37" s="78"/>
      <c r="W37" s="80"/>
      <c r="X37" s="264"/>
      <c r="Y37" s="279"/>
      <c r="Z37" s="280"/>
      <c r="AA37" s="280"/>
      <c r="AB37" s="280"/>
      <c r="AC37" s="280"/>
      <c r="AD37" s="281"/>
      <c r="AE37" s="281"/>
      <c r="AF37" s="282"/>
      <c r="AG37" s="283">
        <f t="shared" si="2"/>
        <v>0</v>
      </c>
    </row>
    <row r="38" spans="1:23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M38" s="23" t="s">
        <v>89</v>
      </c>
      <c r="N38" s="222">
        <f>SUM(N4:N37)</f>
        <v>22</v>
      </c>
      <c r="O38" s="258" t="s">
        <v>610</v>
      </c>
      <c r="R38" s="21"/>
      <c r="S38" s="34"/>
      <c r="T38" s="22"/>
      <c r="U38" s="23"/>
      <c r="V38" s="23"/>
      <c r="W38" s="23"/>
    </row>
    <row r="39" spans="2:23" ht="12.75">
      <c r="B39" s="105"/>
      <c r="C39" s="71"/>
      <c r="D39" s="120"/>
      <c r="F39" s="53">
        <f>SUM(F4:F37)</f>
        <v>0</v>
      </c>
      <c r="G39" s="53">
        <f aca="true" t="shared" si="3" ref="G39:M39">SUM(G4:G37)</f>
        <v>0</v>
      </c>
      <c r="H39" s="53">
        <f t="shared" si="3"/>
        <v>0</v>
      </c>
      <c r="I39" s="52">
        <f t="shared" si="3"/>
        <v>0</v>
      </c>
      <c r="J39" s="53">
        <f t="shared" si="3"/>
        <v>14</v>
      </c>
      <c r="K39" s="53">
        <f t="shared" si="3"/>
        <v>5</v>
      </c>
      <c r="L39" s="53">
        <f t="shared" si="3"/>
        <v>2</v>
      </c>
      <c r="M39" s="53">
        <f t="shared" si="3"/>
        <v>1</v>
      </c>
      <c r="N39" s="16"/>
      <c r="O39" s="258" t="s">
        <v>467</v>
      </c>
      <c r="R39" s="16"/>
      <c r="S39" s="35"/>
      <c r="W39" s="16"/>
    </row>
    <row r="40" spans="2:23" ht="12.75">
      <c r="B40" s="116"/>
      <c r="C40" s="166" t="s">
        <v>65</v>
      </c>
      <c r="D40" s="259" t="s">
        <v>616</v>
      </c>
      <c r="E40" s="231"/>
      <c r="F40" s="26"/>
      <c r="G40" s="26"/>
      <c r="H40" s="26"/>
      <c r="I40" s="241"/>
      <c r="M40" s="23"/>
      <c r="N40" s="23"/>
      <c r="O40" s="255" t="s">
        <v>345</v>
      </c>
      <c r="P40" s="220"/>
      <c r="Q40" s="20"/>
      <c r="R40" s="26"/>
      <c r="S40" s="36"/>
      <c r="W40" s="23"/>
    </row>
    <row r="41" spans="1:19" ht="12.75">
      <c r="A41" s="521" t="s">
        <v>299</v>
      </c>
      <c r="B41" s="522"/>
      <c r="C41" s="523"/>
      <c r="D41" s="121"/>
      <c r="E41" s="232"/>
      <c r="F41" s="19"/>
      <c r="G41" s="19"/>
      <c r="H41" s="19"/>
      <c r="I41" s="242"/>
      <c r="L41" s="19" t="s">
        <v>446</v>
      </c>
      <c r="M41" s="19">
        <f>SUM(F39+H39+J39+L39)</f>
        <v>16</v>
      </c>
      <c r="O41" s="255" t="s">
        <v>408</v>
      </c>
      <c r="P41" s="220"/>
      <c r="Q41" s="16"/>
      <c r="R41" s="19"/>
      <c r="S41" s="37"/>
    </row>
    <row r="42" spans="1:19" ht="12.75">
      <c r="A42" s="524"/>
      <c r="B42" s="525"/>
      <c r="C42" s="526"/>
      <c r="D42" s="121"/>
      <c r="E42" s="232"/>
      <c r="F42" s="19"/>
      <c r="G42" s="19"/>
      <c r="H42" s="19"/>
      <c r="I42" s="242"/>
      <c r="L42" s="17" t="s">
        <v>447</v>
      </c>
      <c r="M42" s="17">
        <f>SUM(G39+I39+K39+M39)</f>
        <v>6</v>
      </c>
      <c r="O42" s="255" t="s">
        <v>409</v>
      </c>
      <c r="P42" s="220"/>
      <c r="Q42" s="26"/>
      <c r="R42" s="19"/>
      <c r="S42" s="37"/>
    </row>
    <row r="43" spans="4:19" ht="12.75">
      <c r="D43" s="121"/>
      <c r="E43" s="219"/>
      <c r="F43" s="142"/>
      <c r="G43" s="19"/>
      <c r="H43" s="19"/>
      <c r="I43" s="242"/>
      <c r="O43" s="255" t="s">
        <v>410</v>
      </c>
      <c r="P43" s="220"/>
      <c r="Q43" s="19"/>
      <c r="R43" s="19"/>
      <c r="S43" s="37"/>
    </row>
    <row r="44" spans="1:21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O44" s="255" t="s">
        <v>443</v>
      </c>
      <c r="P44" s="256"/>
      <c r="Q44" s="109"/>
      <c r="R44" s="19"/>
      <c r="S44" s="37"/>
      <c r="U44" s="25"/>
    </row>
    <row r="45" spans="1:19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O45" s="19"/>
      <c r="P45" s="19"/>
      <c r="Q45" s="19"/>
      <c r="R45" s="19"/>
      <c r="S45" s="37"/>
    </row>
    <row r="46" spans="1:21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O46" s="19"/>
      <c r="P46" s="19"/>
      <c r="Q46" s="19"/>
      <c r="R46" s="19"/>
      <c r="S46" s="37"/>
      <c r="U46" s="19"/>
    </row>
    <row r="47" spans="3:23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37"/>
      <c r="W47" s="19"/>
    </row>
    <row r="48" spans="3:19" ht="12.75">
      <c r="C48" s="117" t="s">
        <v>611</v>
      </c>
      <c r="D48" s="121">
        <f>SUM(D4:D37)</f>
        <v>0</v>
      </c>
      <c r="E48" s="232"/>
      <c r="H48" s="19"/>
      <c r="I48" s="242"/>
      <c r="O48" s="19"/>
      <c r="P48" s="19"/>
      <c r="Q48" s="19"/>
      <c r="R48" s="19"/>
      <c r="S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41:C42"/>
    <mergeCell ref="Y1:AG2"/>
    <mergeCell ref="A1:A3"/>
    <mergeCell ref="B1:B3"/>
    <mergeCell ref="F1:M2"/>
    <mergeCell ref="N1:N3"/>
    <mergeCell ref="P1:W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1">
      <pane xSplit="11445" topLeftCell="AB1" activePane="topRight" state="split"/>
      <selection pane="topLeft" activeCell="B26" sqref="B26"/>
      <selection pane="topRight" activeCell="AN7" sqref="AN7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16384" width="11.421875" style="18" customWidth="1"/>
  </cols>
  <sheetData>
    <row r="1" spans="1:39" ht="12.75" customHeight="1" thickBot="1">
      <c r="A1" s="533">
        <v>2024</v>
      </c>
      <c r="B1" s="536">
        <v>2023</v>
      </c>
      <c r="C1" s="238" t="s">
        <v>41</v>
      </c>
      <c r="D1" s="288" t="s">
        <v>559</v>
      </c>
      <c r="E1" s="228"/>
      <c r="F1" s="539" t="s">
        <v>72</v>
      </c>
      <c r="G1" s="539"/>
      <c r="H1" s="539"/>
      <c r="I1" s="539"/>
      <c r="J1" s="539"/>
      <c r="K1" s="539"/>
      <c r="L1" s="539"/>
      <c r="M1" s="539"/>
      <c r="N1" s="548"/>
      <c r="O1" s="549"/>
      <c r="P1" s="543" t="s">
        <v>0</v>
      </c>
      <c r="Q1" s="48"/>
      <c r="R1" s="539" t="s">
        <v>81</v>
      </c>
      <c r="S1" s="539"/>
      <c r="T1" s="539"/>
      <c r="U1" s="539"/>
      <c r="V1" s="539"/>
      <c r="W1" s="539"/>
      <c r="X1" s="539"/>
      <c r="Y1" s="539"/>
      <c r="Z1" s="548"/>
      <c r="AA1" s="548"/>
      <c r="AB1" s="261"/>
      <c r="AC1" s="527" t="s">
        <v>821</v>
      </c>
      <c r="AD1" s="548"/>
      <c r="AE1" s="548"/>
      <c r="AF1" s="548"/>
      <c r="AG1" s="548"/>
      <c r="AH1" s="548"/>
      <c r="AI1" s="548"/>
      <c r="AJ1" s="548"/>
      <c r="AK1" s="548"/>
      <c r="AL1" s="548"/>
      <c r="AM1" s="549"/>
    </row>
    <row r="2" spans="1:39" ht="20.25" customHeight="1" thickBot="1">
      <c r="A2" s="534"/>
      <c r="B2" s="537"/>
      <c r="C2" s="239" t="s">
        <v>43</v>
      </c>
      <c r="D2" s="546" t="s">
        <v>0</v>
      </c>
      <c r="E2" s="49"/>
      <c r="F2" s="541"/>
      <c r="G2" s="541"/>
      <c r="H2" s="541"/>
      <c r="I2" s="541"/>
      <c r="J2" s="541"/>
      <c r="K2" s="541"/>
      <c r="L2" s="541"/>
      <c r="M2" s="541"/>
      <c r="N2" s="551"/>
      <c r="O2" s="552"/>
      <c r="P2" s="553"/>
      <c r="Q2" s="49"/>
      <c r="R2" s="555"/>
      <c r="S2" s="555"/>
      <c r="T2" s="555"/>
      <c r="U2" s="555"/>
      <c r="V2" s="555"/>
      <c r="W2" s="555"/>
      <c r="X2" s="555"/>
      <c r="Y2" s="555"/>
      <c r="Z2" s="556"/>
      <c r="AA2" s="556"/>
      <c r="AB2" s="47"/>
      <c r="AC2" s="550"/>
      <c r="AD2" s="551"/>
      <c r="AE2" s="551"/>
      <c r="AF2" s="551"/>
      <c r="AG2" s="551"/>
      <c r="AH2" s="551"/>
      <c r="AI2" s="551"/>
      <c r="AJ2" s="551"/>
      <c r="AK2" s="551"/>
      <c r="AL2" s="551"/>
      <c r="AM2" s="552"/>
    </row>
    <row r="3" spans="1:39" ht="13.5" customHeight="1" thickBot="1">
      <c r="A3" s="535"/>
      <c r="B3" s="538"/>
      <c r="C3" s="240" t="s">
        <v>14</v>
      </c>
      <c r="D3" s="547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4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</row>
    <row r="4" spans="1:39" ht="12.75" customHeight="1">
      <c r="A4" s="290">
        <v>1</v>
      </c>
      <c r="B4" s="291">
        <v>3</v>
      </c>
      <c r="C4" s="333" t="s">
        <v>17</v>
      </c>
      <c r="D4" s="164">
        <f aca="true" t="shared" si="0" ref="D4:D37">SUM(AM4)</f>
        <v>44</v>
      </c>
      <c r="E4" s="46"/>
      <c r="F4" s="447">
        <v>1</v>
      </c>
      <c r="G4" s="339">
        <v>1</v>
      </c>
      <c r="H4" s="39"/>
      <c r="I4" s="339">
        <v>2</v>
      </c>
      <c r="J4" s="339">
        <v>2</v>
      </c>
      <c r="K4" s="39"/>
      <c r="L4" s="339">
        <v>1</v>
      </c>
      <c r="M4" s="39"/>
      <c r="N4" s="39"/>
      <c r="O4" s="41"/>
      <c r="P4" s="81">
        <f aca="true" t="shared" si="1" ref="P4:P37">SUM(F4:O4)</f>
        <v>7</v>
      </c>
      <c r="Q4" s="46"/>
      <c r="R4" s="72">
        <v>20</v>
      </c>
      <c r="S4" s="39">
        <v>15</v>
      </c>
      <c r="T4" s="39"/>
      <c r="U4" s="40">
        <v>7</v>
      </c>
      <c r="V4" s="39">
        <v>1</v>
      </c>
      <c r="W4" s="39"/>
      <c r="X4" s="39">
        <v>1</v>
      </c>
      <c r="Y4" s="39"/>
      <c r="Z4" s="39"/>
      <c r="AA4" s="41"/>
      <c r="AB4" s="264"/>
      <c r="AC4" s="265">
        <v>20</v>
      </c>
      <c r="AD4" s="266">
        <v>15</v>
      </c>
      <c r="AE4" s="266"/>
      <c r="AF4" s="266">
        <v>7</v>
      </c>
      <c r="AG4" s="266">
        <v>1</v>
      </c>
      <c r="AH4" s="267"/>
      <c r="AI4" s="267">
        <v>1</v>
      </c>
      <c r="AJ4" s="266"/>
      <c r="AK4" s="266"/>
      <c r="AL4" s="445"/>
      <c r="AM4" s="268">
        <f aca="true" t="shared" si="2" ref="AM4:AM37">SUM(AC4:AL4)</f>
        <v>44</v>
      </c>
    </row>
    <row r="5" spans="1:39" ht="12.75" customHeight="1">
      <c r="A5" s="106">
        <v>2</v>
      </c>
      <c r="B5" s="113">
        <v>1</v>
      </c>
      <c r="C5" s="68" t="s">
        <v>25</v>
      </c>
      <c r="D5" s="260">
        <f t="shared" si="0"/>
        <v>27</v>
      </c>
      <c r="E5" s="46"/>
      <c r="F5" s="73"/>
      <c r="G5" s="74"/>
      <c r="H5" s="334">
        <v>2</v>
      </c>
      <c r="I5" s="74"/>
      <c r="J5" s="334">
        <v>1</v>
      </c>
      <c r="K5" s="334">
        <v>1</v>
      </c>
      <c r="L5" s="74"/>
      <c r="M5" s="74"/>
      <c r="N5" s="334">
        <v>1</v>
      </c>
      <c r="O5" s="75"/>
      <c r="P5" s="82">
        <f t="shared" si="1"/>
        <v>5</v>
      </c>
      <c r="Q5" s="46"/>
      <c r="R5" s="73"/>
      <c r="S5" s="74"/>
      <c r="T5" s="74">
        <v>16</v>
      </c>
      <c r="U5" s="76"/>
      <c r="V5" s="74"/>
      <c r="W5" s="74">
        <v>1</v>
      </c>
      <c r="X5" s="74"/>
      <c r="Y5" s="74"/>
      <c r="Z5" s="74">
        <v>10</v>
      </c>
      <c r="AA5" s="75"/>
      <c r="AB5" s="264"/>
      <c r="AC5" s="269"/>
      <c r="AD5" s="270"/>
      <c r="AE5" s="270">
        <v>16</v>
      </c>
      <c r="AF5" s="270"/>
      <c r="AG5" s="270"/>
      <c r="AH5" s="271">
        <v>1</v>
      </c>
      <c r="AI5" s="271"/>
      <c r="AJ5" s="270"/>
      <c r="AK5" s="270">
        <v>10</v>
      </c>
      <c r="AL5" s="278"/>
      <c r="AM5" s="272">
        <f t="shared" si="2"/>
        <v>27</v>
      </c>
    </row>
    <row r="6" spans="1:39" ht="12.75" customHeight="1">
      <c r="A6" s="106">
        <v>2</v>
      </c>
      <c r="B6" s="113">
        <v>13</v>
      </c>
      <c r="C6" s="68" t="s">
        <v>507</v>
      </c>
      <c r="D6" s="260">
        <f t="shared" si="0"/>
        <v>27</v>
      </c>
      <c r="E6" s="46"/>
      <c r="F6" s="442">
        <v>1</v>
      </c>
      <c r="G6" s="334">
        <v>1</v>
      </c>
      <c r="H6" s="334">
        <v>2</v>
      </c>
      <c r="I6" s="74"/>
      <c r="J6" s="334">
        <v>1</v>
      </c>
      <c r="K6" s="74"/>
      <c r="L6" s="334">
        <v>3</v>
      </c>
      <c r="M6" s="74"/>
      <c r="N6" s="334">
        <v>1</v>
      </c>
      <c r="O6" s="75"/>
      <c r="P6" s="82">
        <f t="shared" si="1"/>
        <v>9</v>
      </c>
      <c r="Q6" s="46"/>
      <c r="R6" s="73">
        <v>1</v>
      </c>
      <c r="S6" s="74">
        <v>20</v>
      </c>
      <c r="T6" s="74">
        <v>2</v>
      </c>
      <c r="U6" s="76"/>
      <c r="V6" s="74">
        <v>1</v>
      </c>
      <c r="W6" s="74"/>
      <c r="X6" s="74">
        <v>3</v>
      </c>
      <c r="Y6" s="74"/>
      <c r="Z6" s="74"/>
      <c r="AA6" s="75"/>
      <c r="AB6" s="264"/>
      <c r="AC6" s="269">
        <v>1</v>
      </c>
      <c r="AD6" s="270">
        <v>20</v>
      </c>
      <c r="AE6" s="270">
        <v>2</v>
      </c>
      <c r="AF6" s="270"/>
      <c r="AG6" s="270">
        <v>1</v>
      </c>
      <c r="AH6" s="271"/>
      <c r="AI6" s="271">
        <v>3</v>
      </c>
      <c r="AJ6" s="270"/>
      <c r="AK6" s="270"/>
      <c r="AL6" s="278"/>
      <c r="AM6" s="272">
        <f t="shared" si="2"/>
        <v>27</v>
      </c>
    </row>
    <row r="7" spans="1:39" ht="12.75" customHeight="1">
      <c r="A7" s="106">
        <v>4</v>
      </c>
      <c r="B7" s="113">
        <v>17</v>
      </c>
      <c r="C7" s="68" t="s">
        <v>26</v>
      </c>
      <c r="D7" s="449">
        <f t="shared" si="0"/>
        <v>25</v>
      </c>
      <c r="E7" s="46"/>
      <c r="F7" s="73"/>
      <c r="G7" s="74"/>
      <c r="H7" s="74"/>
      <c r="I7" s="74"/>
      <c r="J7" s="74"/>
      <c r="K7" s="334">
        <v>2</v>
      </c>
      <c r="L7" s="74"/>
      <c r="M7" s="74"/>
      <c r="N7" s="74"/>
      <c r="O7" s="75"/>
      <c r="P7" s="82">
        <f t="shared" si="1"/>
        <v>2</v>
      </c>
      <c r="Q7" s="46"/>
      <c r="R7" s="73"/>
      <c r="S7" s="74"/>
      <c r="T7" s="74"/>
      <c r="U7" s="76"/>
      <c r="V7" s="74"/>
      <c r="W7" s="74">
        <v>25</v>
      </c>
      <c r="X7" s="74"/>
      <c r="Y7" s="74"/>
      <c r="Z7" s="74"/>
      <c r="AA7" s="75"/>
      <c r="AB7" s="264"/>
      <c r="AC7" s="269"/>
      <c r="AD7" s="270"/>
      <c r="AE7" s="270"/>
      <c r="AF7" s="270"/>
      <c r="AG7" s="270"/>
      <c r="AH7" s="271">
        <v>25</v>
      </c>
      <c r="AI7" s="271"/>
      <c r="AJ7" s="270"/>
      <c r="AK7" s="270"/>
      <c r="AL7" s="278"/>
      <c r="AM7" s="272">
        <f t="shared" si="2"/>
        <v>25</v>
      </c>
    </row>
    <row r="8" spans="1:39" ht="12.75" customHeight="1">
      <c r="A8" s="106">
        <v>5</v>
      </c>
      <c r="B8" s="113">
        <v>6</v>
      </c>
      <c r="C8" s="67" t="s">
        <v>24</v>
      </c>
      <c r="D8" s="449">
        <f t="shared" si="0"/>
        <v>23</v>
      </c>
      <c r="E8" s="46"/>
      <c r="F8" s="73"/>
      <c r="G8" s="74"/>
      <c r="H8" s="74"/>
      <c r="I8" s="74"/>
      <c r="J8" s="334">
        <v>3</v>
      </c>
      <c r="K8" s="74"/>
      <c r="L8" s="334">
        <v>1</v>
      </c>
      <c r="M8" s="334">
        <v>2</v>
      </c>
      <c r="N8" s="334">
        <v>1</v>
      </c>
      <c r="O8" s="75"/>
      <c r="P8" s="82">
        <f t="shared" si="1"/>
        <v>7</v>
      </c>
      <c r="Q8" s="46"/>
      <c r="R8" s="73"/>
      <c r="S8" s="74"/>
      <c r="T8" s="74"/>
      <c r="U8" s="76"/>
      <c r="V8" s="74">
        <v>1</v>
      </c>
      <c r="W8" s="74"/>
      <c r="X8" s="74">
        <v>1</v>
      </c>
      <c r="Y8" s="74">
        <v>15</v>
      </c>
      <c r="Z8" s="74">
        <v>6</v>
      </c>
      <c r="AA8" s="75"/>
      <c r="AB8" s="264"/>
      <c r="AC8" s="269"/>
      <c r="AD8" s="270"/>
      <c r="AE8" s="270"/>
      <c r="AF8" s="270"/>
      <c r="AG8" s="270">
        <v>1</v>
      </c>
      <c r="AH8" s="271"/>
      <c r="AI8" s="271">
        <v>1</v>
      </c>
      <c r="AJ8" s="270">
        <v>15</v>
      </c>
      <c r="AK8" s="270">
        <v>6</v>
      </c>
      <c r="AL8" s="278"/>
      <c r="AM8" s="272">
        <f t="shared" si="2"/>
        <v>23</v>
      </c>
    </row>
    <row r="9" spans="1:39" ht="12.75" customHeight="1">
      <c r="A9" s="106">
        <v>6</v>
      </c>
      <c r="B9" s="113">
        <v>4</v>
      </c>
      <c r="C9" s="67" t="s">
        <v>128</v>
      </c>
      <c r="D9" s="449">
        <f t="shared" si="0"/>
        <v>21</v>
      </c>
      <c r="E9" s="46"/>
      <c r="F9" s="73"/>
      <c r="G9" s="74"/>
      <c r="H9" s="74"/>
      <c r="I9" s="74"/>
      <c r="J9" s="74"/>
      <c r="K9" s="334">
        <v>1</v>
      </c>
      <c r="L9" s="74"/>
      <c r="M9" s="74"/>
      <c r="N9" s="74"/>
      <c r="O9" s="340">
        <v>1</v>
      </c>
      <c r="P9" s="82">
        <f t="shared" si="1"/>
        <v>2</v>
      </c>
      <c r="Q9" s="46"/>
      <c r="R9" s="73"/>
      <c r="S9" s="74"/>
      <c r="T9" s="74"/>
      <c r="U9" s="76"/>
      <c r="V9" s="74"/>
      <c r="W9" s="74">
        <v>1</v>
      </c>
      <c r="X9" s="74"/>
      <c r="Y9" s="74"/>
      <c r="Z9" s="74"/>
      <c r="AA9" s="75">
        <v>20</v>
      </c>
      <c r="AB9" s="264"/>
      <c r="AC9" s="269"/>
      <c r="AD9" s="270"/>
      <c r="AE9" s="270"/>
      <c r="AF9" s="270"/>
      <c r="AG9" s="270"/>
      <c r="AH9" s="271">
        <v>1</v>
      </c>
      <c r="AI9" s="271"/>
      <c r="AJ9" s="270"/>
      <c r="AK9" s="270"/>
      <c r="AL9" s="278">
        <v>20</v>
      </c>
      <c r="AM9" s="272">
        <f t="shared" si="2"/>
        <v>21</v>
      </c>
    </row>
    <row r="10" spans="1:39" ht="12.75" customHeight="1">
      <c r="A10" s="106">
        <v>7</v>
      </c>
      <c r="B10" s="113">
        <v>8</v>
      </c>
      <c r="C10" s="68" t="s">
        <v>413</v>
      </c>
      <c r="D10" s="260">
        <f t="shared" si="0"/>
        <v>16</v>
      </c>
      <c r="E10" s="46"/>
      <c r="F10" s="442">
        <v>1</v>
      </c>
      <c r="G10" s="74"/>
      <c r="H10" s="334">
        <v>1</v>
      </c>
      <c r="I10" s="335"/>
      <c r="J10" s="74"/>
      <c r="K10" s="74"/>
      <c r="L10" s="74"/>
      <c r="M10" s="74"/>
      <c r="N10" s="74"/>
      <c r="O10" s="75"/>
      <c r="P10" s="82">
        <f t="shared" si="1"/>
        <v>2</v>
      </c>
      <c r="Q10" s="46"/>
      <c r="R10" s="73">
        <v>15</v>
      </c>
      <c r="S10" s="74"/>
      <c r="T10" s="74">
        <v>1</v>
      </c>
      <c r="U10" s="76"/>
      <c r="V10" s="74"/>
      <c r="W10" s="74"/>
      <c r="X10" s="74"/>
      <c r="Y10" s="74"/>
      <c r="Z10" s="74"/>
      <c r="AA10" s="75"/>
      <c r="AB10" s="264"/>
      <c r="AC10" s="269">
        <v>15</v>
      </c>
      <c r="AD10" s="270"/>
      <c r="AE10" s="270">
        <v>1</v>
      </c>
      <c r="AF10" s="270"/>
      <c r="AG10" s="270"/>
      <c r="AH10" s="271"/>
      <c r="AI10" s="271"/>
      <c r="AJ10" s="270"/>
      <c r="AK10" s="270"/>
      <c r="AL10" s="278"/>
      <c r="AM10" s="272">
        <f t="shared" si="2"/>
        <v>16</v>
      </c>
    </row>
    <row r="11" spans="1:39" ht="12.75" customHeight="1">
      <c r="A11" s="106">
        <v>8</v>
      </c>
      <c r="B11" s="113">
        <v>14</v>
      </c>
      <c r="C11" s="68" t="s">
        <v>508</v>
      </c>
      <c r="D11" s="260">
        <f t="shared" si="0"/>
        <v>15</v>
      </c>
      <c r="E11" s="46"/>
      <c r="F11" s="73"/>
      <c r="G11" s="74"/>
      <c r="H11" s="74"/>
      <c r="I11" s="74"/>
      <c r="J11" s="334">
        <v>2</v>
      </c>
      <c r="K11" s="334">
        <v>1</v>
      </c>
      <c r="L11" s="334">
        <v>1</v>
      </c>
      <c r="M11" s="74"/>
      <c r="N11" s="74"/>
      <c r="O11" s="75"/>
      <c r="P11" s="82">
        <f t="shared" si="1"/>
        <v>4</v>
      </c>
      <c r="Q11" s="46"/>
      <c r="R11" s="73"/>
      <c r="S11" s="74"/>
      <c r="T11" s="74"/>
      <c r="U11" s="76"/>
      <c r="V11" s="74"/>
      <c r="W11" s="74">
        <v>1</v>
      </c>
      <c r="X11" s="74">
        <v>6</v>
      </c>
      <c r="Y11" s="74"/>
      <c r="Z11" s="74">
        <v>8</v>
      </c>
      <c r="AA11" s="75"/>
      <c r="AB11" s="264"/>
      <c r="AC11" s="269"/>
      <c r="AD11" s="270"/>
      <c r="AE11" s="270"/>
      <c r="AF11" s="270"/>
      <c r="AG11" s="270"/>
      <c r="AH11" s="271">
        <v>1</v>
      </c>
      <c r="AI11" s="271">
        <v>6</v>
      </c>
      <c r="AJ11" s="270"/>
      <c r="AK11" s="270">
        <v>8</v>
      </c>
      <c r="AL11" s="278"/>
      <c r="AM11" s="272">
        <f t="shared" si="2"/>
        <v>15</v>
      </c>
    </row>
    <row r="12" spans="1:39" ht="12.75" customHeight="1">
      <c r="A12" s="106">
        <v>9</v>
      </c>
      <c r="B12" s="113">
        <v>16</v>
      </c>
      <c r="C12" s="68" t="s">
        <v>33</v>
      </c>
      <c r="D12" s="260">
        <f t="shared" si="0"/>
        <v>12</v>
      </c>
      <c r="E12" s="46"/>
      <c r="F12" s="442">
        <v>1</v>
      </c>
      <c r="G12" s="74"/>
      <c r="H12" s="74"/>
      <c r="I12" s="74"/>
      <c r="J12" s="334">
        <v>2</v>
      </c>
      <c r="K12" s="74"/>
      <c r="L12" s="334">
        <v>2</v>
      </c>
      <c r="M12" s="74"/>
      <c r="N12" s="74"/>
      <c r="O12" s="75"/>
      <c r="P12" s="82">
        <f t="shared" si="1"/>
        <v>5</v>
      </c>
      <c r="Q12" s="46"/>
      <c r="R12" s="73">
        <v>10</v>
      </c>
      <c r="S12" s="74"/>
      <c r="T12" s="74"/>
      <c r="U12" s="76"/>
      <c r="V12" s="74"/>
      <c r="W12" s="74"/>
      <c r="X12" s="74">
        <v>2</v>
      </c>
      <c r="Y12" s="74"/>
      <c r="Z12" s="74"/>
      <c r="AA12" s="75"/>
      <c r="AB12" s="264"/>
      <c r="AC12" s="269">
        <v>10</v>
      </c>
      <c r="AD12" s="270"/>
      <c r="AE12" s="270"/>
      <c r="AF12" s="270"/>
      <c r="AG12" s="270"/>
      <c r="AH12" s="271"/>
      <c r="AI12" s="271">
        <v>2</v>
      </c>
      <c r="AJ12" s="270"/>
      <c r="AK12" s="270"/>
      <c r="AL12" s="278"/>
      <c r="AM12" s="272">
        <f t="shared" si="2"/>
        <v>12</v>
      </c>
    </row>
    <row r="13" spans="1:39" ht="12.75" customHeight="1">
      <c r="A13" s="106">
        <v>10</v>
      </c>
      <c r="B13" s="113">
        <v>2</v>
      </c>
      <c r="C13" s="68" t="s">
        <v>50</v>
      </c>
      <c r="D13" s="260">
        <f t="shared" si="0"/>
        <v>8</v>
      </c>
      <c r="E13" s="46"/>
      <c r="F13" s="73"/>
      <c r="G13" s="74"/>
      <c r="H13" s="74"/>
      <c r="I13" s="74"/>
      <c r="J13" s="334">
        <v>1</v>
      </c>
      <c r="K13" s="74"/>
      <c r="L13" s="334">
        <v>1</v>
      </c>
      <c r="M13" s="74"/>
      <c r="N13" s="74"/>
      <c r="O13" s="75"/>
      <c r="P13" s="82">
        <f t="shared" si="1"/>
        <v>2</v>
      </c>
      <c r="Q13" s="46"/>
      <c r="R13" s="73"/>
      <c r="S13" s="74"/>
      <c r="T13" s="74"/>
      <c r="U13" s="76"/>
      <c r="V13" s="74"/>
      <c r="W13" s="74"/>
      <c r="X13" s="74">
        <v>8</v>
      </c>
      <c r="Y13" s="74"/>
      <c r="Z13" s="74"/>
      <c r="AA13" s="75"/>
      <c r="AB13" s="264"/>
      <c r="AC13" s="269"/>
      <c r="AD13" s="270"/>
      <c r="AE13" s="270"/>
      <c r="AF13" s="270"/>
      <c r="AG13" s="270"/>
      <c r="AH13" s="271"/>
      <c r="AI13" s="271">
        <v>8</v>
      </c>
      <c r="AJ13" s="270"/>
      <c r="AK13" s="270"/>
      <c r="AL13" s="278"/>
      <c r="AM13" s="272">
        <f t="shared" si="2"/>
        <v>8</v>
      </c>
    </row>
    <row r="14" spans="1:39" ht="12.75" customHeight="1">
      <c r="A14" s="106">
        <v>11</v>
      </c>
      <c r="B14" s="112">
        <v>25</v>
      </c>
      <c r="C14" s="68" t="s">
        <v>42</v>
      </c>
      <c r="D14" s="260">
        <f t="shared" si="0"/>
        <v>6</v>
      </c>
      <c r="E14" s="46"/>
      <c r="F14" s="442">
        <v>1</v>
      </c>
      <c r="G14" s="74"/>
      <c r="H14" s="74"/>
      <c r="I14" s="74"/>
      <c r="J14" s="74"/>
      <c r="K14" s="74"/>
      <c r="L14" s="74"/>
      <c r="M14" s="74"/>
      <c r="N14" s="74"/>
      <c r="O14" s="75"/>
      <c r="P14" s="82">
        <f t="shared" si="1"/>
        <v>1</v>
      </c>
      <c r="Q14" s="46"/>
      <c r="R14" s="73">
        <v>6</v>
      </c>
      <c r="S14" s="74"/>
      <c r="T14" s="74"/>
      <c r="U14" s="76"/>
      <c r="V14" s="74"/>
      <c r="W14" s="74"/>
      <c r="X14" s="74"/>
      <c r="Y14" s="74"/>
      <c r="Z14" s="74"/>
      <c r="AA14" s="75"/>
      <c r="AB14" s="264"/>
      <c r="AC14" s="269">
        <v>6</v>
      </c>
      <c r="AD14" s="270"/>
      <c r="AE14" s="270"/>
      <c r="AF14" s="270"/>
      <c r="AG14" s="270"/>
      <c r="AH14" s="271"/>
      <c r="AI14" s="271"/>
      <c r="AJ14" s="270"/>
      <c r="AK14" s="270"/>
      <c r="AL14" s="278"/>
      <c r="AM14" s="272">
        <f t="shared" si="2"/>
        <v>6</v>
      </c>
    </row>
    <row r="15" spans="1:39" ht="12.75" customHeight="1">
      <c r="A15" s="106">
        <v>12</v>
      </c>
      <c r="B15" s="113">
        <v>12</v>
      </c>
      <c r="C15" s="67" t="s">
        <v>18</v>
      </c>
      <c r="D15" s="449">
        <f t="shared" si="0"/>
        <v>2</v>
      </c>
      <c r="E15" s="46"/>
      <c r="F15" s="73"/>
      <c r="G15" s="74"/>
      <c r="H15" s="74"/>
      <c r="I15" s="74"/>
      <c r="J15" s="74"/>
      <c r="K15" s="334">
        <v>1</v>
      </c>
      <c r="L15" s="334">
        <v>1</v>
      </c>
      <c r="M15" s="74"/>
      <c r="N15" s="74"/>
      <c r="O15" s="75"/>
      <c r="P15" s="82">
        <f t="shared" si="1"/>
        <v>2</v>
      </c>
      <c r="Q15" s="46"/>
      <c r="R15" s="73"/>
      <c r="S15" s="74"/>
      <c r="T15" s="74"/>
      <c r="U15" s="76"/>
      <c r="V15" s="74"/>
      <c r="W15" s="74">
        <v>1</v>
      </c>
      <c r="X15" s="74">
        <v>1</v>
      </c>
      <c r="Y15" s="74"/>
      <c r="Z15" s="74"/>
      <c r="AA15" s="75"/>
      <c r="AB15" s="264"/>
      <c r="AC15" s="269"/>
      <c r="AD15" s="270"/>
      <c r="AE15" s="270"/>
      <c r="AF15" s="270"/>
      <c r="AG15" s="270"/>
      <c r="AH15" s="271">
        <v>1</v>
      </c>
      <c r="AI15" s="271">
        <v>1</v>
      </c>
      <c r="AJ15" s="270"/>
      <c r="AK15" s="270"/>
      <c r="AL15" s="278"/>
      <c r="AM15" s="272">
        <f t="shared" si="2"/>
        <v>2</v>
      </c>
    </row>
    <row r="16" spans="1:39" ht="12.75" customHeight="1">
      <c r="A16" s="106">
        <v>12</v>
      </c>
      <c r="B16" s="112">
        <v>23</v>
      </c>
      <c r="C16" s="68" t="s">
        <v>293</v>
      </c>
      <c r="D16" s="260">
        <f t="shared" si="0"/>
        <v>2</v>
      </c>
      <c r="E16" s="46"/>
      <c r="F16" s="73"/>
      <c r="G16" s="74"/>
      <c r="H16" s="74"/>
      <c r="I16" s="74"/>
      <c r="J16" s="74"/>
      <c r="K16" s="74"/>
      <c r="L16" s="74"/>
      <c r="M16" s="74"/>
      <c r="N16" s="334">
        <v>1</v>
      </c>
      <c r="O16" s="75"/>
      <c r="P16" s="82">
        <f t="shared" si="1"/>
        <v>1</v>
      </c>
      <c r="Q16" s="46"/>
      <c r="R16" s="73"/>
      <c r="S16" s="74"/>
      <c r="T16" s="74"/>
      <c r="U16" s="76"/>
      <c r="V16" s="74"/>
      <c r="W16" s="74"/>
      <c r="X16" s="74"/>
      <c r="Y16" s="74"/>
      <c r="Z16" s="74">
        <v>1</v>
      </c>
      <c r="AA16" s="75"/>
      <c r="AB16" s="264"/>
      <c r="AC16" s="269"/>
      <c r="AD16" s="270"/>
      <c r="AE16" s="270"/>
      <c r="AF16" s="270"/>
      <c r="AG16" s="270"/>
      <c r="AH16" s="271"/>
      <c r="AI16" s="271">
        <v>1</v>
      </c>
      <c r="AJ16" s="270"/>
      <c r="AK16" s="270">
        <v>1</v>
      </c>
      <c r="AL16" s="278"/>
      <c r="AM16" s="272">
        <f t="shared" si="2"/>
        <v>2</v>
      </c>
    </row>
    <row r="17" spans="1:39" ht="12.75" customHeight="1">
      <c r="A17" s="106">
        <v>14</v>
      </c>
      <c r="B17" s="113">
        <v>5</v>
      </c>
      <c r="C17" s="68" t="s">
        <v>16</v>
      </c>
      <c r="D17" s="260">
        <f t="shared" si="0"/>
        <v>1</v>
      </c>
      <c r="E17" s="46"/>
      <c r="F17" s="73"/>
      <c r="G17" s="74"/>
      <c r="H17" s="74"/>
      <c r="I17" s="74"/>
      <c r="J17" s="334">
        <v>1</v>
      </c>
      <c r="K17" s="74"/>
      <c r="L17" s="74"/>
      <c r="M17" s="74"/>
      <c r="N17" s="74"/>
      <c r="O17" s="75"/>
      <c r="P17" s="82">
        <f t="shared" si="1"/>
        <v>1</v>
      </c>
      <c r="Q17" s="46"/>
      <c r="R17" s="73"/>
      <c r="S17" s="74"/>
      <c r="T17" s="74"/>
      <c r="U17" s="76"/>
      <c r="V17" s="74">
        <v>1</v>
      </c>
      <c r="W17" s="74"/>
      <c r="X17" s="74"/>
      <c r="Y17" s="74"/>
      <c r="Z17" s="74"/>
      <c r="AA17" s="75"/>
      <c r="AB17" s="264"/>
      <c r="AC17" s="269"/>
      <c r="AD17" s="270"/>
      <c r="AE17" s="270"/>
      <c r="AF17" s="270"/>
      <c r="AG17" s="270">
        <v>1</v>
      </c>
      <c r="AH17" s="271"/>
      <c r="AI17" s="271"/>
      <c r="AJ17" s="270"/>
      <c r="AK17" s="270"/>
      <c r="AL17" s="278"/>
      <c r="AM17" s="272">
        <f t="shared" si="2"/>
        <v>1</v>
      </c>
    </row>
    <row r="18" spans="1:39" ht="12.75" customHeight="1">
      <c r="A18" s="106">
        <v>14</v>
      </c>
      <c r="B18" s="113">
        <v>9</v>
      </c>
      <c r="C18" s="68" t="s">
        <v>22</v>
      </c>
      <c r="D18" s="260">
        <f t="shared" si="0"/>
        <v>1</v>
      </c>
      <c r="E18" s="46"/>
      <c r="F18" s="73"/>
      <c r="G18" s="74"/>
      <c r="H18" s="74"/>
      <c r="I18" s="74"/>
      <c r="J18" s="334">
        <v>1</v>
      </c>
      <c r="K18" s="74"/>
      <c r="L18" s="74"/>
      <c r="M18" s="74"/>
      <c r="N18" s="74"/>
      <c r="O18" s="75"/>
      <c r="P18" s="82">
        <f t="shared" si="1"/>
        <v>1</v>
      </c>
      <c r="Q18" s="46"/>
      <c r="R18" s="73"/>
      <c r="S18" s="74"/>
      <c r="T18" s="74"/>
      <c r="U18" s="76"/>
      <c r="V18" s="74"/>
      <c r="W18" s="74"/>
      <c r="X18" s="74">
        <v>1</v>
      </c>
      <c r="Y18" s="74"/>
      <c r="Z18" s="74"/>
      <c r="AA18" s="75"/>
      <c r="AB18" s="264"/>
      <c r="AC18" s="269"/>
      <c r="AD18" s="270"/>
      <c r="AE18" s="270"/>
      <c r="AF18" s="270"/>
      <c r="AG18" s="270"/>
      <c r="AH18" s="271"/>
      <c r="AI18" s="271">
        <v>1</v>
      </c>
      <c r="AJ18" s="270"/>
      <c r="AK18" s="270"/>
      <c r="AL18" s="278"/>
      <c r="AM18" s="272">
        <f t="shared" si="2"/>
        <v>1</v>
      </c>
    </row>
    <row r="19" spans="1:39" ht="12.75" customHeight="1">
      <c r="A19" s="106">
        <v>14</v>
      </c>
      <c r="B19" s="113">
        <v>15</v>
      </c>
      <c r="C19" s="68" t="s">
        <v>130</v>
      </c>
      <c r="D19" s="260">
        <f t="shared" si="0"/>
        <v>1</v>
      </c>
      <c r="E19" s="46"/>
      <c r="F19" s="73"/>
      <c r="G19" s="74"/>
      <c r="H19" s="74"/>
      <c r="I19" s="74"/>
      <c r="J19" s="74"/>
      <c r="K19" s="334">
        <v>1</v>
      </c>
      <c r="L19" s="74"/>
      <c r="M19" s="74"/>
      <c r="N19" s="74"/>
      <c r="O19" s="75"/>
      <c r="P19" s="82">
        <f t="shared" si="1"/>
        <v>1</v>
      </c>
      <c r="Q19" s="46"/>
      <c r="R19" s="73"/>
      <c r="S19" s="74"/>
      <c r="T19" s="74"/>
      <c r="U19" s="76"/>
      <c r="V19" s="74"/>
      <c r="W19" s="74">
        <v>1</v>
      </c>
      <c r="X19" s="74"/>
      <c r="Y19" s="74"/>
      <c r="Z19" s="74"/>
      <c r="AA19" s="75"/>
      <c r="AB19" s="264"/>
      <c r="AC19" s="269"/>
      <c r="AD19" s="270"/>
      <c r="AE19" s="270"/>
      <c r="AF19" s="270"/>
      <c r="AG19" s="270"/>
      <c r="AH19" s="271">
        <v>1</v>
      </c>
      <c r="AI19" s="271"/>
      <c r="AJ19" s="270"/>
      <c r="AK19" s="270"/>
      <c r="AL19" s="278"/>
      <c r="AM19" s="272">
        <f t="shared" si="2"/>
        <v>1</v>
      </c>
    </row>
    <row r="20" spans="1:39" ht="12.75" customHeight="1">
      <c r="A20" s="106">
        <v>14</v>
      </c>
      <c r="B20" s="113">
        <v>18</v>
      </c>
      <c r="C20" s="68" t="s">
        <v>190</v>
      </c>
      <c r="D20" s="260">
        <f t="shared" si="0"/>
        <v>1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1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</row>
    <row r="21" spans="1:39" ht="12.75" customHeight="1">
      <c r="A21" s="106">
        <v>14</v>
      </c>
      <c r="B21" s="113">
        <v>19</v>
      </c>
      <c r="C21" s="68" t="s">
        <v>19</v>
      </c>
      <c r="D21" s="449">
        <f t="shared" si="0"/>
        <v>1</v>
      </c>
      <c r="E21" s="46"/>
      <c r="F21" s="73"/>
      <c r="G21" s="74"/>
      <c r="H21" s="74"/>
      <c r="I21" s="74"/>
      <c r="J21" s="74"/>
      <c r="K21" s="334">
        <v>1</v>
      </c>
      <c r="L21" s="74"/>
      <c r="M21" s="74"/>
      <c r="N21" s="74"/>
      <c r="O21" s="75"/>
      <c r="P21" s="82">
        <f t="shared" si="1"/>
        <v>1</v>
      </c>
      <c r="Q21" s="46"/>
      <c r="R21" s="73"/>
      <c r="S21" s="74"/>
      <c r="T21" s="74"/>
      <c r="U21" s="76"/>
      <c r="V21" s="74"/>
      <c r="W21" s="74">
        <v>1</v>
      </c>
      <c r="X21" s="74"/>
      <c r="Y21" s="74"/>
      <c r="Z21" s="74"/>
      <c r="AA21" s="75"/>
      <c r="AB21" s="264"/>
      <c r="AC21" s="269"/>
      <c r="AD21" s="270"/>
      <c r="AE21" s="270"/>
      <c r="AF21" s="270"/>
      <c r="AG21" s="270"/>
      <c r="AH21" s="271">
        <v>1</v>
      </c>
      <c r="AI21" s="271"/>
      <c r="AJ21" s="270"/>
      <c r="AK21" s="270"/>
      <c r="AL21" s="278"/>
      <c r="AM21" s="272">
        <f t="shared" si="2"/>
        <v>1</v>
      </c>
    </row>
    <row r="22" spans="1:39" ht="12.75" customHeight="1">
      <c r="A22" s="106">
        <v>14</v>
      </c>
      <c r="B22" s="112">
        <v>24</v>
      </c>
      <c r="C22" s="68" t="s">
        <v>292</v>
      </c>
      <c r="D22" s="260">
        <f t="shared" si="0"/>
        <v>1</v>
      </c>
      <c r="E22" s="46"/>
      <c r="F22" s="73"/>
      <c r="G22" s="74"/>
      <c r="H22" s="74"/>
      <c r="I22" s="74"/>
      <c r="J22" s="74"/>
      <c r="K22" s="74"/>
      <c r="L22" s="334">
        <v>1</v>
      </c>
      <c r="M22" s="74"/>
      <c r="N22" s="74"/>
      <c r="O22" s="75"/>
      <c r="P22" s="82">
        <f t="shared" si="1"/>
        <v>1</v>
      </c>
      <c r="Q22" s="46"/>
      <c r="R22" s="73"/>
      <c r="S22" s="74"/>
      <c r="T22" s="74"/>
      <c r="U22" s="76"/>
      <c r="V22" s="74"/>
      <c r="W22" s="74"/>
      <c r="X22" s="74">
        <v>1</v>
      </c>
      <c r="Y22" s="74"/>
      <c r="Z22" s="74"/>
      <c r="AA22" s="75"/>
      <c r="AB22" s="264"/>
      <c r="AC22" s="269"/>
      <c r="AD22" s="270"/>
      <c r="AE22" s="270"/>
      <c r="AF22" s="270"/>
      <c r="AG22" s="270"/>
      <c r="AH22" s="271"/>
      <c r="AI22" s="271">
        <v>1</v>
      </c>
      <c r="AJ22" s="270"/>
      <c r="AK22" s="270"/>
      <c r="AL22" s="278"/>
      <c r="AM22" s="272">
        <f t="shared" si="2"/>
        <v>1</v>
      </c>
    </row>
    <row r="23" spans="1:39" ht="12.75" customHeight="1">
      <c r="A23" s="102" t="s">
        <v>45</v>
      </c>
      <c r="B23" s="114">
        <v>7</v>
      </c>
      <c r="C23" s="236" t="s">
        <v>15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4"/>
      <c r="N23" s="74"/>
      <c r="O23" s="75"/>
      <c r="P23" s="82">
        <f t="shared" si="1"/>
        <v>0</v>
      </c>
      <c r="Q23" s="46"/>
      <c r="R23" s="73"/>
      <c r="S23" s="74"/>
      <c r="T23" s="74"/>
      <c r="U23" s="76"/>
      <c r="V23" s="74"/>
      <c r="W23" s="74"/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/>
      <c r="AI23" s="271"/>
      <c r="AJ23" s="270"/>
      <c r="AK23" s="270"/>
      <c r="AL23" s="278"/>
      <c r="AM23" s="272">
        <f t="shared" si="2"/>
        <v>0</v>
      </c>
    </row>
    <row r="24" spans="1:39" ht="12.75" customHeight="1">
      <c r="A24" s="102" t="s">
        <v>45</v>
      </c>
      <c r="B24" s="114">
        <v>10</v>
      </c>
      <c r="C24" s="236" t="s">
        <v>36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</row>
    <row r="25" spans="1:39" ht="12.75" customHeight="1">
      <c r="A25" s="102" t="s">
        <v>45</v>
      </c>
      <c r="B25" s="114">
        <v>11</v>
      </c>
      <c r="C25" s="236" t="s">
        <v>509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</row>
    <row r="26" spans="1:39" ht="12.75" customHeight="1">
      <c r="A26" s="102" t="s">
        <v>45</v>
      </c>
      <c r="B26" s="114">
        <v>20</v>
      </c>
      <c r="C26" s="236" t="s">
        <v>20</v>
      </c>
      <c r="D26" s="449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</row>
    <row r="27" spans="1:39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</row>
    <row r="28" spans="1:39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</row>
    <row r="29" spans="1:39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</row>
    <row r="30" spans="1:39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</row>
    <row r="31" spans="1:39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</row>
    <row r="32" spans="1:39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</row>
    <row r="33" spans="1:39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</row>
    <row r="34" spans="1:39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</row>
    <row r="35" spans="1:39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</row>
    <row r="36" spans="1:39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</row>
    <row r="37" spans="1:39" ht="1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 t="shared" si="2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55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5</v>
      </c>
      <c r="G39" s="53">
        <f aca="true" t="shared" si="3" ref="G39:O39">SUM(G4:G37)</f>
        <v>2</v>
      </c>
      <c r="H39" s="53">
        <f t="shared" si="3"/>
        <v>5</v>
      </c>
      <c r="I39" s="52">
        <f t="shared" si="3"/>
        <v>2</v>
      </c>
      <c r="J39" s="53">
        <f t="shared" si="3"/>
        <v>15</v>
      </c>
      <c r="K39" s="53">
        <f t="shared" si="3"/>
        <v>8</v>
      </c>
      <c r="L39" s="53">
        <f t="shared" si="3"/>
        <v>11</v>
      </c>
      <c r="M39" s="53">
        <f t="shared" si="3"/>
        <v>2</v>
      </c>
      <c r="N39" s="53">
        <f t="shared" si="3"/>
        <v>4</v>
      </c>
      <c r="O39" s="53">
        <f t="shared" si="3"/>
        <v>1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826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1" t="s">
        <v>299</v>
      </c>
      <c r="B41" s="522"/>
      <c r="C41" s="523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40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4"/>
      <c r="B42" s="525"/>
      <c r="C42" s="526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15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234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C1:AM2"/>
    <mergeCell ref="D2:D3"/>
    <mergeCell ref="A41:C42"/>
    <mergeCell ref="A1:A3"/>
    <mergeCell ref="B1:B3"/>
    <mergeCell ref="P1:P3"/>
    <mergeCell ref="F1:O2"/>
    <mergeCell ref="R1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8"/>
  <sheetViews>
    <sheetView zoomScalePageLayoutView="0" workbookViewId="0" topLeftCell="A19">
      <pane xSplit="11445" topLeftCell="AN1" activePane="topRight" state="split"/>
      <selection pane="topLeft" activeCell="D40" sqref="D40"/>
      <selection pane="topRight" activeCell="AT43" sqref="AS43:AT43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40" width="1.7109375" style="8" customWidth="1"/>
    <col min="41" max="41" width="6.28125" style="18" customWidth="1"/>
    <col min="42" max="42" width="6.00390625" style="18" customWidth="1"/>
    <col min="43" max="43" width="6.28125" style="18" customWidth="1"/>
    <col min="44" max="44" width="6.00390625" style="18" customWidth="1"/>
    <col min="45" max="45" width="6.28125" style="18" customWidth="1"/>
    <col min="46" max="47" width="6.00390625" style="18" customWidth="1"/>
    <col min="48" max="16384" width="11.421875" style="18" customWidth="1"/>
  </cols>
  <sheetData>
    <row r="1" spans="1:47" ht="12.75" customHeight="1" thickBot="1">
      <c r="A1" s="533">
        <v>2024</v>
      </c>
      <c r="B1" s="536">
        <v>2023</v>
      </c>
      <c r="C1" s="238" t="s">
        <v>41</v>
      </c>
      <c r="D1" s="288" t="s">
        <v>559</v>
      </c>
      <c r="E1" s="228"/>
      <c r="F1" s="539" t="s">
        <v>72</v>
      </c>
      <c r="G1" s="539"/>
      <c r="H1" s="539"/>
      <c r="I1" s="539"/>
      <c r="J1" s="539"/>
      <c r="K1" s="539"/>
      <c r="L1" s="539"/>
      <c r="M1" s="539"/>
      <c r="N1" s="548"/>
      <c r="O1" s="549"/>
      <c r="P1" s="543" t="s">
        <v>0</v>
      </c>
      <c r="Q1" s="48"/>
      <c r="R1" s="539" t="s">
        <v>81</v>
      </c>
      <c r="S1" s="539"/>
      <c r="T1" s="539"/>
      <c r="U1" s="539"/>
      <c r="V1" s="539"/>
      <c r="W1" s="539"/>
      <c r="X1" s="539"/>
      <c r="Y1" s="539"/>
      <c r="Z1" s="548"/>
      <c r="AA1" s="548"/>
      <c r="AB1" s="261"/>
      <c r="AC1" s="527" t="s">
        <v>821</v>
      </c>
      <c r="AD1" s="548"/>
      <c r="AE1" s="548"/>
      <c r="AF1" s="548"/>
      <c r="AG1" s="548"/>
      <c r="AH1" s="548"/>
      <c r="AI1" s="548"/>
      <c r="AJ1" s="548"/>
      <c r="AK1" s="548"/>
      <c r="AL1" s="548"/>
      <c r="AM1" s="549"/>
      <c r="AN1" s="289"/>
      <c r="AO1" s="493" t="s">
        <v>829</v>
      </c>
      <c r="AP1" s="494"/>
      <c r="AQ1" s="494"/>
      <c r="AR1" s="494"/>
      <c r="AS1" s="494"/>
      <c r="AT1" s="495"/>
      <c r="AU1" s="543" t="s">
        <v>0</v>
      </c>
    </row>
    <row r="2" spans="1:47" ht="20.25" customHeight="1" thickBot="1">
      <c r="A2" s="534"/>
      <c r="B2" s="537"/>
      <c r="C2" s="239" t="s">
        <v>43</v>
      </c>
      <c r="D2" s="546" t="s">
        <v>0</v>
      </c>
      <c r="E2" s="49"/>
      <c r="F2" s="541"/>
      <c r="G2" s="541"/>
      <c r="H2" s="541"/>
      <c r="I2" s="541"/>
      <c r="J2" s="541"/>
      <c r="K2" s="541"/>
      <c r="L2" s="541"/>
      <c r="M2" s="541"/>
      <c r="N2" s="551"/>
      <c r="O2" s="552"/>
      <c r="P2" s="553"/>
      <c r="Q2" s="49"/>
      <c r="R2" s="555"/>
      <c r="S2" s="555"/>
      <c r="T2" s="555"/>
      <c r="U2" s="555"/>
      <c r="V2" s="555"/>
      <c r="W2" s="555"/>
      <c r="X2" s="555"/>
      <c r="Y2" s="555"/>
      <c r="Z2" s="556"/>
      <c r="AA2" s="556"/>
      <c r="AB2" s="47"/>
      <c r="AC2" s="550"/>
      <c r="AD2" s="551"/>
      <c r="AE2" s="551"/>
      <c r="AF2" s="551"/>
      <c r="AG2" s="551"/>
      <c r="AH2" s="551"/>
      <c r="AI2" s="551"/>
      <c r="AJ2" s="551"/>
      <c r="AK2" s="551"/>
      <c r="AL2" s="551"/>
      <c r="AM2" s="552"/>
      <c r="AN2" s="289"/>
      <c r="AO2" s="496"/>
      <c r="AP2" s="497"/>
      <c r="AQ2" s="497"/>
      <c r="AR2" s="497"/>
      <c r="AS2" s="497"/>
      <c r="AT2" s="498"/>
      <c r="AU2" s="544"/>
    </row>
    <row r="3" spans="1:47" ht="13.5" customHeight="1" thickBot="1">
      <c r="A3" s="535"/>
      <c r="B3" s="538"/>
      <c r="C3" s="240" t="s">
        <v>14</v>
      </c>
      <c r="D3" s="547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4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  <c r="AN3" s="289"/>
      <c r="AO3" s="29" t="s">
        <v>134</v>
      </c>
      <c r="AP3" s="29" t="s">
        <v>135</v>
      </c>
      <c r="AQ3" s="29" t="s">
        <v>61</v>
      </c>
      <c r="AR3" s="29" t="s">
        <v>62</v>
      </c>
      <c r="AS3" s="29" t="s">
        <v>63</v>
      </c>
      <c r="AT3" s="30" t="s">
        <v>64</v>
      </c>
      <c r="AU3" s="545"/>
    </row>
    <row r="4" spans="1:47" ht="12.75" customHeight="1">
      <c r="A4" s="290">
        <v>1</v>
      </c>
      <c r="B4" s="291">
        <v>3</v>
      </c>
      <c r="C4" s="333" t="s">
        <v>17</v>
      </c>
      <c r="D4" s="164">
        <f aca="true" t="shared" si="0" ref="D4:D37">SUM(AM4+AU4)</f>
        <v>44</v>
      </c>
      <c r="E4" s="46"/>
      <c r="F4" s="447">
        <v>1</v>
      </c>
      <c r="G4" s="339">
        <v>1</v>
      </c>
      <c r="H4" s="39"/>
      <c r="I4" s="339">
        <v>2</v>
      </c>
      <c r="J4" s="339">
        <v>2</v>
      </c>
      <c r="K4" s="39"/>
      <c r="L4" s="339">
        <v>1</v>
      </c>
      <c r="M4" s="39"/>
      <c r="N4" s="39"/>
      <c r="O4" s="41"/>
      <c r="P4" s="81">
        <f aca="true" t="shared" si="1" ref="P4:P37">SUM(F4:O4)</f>
        <v>7</v>
      </c>
      <c r="Q4" s="46"/>
      <c r="R4" s="72">
        <v>20</v>
      </c>
      <c r="S4" s="39">
        <v>15</v>
      </c>
      <c r="T4" s="39"/>
      <c r="U4" s="40">
        <v>7</v>
      </c>
      <c r="V4" s="39">
        <v>1</v>
      </c>
      <c r="W4" s="39"/>
      <c r="X4" s="39">
        <v>1</v>
      </c>
      <c r="Y4" s="39"/>
      <c r="Z4" s="39"/>
      <c r="AA4" s="41"/>
      <c r="AB4" s="264"/>
      <c r="AC4" s="265">
        <v>20</v>
      </c>
      <c r="AD4" s="266">
        <v>15</v>
      </c>
      <c r="AE4" s="266"/>
      <c r="AF4" s="266">
        <v>7</v>
      </c>
      <c r="AG4" s="266">
        <v>1</v>
      </c>
      <c r="AH4" s="267"/>
      <c r="AI4" s="267">
        <v>1</v>
      </c>
      <c r="AJ4" s="266"/>
      <c r="AK4" s="266"/>
      <c r="AL4" s="445"/>
      <c r="AM4" s="268">
        <f aca="true" t="shared" si="2" ref="AM4:AM37">SUM(AC4:AL4)</f>
        <v>44</v>
      </c>
      <c r="AN4" s="289"/>
      <c r="AO4" s="266"/>
      <c r="AP4" s="267"/>
      <c r="AQ4" s="266"/>
      <c r="AR4" s="267"/>
      <c r="AS4" s="267"/>
      <c r="AT4" s="267"/>
      <c r="AU4" s="450">
        <f aca="true" t="shared" si="3" ref="AU4:AU37">SUM(AO4:AT4)</f>
        <v>0</v>
      </c>
    </row>
    <row r="5" spans="1:47" ht="12.75" customHeight="1">
      <c r="A5" s="106">
        <v>2</v>
      </c>
      <c r="B5" s="296">
        <v>6</v>
      </c>
      <c r="C5" s="67" t="s">
        <v>24</v>
      </c>
      <c r="D5" s="260">
        <f t="shared" si="0"/>
        <v>42</v>
      </c>
      <c r="E5" s="46"/>
      <c r="F5" s="73"/>
      <c r="G5" s="74"/>
      <c r="H5" s="334">
        <v>5</v>
      </c>
      <c r="I5" s="74"/>
      <c r="J5" s="334">
        <v>4</v>
      </c>
      <c r="K5" s="74"/>
      <c r="L5" s="334">
        <v>2</v>
      </c>
      <c r="M5" s="334">
        <v>3</v>
      </c>
      <c r="N5" s="334">
        <v>1</v>
      </c>
      <c r="O5" s="75"/>
      <c r="P5" s="82">
        <f t="shared" si="1"/>
        <v>15</v>
      </c>
      <c r="Q5" s="46"/>
      <c r="R5" s="73"/>
      <c r="S5" s="74"/>
      <c r="T5" s="74">
        <v>12</v>
      </c>
      <c r="U5" s="76"/>
      <c r="V5" s="74">
        <v>4</v>
      </c>
      <c r="W5" s="74"/>
      <c r="X5" s="74">
        <v>3</v>
      </c>
      <c r="Y5" s="74">
        <v>17</v>
      </c>
      <c r="Z5" s="74">
        <v>6</v>
      </c>
      <c r="AA5" s="75"/>
      <c r="AB5" s="264"/>
      <c r="AC5" s="269"/>
      <c r="AD5" s="270"/>
      <c r="AE5" s="270"/>
      <c r="AF5" s="270"/>
      <c r="AG5" s="270">
        <v>1</v>
      </c>
      <c r="AH5" s="271"/>
      <c r="AI5" s="271">
        <v>1</v>
      </c>
      <c r="AJ5" s="270">
        <v>15</v>
      </c>
      <c r="AK5" s="270">
        <v>6</v>
      </c>
      <c r="AL5" s="278"/>
      <c r="AM5" s="272">
        <f t="shared" si="2"/>
        <v>23</v>
      </c>
      <c r="AN5" s="289"/>
      <c r="AO5" s="270">
        <v>12</v>
      </c>
      <c r="AP5" s="271"/>
      <c r="AQ5" s="270">
        <v>3</v>
      </c>
      <c r="AR5" s="271"/>
      <c r="AS5" s="271">
        <v>2</v>
      </c>
      <c r="AT5" s="271">
        <v>2</v>
      </c>
      <c r="AU5" s="451">
        <f t="shared" si="3"/>
        <v>19</v>
      </c>
    </row>
    <row r="6" spans="1:47" ht="12.75" customHeight="1">
      <c r="A6" s="106">
        <v>3</v>
      </c>
      <c r="B6" s="113">
        <v>1</v>
      </c>
      <c r="C6" s="68" t="s">
        <v>25</v>
      </c>
      <c r="D6" s="260">
        <f t="shared" si="0"/>
        <v>40</v>
      </c>
      <c r="E6" s="46"/>
      <c r="F6" s="73"/>
      <c r="G6" s="74"/>
      <c r="H6" s="334">
        <v>4</v>
      </c>
      <c r="I6" s="74"/>
      <c r="J6" s="334">
        <v>2</v>
      </c>
      <c r="K6" s="334">
        <v>1</v>
      </c>
      <c r="L6" s="74"/>
      <c r="M6" s="74"/>
      <c r="N6" s="334">
        <v>1</v>
      </c>
      <c r="O6" s="75"/>
      <c r="P6" s="82">
        <f t="shared" si="1"/>
        <v>8</v>
      </c>
      <c r="Q6" s="46"/>
      <c r="R6" s="73"/>
      <c r="S6" s="74"/>
      <c r="T6" s="74">
        <v>18</v>
      </c>
      <c r="U6" s="76"/>
      <c r="V6" s="74">
        <v>1</v>
      </c>
      <c r="W6" s="74">
        <v>11</v>
      </c>
      <c r="X6" s="74"/>
      <c r="Y6" s="74"/>
      <c r="Z6" s="74">
        <v>10</v>
      </c>
      <c r="AA6" s="75"/>
      <c r="AB6" s="264"/>
      <c r="AC6" s="269"/>
      <c r="AD6" s="270"/>
      <c r="AE6" s="270">
        <v>16</v>
      </c>
      <c r="AF6" s="270"/>
      <c r="AG6" s="270"/>
      <c r="AH6" s="271">
        <v>1</v>
      </c>
      <c r="AI6" s="271"/>
      <c r="AJ6" s="270"/>
      <c r="AK6" s="270">
        <v>10</v>
      </c>
      <c r="AL6" s="278"/>
      <c r="AM6" s="272">
        <f t="shared" si="2"/>
        <v>27</v>
      </c>
      <c r="AN6" s="289"/>
      <c r="AO6" s="270">
        <v>2</v>
      </c>
      <c r="AP6" s="271"/>
      <c r="AQ6" s="270">
        <v>1</v>
      </c>
      <c r="AR6" s="271">
        <v>10</v>
      </c>
      <c r="AS6" s="271"/>
      <c r="AT6" s="271"/>
      <c r="AU6" s="451">
        <f t="shared" si="3"/>
        <v>13</v>
      </c>
    </row>
    <row r="7" spans="1:47" ht="12.75" customHeight="1">
      <c r="A7" s="106">
        <v>4</v>
      </c>
      <c r="B7" s="113">
        <v>13</v>
      </c>
      <c r="C7" s="68" t="s">
        <v>507</v>
      </c>
      <c r="D7" s="260">
        <f t="shared" si="0"/>
        <v>27</v>
      </c>
      <c r="E7" s="46"/>
      <c r="F7" s="442">
        <v>1</v>
      </c>
      <c r="G7" s="334">
        <v>1</v>
      </c>
      <c r="H7" s="334">
        <v>2</v>
      </c>
      <c r="I7" s="74"/>
      <c r="J7" s="334">
        <v>1</v>
      </c>
      <c r="K7" s="74"/>
      <c r="L7" s="334">
        <v>3</v>
      </c>
      <c r="M7" s="74"/>
      <c r="N7" s="334">
        <v>1</v>
      </c>
      <c r="O7" s="75"/>
      <c r="P7" s="82">
        <f t="shared" si="1"/>
        <v>9</v>
      </c>
      <c r="Q7" s="46"/>
      <c r="R7" s="73">
        <v>1</v>
      </c>
      <c r="S7" s="74">
        <v>20</v>
      </c>
      <c r="T7" s="74">
        <v>2</v>
      </c>
      <c r="U7" s="76"/>
      <c r="V7" s="74">
        <v>1</v>
      </c>
      <c r="W7" s="74"/>
      <c r="X7" s="74">
        <v>3</v>
      </c>
      <c r="Y7" s="74"/>
      <c r="Z7" s="74"/>
      <c r="AA7" s="75"/>
      <c r="AB7" s="264"/>
      <c r="AC7" s="269">
        <v>1</v>
      </c>
      <c r="AD7" s="270">
        <v>20</v>
      </c>
      <c r="AE7" s="270">
        <v>2</v>
      </c>
      <c r="AF7" s="270"/>
      <c r="AG7" s="270">
        <v>1</v>
      </c>
      <c r="AH7" s="271"/>
      <c r="AI7" s="271">
        <v>3</v>
      </c>
      <c r="AJ7" s="270"/>
      <c r="AK7" s="270"/>
      <c r="AL7" s="278"/>
      <c r="AM7" s="272">
        <f t="shared" si="2"/>
        <v>27</v>
      </c>
      <c r="AN7" s="289"/>
      <c r="AO7" s="270"/>
      <c r="AP7" s="271"/>
      <c r="AQ7" s="270"/>
      <c r="AR7" s="271"/>
      <c r="AS7" s="271"/>
      <c r="AT7" s="271"/>
      <c r="AU7" s="451">
        <f t="shared" si="3"/>
        <v>0</v>
      </c>
    </row>
    <row r="8" spans="1:47" ht="12.75" customHeight="1">
      <c r="A8" s="106">
        <v>5</v>
      </c>
      <c r="B8" s="113">
        <v>14</v>
      </c>
      <c r="C8" s="68" t="s">
        <v>508</v>
      </c>
      <c r="D8" s="260">
        <f t="shared" si="0"/>
        <v>26</v>
      </c>
      <c r="E8" s="46"/>
      <c r="F8" s="73"/>
      <c r="G8" s="74"/>
      <c r="H8" s="74"/>
      <c r="I8" s="74"/>
      <c r="J8" s="334">
        <v>2</v>
      </c>
      <c r="K8" s="334">
        <v>1</v>
      </c>
      <c r="L8" s="334">
        <v>1</v>
      </c>
      <c r="M8" s="74"/>
      <c r="N8" s="74"/>
      <c r="O8" s="75"/>
      <c r="P8" s="82">
        <f t="shared" si="1"/>
        <v>4</v>
      </c>
      <c r="Q8" s="46"/>
      <c r="R8" s="73"/>
      <c r="S8" s="74"/>
      <c r="T8" s="74"/>
      <c r="U8" s="76"/>
      <c r="V8" s="74">
        <v>2</v>
      </c>
      <c r="W8" s="74">
        <v>9</v>
      </c>
      <c r="X8" s="74">
        <v>7</v>
      </c>
      <c r="Y8" s="74"/>
      <c r="Z8" s="74">
        <v>8</v>
      </c>
      <c r="AA8" s="75"/>
      <c r="AB8" s="264"/>
      <c r="AC8" s="269"/>
      <c r="AD8" s="270"/>
      <c r="AE8" s="270"/>
      <c r="AF8" s="270"/>
      <c r="AG8" s="270"/>
      <c r="AH8" s="271">
        <v>1</v>
      </c>
      <c r="AI8" s="271">
        <v>6</v>
      </c>
      <c r="AJ8" s="270"/>
      <c r="AK8" s="270">
        <v>8</v>
      </c>
      <c r="AL8" s="278"/>
      <c r="AM8" s="272">
        <f t="shared" si="2"/>
        <v>15</v>
      </c>
      <c r="AN8" s="289"/>
      <c r="AO8" s="270"/>
      <c r="AP8" s="271"/>
      <c r="AQ8" s="270">
        <v>2</v>
      </c>
      <c r="AR8" s="271">
        <v>8</v>
      </c>
      <c r="AS8" s="271">
        <v>1</v>
      </c>
      <c r="AT8" s="271"/>
      <c r="AU8" s="451">
        <f t="shared" si="3"/>
        <v>11</v>
      </c>
    </row>
    <row r="9" spans="1:47" ht="12.75" customHeight="1">
      <c r="A9" s="106">
        <v>6</v>
      </c>
      <c r="B9" s="296">
        <v>17</v>
      </c>
      <c r="C9" s="68" t="s">
        <v>26</v>
      </c>
      <c r="D9" s="260">
        <f t="shared" si="0"/>
        <v>25</v>
      </c>
      <c r="E9" s="46"/>
      <c r="F9" s="73"/>
      <c r="G9" s="74"/>
      <c r="H9" s="74"/>
      <c r="I9" s="74"/>
      <c r="J9" s="74"/>
      <c r="K9" s="334">
        <v>2</v>
      </c>
      <c r="L9" s="74"/>
      <c r="M9" s="74"/>
      <c r="N9" s="74"/>
      <c r="O9" s="75"/>
      <c r="P9" s="82">
        <f t="shared" si="1"/>
        <v>2</v>
      </c>
      <c r="Q9" s="46"/>
      <c r="R9" s="73"/>
      <c r="S9" s="74"/>
      <c r="T9" s="74"/>
      <c r="U9" s="76"/>
      <c r="V9" s="74"/>
      <c r="W9" s="74">
        <v>25</v>
      </c>
      <c r="X9" s="74"/>
      <c r="Y9" s="74"/>
      <c r="Z9" s="74"/>
      <c r="AA9" s="75"/>
      <c r="AB9" s="264"/>
      <c r="AC9" s="269"/>
      <c r="AD9" s="270"/>
      <c r="AE9" s="270"/>
      <c r="AF9" s="270"/>
      <c r="AG9" s="270"/>
      <c r="AH9" s="271">
        <v>25</v>
      </c>
      <c r="AI9" s="271"/>
      <c r="AJ9" s="270"/>
      <c r="AK9" s="270"/>
      <c r="AL9" s="278"/>
      <c r="AM9" s="272">
        <f t="shared" si="2"/>
        <v>25</v>
      </c>
      <c r="AN9" s="289"/>
      <c r="AO9" s="270"/>
      <c r="AP9" s="271"/>
      <c r="AQ9" s="270"/>
      <c r="AR9" s="271"/>
      <c r="AS9" s="271"/>
      <c r="AT9" s="271"/>
      <c r="AU9" s="451">
        <f t="shared" si="3"/>
        <v>0</v>
      </c>
    </row>
    <row r="10" spans="1:47" ht="12.75" customHeight="1">
      <c r="A10" s="106">
        <v>7</v>
      </c>
      <c r="B10" s="296">
        <v>4</v>
      </c>
      <c r="C10" s="67" t="s">
        <v>128</v>
      </c>
      <c r="D10" s="260">
        <f t="shared" si="0"/>
        <v>21</v>
      </c>
      <c r="E10" s="46"/>
      <c r="F10" s="73"/>
      <c r="G10" s="74"/>
      <c r="H10" s="74"/>
      <c r="I10" s="335"/>
      <c r="J10" s="74"/>
      <c r="K10" s="334">
        <v>1</v>
      </c>
      <c r="L10" s="74"/>
      <c r="M10" s="74"/>
      <c r="N10" s="74"/>
      <c r="O10" s="340">
        <v>1</v>
      </c>
      <c r="P10" s="82">
        <f t="shared" si="1"/>
        <v>2</v>
      </c>
      <c r="Q10" s="46"/>
      <c r="R10" s="73"/>
      <c r="S10" s="74"/>
      <c r="T10" s="74"/>
      <c r="U10" s="76"/>
      <c r="V10" s="74"/>
      <c r="W10" s="74">
        <v>1</v>
      </c>
      <c r="X10" s="74"/>
      <c r="Y10" s="74"/>
      <c r="Z10" s="74"/>
      <c r="AA10" s="75">
        <v>20</v>
      </c>
      <c r="AB10" s="264"/>
      <c r="AC10" s="269"/>
      <c r="AD10" s="270"/>
      <c r="AE10" s="270"/>
      <c r="AF10" s="270"/>
      <c r="AG10" s="270"/>
      <c r="AH10" s="271">
        <v>1</v>
      </c>
      <c r="AI10" s="271"/>
      <c r="AJ10" s="270"/>
      <c r="AK10" s="270"/>
      <c r="AL10" s="278">
        <v>20</v>
      </c>
      <c r="AM10" s="272">
        <f t="shared" si="2"/>
        <v>21</v>
      </c>
      <c r="AN10" s="289"/>
      <c r="AO10" s="270"/>
      <c r="AP10" s="271"/>
      <c r="AQ10" s="270"/>
      <c r="AR10" s="271"/>
      <c r="AS10" s="271"/>
      <c r="AT10" s="271"/>
      <c r="AU10" s="451">
        <f t="shared" si="3"/>
        <v>0</v>
      </c>
    </row>
    <row r="11" spans="1:47" ht="12.75" customHeight="1">
      <c r="A11" s="106">
        <v>8</v>
      </c>
      <c r="B11" s="113">
        <v>8</v>
      </c>
      <c r="C11" s="68" t="s">
        <v>413</v>
      </c>
      <c r="D11" s="260">
        <f t="shared" si="0"/>
        <v>20</v>
      </c>
      <c r="E11" s="46"/>
      <c r="F11" s="442">
        <v>1</v>
      </c>
      <c r="G11" s="74"/>
      <c r="H11" s="334">
        <v>1</v>
      </c>
      <c r="I11" s="74"/>
      <c r="J11" s="74"/>
      <c r="K11" s="74"/>
      <c r="L11" s="74"/>
      <c r="M11" s="74"/>
      <c r="N11" s="74"/>
      <c r="O11" s="75"/>
      <c r="P11" s="82">
        <f t="shared" si="1"/>
        <v>2</v>
      </c>
      <c r="Q11" s="46"/>
      <c r="R11" s="73">
        <v>15</v>
      </c>
      <c r="S11" s="74"/>
      <c r="T11" s="74">
        <v>5</v>
      </c>
      <c r="U11" s="76"/>
      <c r="V11" s="74"/>
      <c r="W11" s="74"/>
      <c r="X11" s="74"/>
      <c r="Y11" s="74"/>
      <c r="Z11" s="74"/>
      <c r="AA11" s="75"/>
      <c r="AB11" s="264"/>
      <c r="AC11" s="269">
        <v>15</v>
      </c>
      <c r="AD11" s="270"/>
      <c r="AE11" s="270">
        <v>1</v>
      </c>
      <c r="AF11" s="270"/>
      <c r="AG11" s="270"/>
      <c r="AH11" s="271"/>
      <c r="AI11" s="271"/>
      <c r="AJ11" s="270"/>
      <c r="AK11" s="270"/>
      <c r="AL11" s="278"/>
      <c r="AM11" s="272">
        <f t="shared" si="2"/>
        <v>16</v>
      </c>
      <c r="AN11" s="289"/>
      <c r="AO11" s="270">
        <v>4</v>
      </c>
      <c r="AP11" s="271"/>
      <c r="AQ11" s="270"/>
      <c r="AR11" s="271"/>
      <c r="AS11" s="271"/>
      <c r="AT11" s="271"/>
      <c r="AU11" s="451">
        <f t="shared" si="3"/>
        <v>4</v>
      </c>
    </row>
    <row r="12" spans="1:47" ht="12.75" customHeight="1">
      <c r="A12" s="106">
        <v>9</v>
      </c>
      <c r="B12" s="113">
        <v>16</v>
      </c>
      <c r="C12" s="68" t="s">
        <v>33</v>
      </c>
      <c r="D12" s="260">
        <f t="shared" si="0"/>
        <v>12</v>
      </c>
      <c r="E12" s="46"/>
      <c r="F12" s="442">
        <v>1</v>
      </c>
      <c r="G12" s="74"/>
      <c r="H12" s="74"/>
      <c r="I12" s="74"/>
      <c r="J12" s="334">
        <v>2</v>
      </c>
      <c r="K12" s="74"/>
      <c r="L12" s="334">
        <v>2</v>
      </c>
      <c r="M12" s="74"/>
      <c r="N12" s="74"/>
      <c r="O12" s="75"/>
      <c r="P12" s="82">
        <f t="shared" si="1"/>
        <v>5</v>
      </c>
      <c r="Q12" s="46"/>
      <c r="R12" s="73">
        <v>10</v>
      </c>
      <c r="S12" s="74"/>
      <c r="T12" s="74"/>
      <c r="U12" s="76"/>
      <c r="V12" s="74"/>
      <c r="W12" s="74"/>
      <c r="X12" s="74">
        <v>2</v>
      </c>
      <c r="Y12" s="74"/>
      <c r="Z12" s="74"/>
      <c r="AA12" s="75"/>
      <c r="AB12" s="264"/>
      <c r="AC12" s="269">
        <v>10</v>
      </c>
      <c r="AD12" s="270"/>
      <c r="AE12" s="270"/>
      <c r="AF12" s="270"/>
      <c r="AG12" s="270"/>
      <c r="AH12" s="271"/>
      <c r="AI12" s="271">
        <v>2</v>
      </c>
      <c r="AJ12" s="270"/>
      <c r="AK12" s="270"/>
      <c r="AL12" s="278"/>
      <c r="AM12" s="272">
        <f t="shared" si="2"/>
        <v>12</v>
      </c>
      <c r="AN12" s="289"/>
      <c r="AO12" s="270"/>
      <c r="AP12" s="271"/>
      <c r="AQ12" s="270"/>
      <c r="AR12" s="271"/>
      <c r="AS12" s="271"/>
      <c r="AT12" s="271"/>
      <c r="AU12" s="451">
        <f t="shared" si="3"/>
        <v>0</v>
      </c>
    </row>
    <row r="13" spans="1:47" ht="12.75" customHeight="1">
      <c r="A13" s="106">
        <v>9</v>
      </c>
      <c r="B13" s="113">
        <v>9</v>
      </c>
      <c r="C13" s="68" t="s">
        <v>22</v>
      </c>
      <c r="D13" s="260">
        <f t="shared" si="0"/>
        <v>12</v>
      </c>
      <c r="E13" s="46"/>
      <c r="F13" s="73"/>
      <c r="G13" s="74"/>
      <c r="H13" s="334">
        <v>1</v>
      </c>
      <c r="I13" s="74"/>
      <c r="J13" s="334">
        <v>1</v>
      </c>
      <c r="K13" s="74"/>
      <c r="L13" s="74"/>
      <c r="M13" s="74"/>
      <c r="N13" s="74"/>
      <c r="O13" s="75"/>
      <c r="P13" s="82">
        <f t="shared" si="1"/>
        <v>2</v>
      </c>
      <c r="Q13" s="46"/>
      <c r="R13" s="73"/>
      <c r="S13" s="74"/>
      <c r="T13" s="74">
        <v>1</v>
      </c>
      <c r="U13" s="76"/>
      <c r="V13" s="74">
        <v>10</v>
      </c>
      <c r="W13" s="74"/>
      <c r="X13" s="74">
        <v>1</v>
      </c>
      <c r="Y13" s="74"/>
      <c r="Z13" s="74"/>
      <c r="AA13" s="75"/>
      <c r="AB13" s="264"/>
      <c r="AC13" s="269"/>
      <c r="AD13" s="270"/>
      <c r="AE13" s="270"/>
      <c r="AF13" s="270"/>
      <c r="AG13" s="270"/>
      <c r="AH13" s="271"/>
      <c r="AI13" s="271">
        <v>1</v>
      </c>
      <c r="AJ13" s="270"/>
      <c r="AK13" s="270"/>
      <c r="AL13" s="278"/>
      <c r="AM13" s="272">
        <f t="shared" si="2"/>
        <v>1</v>
      </c>
      <c r="AN13" s="289"/>
      <c r="AO13" s="270">
        <v>1</v>
      </c>
      <c r="AP13" s="271"/>
      <c r="AQ13" s="270">
        <v>10</v>
      </c>
      <c r="AR13" s="271"/>
      <c r="AS13" s="271"/>
      <c r="AT13" s="271"/>
      <c r="AU13" s="451">
        <f t="shared" si="3"/>
        <v>11</v>
      </c>
    </row>
    <row r="14" spans="1:47" ht="12.75" customHeight="1">
      <c r="A14" s="106">
        <v>11</v>
      </c>
      <c r="B14" s="113">
        <v>2</v>
      </c>
      <c r="C14" s="68" t="s">
        <v>50</v>
      </c>
      <c r="D14" s="260">
        <f t="shared" si="0"/>
        <v>9</v>
      </c>
      <c r="E14" s="46"/>
      <c r="F14" s="73"/>
      <c r="G14" s="74"/>
      <c r="H14" s="74"/>
      <c r="I14" s="74"/>
      <c r="J14" s="334">
        <v>2</v>
      </c>
      <c r="K14" s="74"/>
      <c r="L14" s="334">
        <v>1</v>
      </c>
      <c r="M14" s="74"/>
      <c r="N14" s="74"/>
      <c r="O14" s="75"/>
      <c r="P14" s="82">
        <f t="shared" si="1"/>
        <v>3</v>
      </c>
      <c r="Q14" s="46"/>
      <c r="R14" s="73"/>
      <c r="S14" s="74"/>
      <c r="T14" s="74"/>
      <c r="U14" s="76"/>
      <c r="V14" s="74">
        <v>2</v>
      </c>
      <c r="W14" s="74"/>
      <c r="X14" s="74">
        <v>8</v>
      </c>
      <c r="Y14" s="74"/>
      <c r="Z14" s="74"/>
      <c r="AA14" s="75"/>
      <c r="AB14" s="264"/>
      <c r="AC14" s="269"/>
      <c r="AD14" s="270"/>
      <c r="AE14" s="270"/>
      <c r="AF14" s="270"/>
      <c r="AG14" s="270"/>
      <c r="AH14" s="271"/>
      <c r="AI14" s="271">
        <v>8</v>
      </c>
      <c r="AJ14" s="270"/>
      <c r="AK14" s="270"/>
      <c r="AL14" s="278"/>
      <c r="AM14" s="272">
        <f t="shared" si="2"/>
        <v>8</v>
      </c>
      <c r="AN14" s="289"/>
      <c r="AO14" s="270"/>
      <c r="AP14" s="271"/>
      <c r="AQ14" s="270">
        <v>1</v>
      </c>
      <c r="AR14" s="271"/>
      <c r="AS14" s="271"/>
      <c r="AT14" s="271"/>
      <c r="AU14" s="451">
        <f t="shared" si="3"/>
        <v>1</v>
      </c>
    </row>
    <row r="15" spans="1:47" ht="12.75" customHeight="1">
      <c r="A15" s="106">
        <v>11</v>
      </c>
      <c r="B15" s="296">
        <v>12</v>
      </c>
      <c r="C15" s="67" t="s">
        <v>18</v>
      </c>
      <c r="D15" s="260">
        <f t="shared" si="0"/>
        <v>9</v>
      </c>
      <c r="E15" s="46"/>
      <c r="F15" s="73"/>
      <c r="G15" s="74"/>
      <c r="H15" s="334">
        <v>2</v>
      </c>
      <c r="I15" s="74"/>
      <c r="J15" s="334">
        <v>1</v>
      </c>
      <c r="K15" s="334">
        <v>1</v>
      </c>
      <c r="L15" s="334">
        <v>1</v>
      </c>
      <c r="M15" s="74"/>
      <c r="N15" s="74"/>
      <c r="O15" s="75"/>
      <c r="P15" s="82">
        <f t="shared" si="1"/>
        <v>5</v>
      </c>
      <c r="Q15" s="46"/>
      <c r="R15" s="73"/>
      <c r="S15" s="74"/>
      <c r="T15" s="74">
        <v>2</v>
      </c>
      <c r="U15" s="76"/>
      <c r="V15" s="74">
        <v>1</v>
      </c>
      <c r="W15" s="74">
        <v>5</v>
      </c>
      <c r="X15" s="74">
        <v>1</v>
      </c>
      <c r="Y15" s="74"/>
      <c r="Z15" s="74"/>
      <c r="AA15" s="75"/>
      <c r="AB15" s="264"/>
      <c r="AC15" s="269"/>
      <c r="AD15" s="270"/>
      <c r="AE15" s="270"/>
      <c r="AF15" s="270"/>
      <c r="AG15" s="270"/>
      <c r="AH15" s="271">
        <v>1</v>
      </c>
      <c r="AI15" s="271">
        <v>1</v>
      </c>
      <c r="AJ15" s="270"/>
      <c r="AK15" s="270"/>
      <c r="AL15" s="278"/>
      <c r="AM15" s="272">
        <f t="shared" si="2"/>
        <v>2</v>
      </c>
      <c r="AN15" s="289"/>
      <c r="AO15" s="270">
        <v>2</v>
      </c>
      <c r="AP15" s="271"/>
      <c r="AQ15" s="270">
        <v>1</v>
      </c>
      <c r="AR15" s="271">
        <v>4</v>
      </c>
      <c r="AS15" s="271"/>
      <c r="AT15" s="271"/>
      <c r="AU15" s="451">
        <f t="shared" si="3"/>
        <v>7</v>
      </c>
    </row>
    <row r="16" spans="1:47" ht="12.75" customHeight="1">
      <c r="A16" s="106">
        <v>11</v>
      </c>
      <c r="B16" s="113">
        <v>15</v>
      </c>
      <c r="C16" s="68" t="s">
        <v>130</v>
      </c>
      <c r="D16" s="260">
        <f t="shared" si="0"/>
        <v>9</v>
      </c>
      <c r="E16" s="46"/>
      <c r="F16" s="73"/>
      <c r="G16" s="74"/>
      <c r="H16" s="74"/>
      <c r="I16" s="74"/>
      <c r="J16" s="334">
        <v>1</v>
      </c>
      <c r="K16" s="334">
        <v>2</v>
      </c>
      <c r="L16" s="74"/>
      <c r="M16" s="74"/>
      <c r="N16" s="74"/>
      <c r="O16" s="75"/>
      <c r="P16" s="82">
        <f t="shared" si="1"/>
        <v>3</v>
      </c>
      <c r="Q16" s="46"/>
      <c r="R16" s="73"/>
      <c r="S16" s="74"/>
      <c r="T16" s="74"/>
      <c r="U16" s="76"/>
      <c r="V16" s="74">
        <v>2</v>
      </c>
      <c r="W16" s="74">
        <v>7</v>
      </c>
      <c r="X16" s="74"/>
      <c r="Y16" s="74"/>
      <c r="Z16" s="74"/>
      <c r="AA16" s="75"/>
      <c r="AB16" s="264"/>
      <c r="AC16" s="269"/>
      <c r="AD16" s="270"/>
      <c r="AE16" s="270"/>
      <c r="AF16" s="270"/>
      <c r="AG16" s="270"/>
      <c r="AH16" s="271">
        <v>1</v>
      </c>
      <c r="AI16" s="271"/>
      <c r="AJ16" s="270"/>
      <c r="AK16" s="270"/>
      <c r="AL16" s="278"/>
      <c r="AM16" s="272">
        <f t="shared" si="2"/>
        <v>1</v>
      </c>
      <c r="AN16" s="289"/>
      <c r="AO16" s="270"/>
      <c r="AP16" s="271"/>
      <c r="AQ16" s="270">
        <v>2</v>
      </c>
      <c r="AR16" s="271">
        <v>6</v>
      </c>
      <c r="AS16" s="271"/>
      <c r="AT16" s="271"/>
      <c r="AU16" s="451">
        <f t="shared" si="3"/>
        <v>8</v>
      </c>
    </row>
    <row r="17" spans="1:47" ht="12.75" customHeight="1">
      <c r="A17" s="106">
        <v>14</v>
      </c>
      <c r="B17" s="112">
        <v>25</v>
      </c>
      <c r="C17" s="68" t="s">
        <v>42</v>
      </c>
      <c r="D17" s="260">
        <f t="shared" si="0"/>
        <v>6</v>
      </c>
      <c r="E17" s="46"/>
      <c r="F17" s="442">
        <v>1</v>
      </c>
      <c r="G17" s="74"/>
      <c r="H17" s="74"/>
      <c r="I17" s="74"/>
      <c r="J17" s="74"/>
      <c r="K17" s="74"/>
      <c r="L17" s="74"/>
      <c r="M17" s="74"/>
      <c r="N17" s="74"/>
      <c r="O17" s="75"/>
      <c r="P17" s="82">
        <f t="shared" si="1"/>
        <v>1</v>
      </c>
      <c r="Q17" s="46"/>
      <c r="R17" s="73">
        <v>6</v>
      </c>
      <c r="S17" s="74"/>
      <c r="T17" s="74"/>
      <c r="U17" s="76"/>
      <c r="V17" s="74"/>
      <c r="W17" s="74"/>
      <c r="X17" s="74"/>
      <c r="Y17" s="74"/>
      <c r="Z17" s="74"/>
      <c r="AA17" s="75"/>
      <c r="AB17" s="264"/>
      <c r="AC17" s="269">
        <v>6</v>
      </c>
      <c r="AD17" s="270"/>
      <c r="AE17" s="270"/>
      <c r="AF17" s="270"/>
      <c r="AG17" s="270"/>
      <c r="AH17" s="271"/>
      <c r="AI17" s="271"/>
      <c r="AJ17" s="270"/>
      <c r="AK17" s="270"/>
      <c r="AL17" s="278"/>
      <c r="AM17" s="272">
        <f t="shared" si="2"/>
        <v>6</v>
      </c>
      <c r="AN17" s="289"/>
      <c r="AO17" s="270"/>
      <c r="AP17" s="271"/>
      <c r="AQ17" s="270"/>
      <c r="AR17" s="271"/>
      <c r="AS17" s="271"/>
      <c r="AT17" s="271"/>
      <c r="AU17" s="451">
        <f t="shared" si="3"/>
        <v>0</v>
      </c>
    </row>
    <row r="18" spans="1:47" ht="12.75" customHeight="1">
      <c r="A18" s="106">
        <v>15</v>
      </c>
      <c r="B18" s="113">
        <v>11</v>
      </c>
      <c r="C18" s="68" t="s">
        <v>509</v>
      </c>
      <c r="D18" s="260">
        <f t="shared" si="0"/>
        <v>4</v>
      </c>
      <c r="E18" s="46"/>
      <c r="F18" s="73"/>
      <c r="G18" s="74"/>
      <c r="H18" s="74"/>
      <c r="I18" s="74"/>
      <c r="J18" s="334">
        <v>4</v>
      </c>
      <c r="K18" s="74"/>
      <c r="L18" s="74"/>
      <c r="M18" s="74"/>
      <c r="N18" s="74"/>
      <c r="O18" s="75"/>
      <c r="P18" s="82">
        <f t="shared" si="1"/>
        <v>4</v>
      </c>
      <c r="Q18" s="46"/>
      <c r="R18" s="73"/>
      <c r="S18" s="74"/>
      <c r="T18" s="74"/>
      <c r="U18" s="76"/>
      <c r="V18" s="74">
        <v>4</v>
      </c>
      <c r="W18" s="74"/>
      <c r="X18" s="74"/>
      <c r="Y18" s="74"/>
      <c r="Z18" s="74"/>
      <c r="AA18" s="75"/>
      <c r="AB18" s="264"/>
      <c r="AC18" s="269"/>
      <c r="AD18" s="270"/>
      <c r="AE18" s="270"/>
      <c r="AF18" s="270"/>
      <c r="AG18" s="270"/>
      <c r="AH18" s="271"/>
      <c r="AI18" s="271"/>
      <c r="AJ18" s="270"/>
      <c r="AK18" s="270"/>
      <c r="AL18" s="278"/>
      <c r="AM18" s="272">
        <f t="shared" si="2"/>
        <v>0</v>
      </c>
      <c r="AN18" s="289"/>
      <c r="AO18" s="270"/>
      <c r="AP18" s="271"/>
      <c r="AQ18" s="270">
        <v>4</v>
      </c>
      <c r="AR18" s="271"/>
      <c r="AS18" s="271"/>
      <c r="AT18" s="271"/>
      <c r="AU18" s="451">
        <f t="shared" si="3"/>
        <v>4</v>
      </c>
    </row>
    <row r="19" spans="1:47" ht="12.75" customHeight="1">
      <c r="A19" s="106">
        <v>16</v>
      </c>
      <c r="B19" s="112">
        <v>23</v>
      </c>
      <c r="C19" s="68" t="s">
        <v>293</v>
      </c>
      <c r="D19" s="260">
        <f t="shared" si="0"/>
        <v>2</v>
      </c>
      <c r="E19" s="46"/>
      <c r="F19" s="73"/>
      <c r="G19" s="74"/>
      <c r="H19" s="74"/>
      <c r="I19" s="74"/>
      <c r="J19" s="74"/>
      <c r="K19" s="74"/>
      <c r="L19" s="74"/>
      <c r="M19" s="74"/>
      <c r="N19" s="334">
        <v>1</v>
      </c>
      <c r="O19" s="75"/>
      <c r="P19" s="82">
        <f t="shared" si="1"/>
        <v>1</v>
      </c>
      <c r="Q19" s="46"/>
      <c r="R19" s="73"/>
      <c r="S19" s="74"/>
      <c r="T19" s="74"/>
      <c r="U19" s="76"/>
      <c r="V19" s="74"/>
      <c r="W19" s="74"/>
      <c r="X19" s="74"/>
      <c r="Y19" s="74"/>
      <c r="Z19" s="74">
        <v>1</v>
      </c>
      <c r="AA19" s="75"/>
      <c r="AB19" s="264"/>
      <c r="AC19" s="269"/>
      <c r="AD19" s="270"/>
      <c r="AE19" s="270"/>
      <c r="AF19" s="270"/>
      <c r="AG19" s="270"/>
      <c r="AH19" s="271"/>
      <c r="AI19" s="271">
        <v>1</v>
      </c>
      <c r="AJ19" s="270"/>
      <c r="AK19" s="270">
        <v>1</v>
      </c>
      <c r="AL19" s="278"/>
      <c r="AM19" s="272">
        <f t="shared" si="2"/>
        <v>2</v>
      </c>
      <c r="AN19" s="289"/>
      <c r="AO19" s="270"/>
      <c r="AP19" s="271"/>
      <c r="AQ19" s="270"/>
      <c r="AR19" s="271"/>
      <c r="AS19" s="271"/>
      <c r="AT19" s="271"/>
      <c r="AU19" s="451">
        <f t="shared" si="3"/>
        <v>0</v>
      </c>
    </row>
    <row r="20" spans="1:47" ht="12.75" customHeight="1">
      <c r="A20" s="106">
        <v>16</v>
      </c>
      <c r="B20" s="113">
        <v>5</v>
      </c>
      <c r="C20" s="68" t="s">
        <v>16</v>
      </c>
      <c r="D20" s="260">
        <f t="shared" si="0"/>
        <v>2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2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  <c r="AN20" s="289"/>
      <c r="AO20" s="270"/>
      <c r="AP20" s="271"/>
      <c r="AQ20" s="270">
        <v>1</v>
      </c>
      <c r="AR20" s="271"/>
      <c r="AS20" s="271"/>
      <c r="AT20" s="271"/>
      <c r="AU20" s="451">
        <f t="shared" si="3"/>
        <v>1</v>
      </c>
    </row>
    <row r="21" spans="1:47" ht="12.75" customHeight="1">
      <c r="A21" s="106">
        <v>16</v>
      </c>
      <c r="B21" s="112">
        <v>24</v>
      </c>
      <c r="C21" s="68" t="s">
        <v>292</v>
      </c>
      <c r="D21" s="260">
        <f t="shared" si="0"/>
        <v>2</v>
      </c>
      <c r="E21" s="46"/>
      <c r="F21" s="73"/>
      <c r="G21" s="74"/>
      <c r="H21" s="334">
        <v>1</v>
      </c>
      <c r="I21" s="74"/>
      <c r="J21" s="74"/>
      <c r="K21" s="74"/>
      <c r="L21" s="334">
        <v>1</v>
      </c>
      <c r="M21" s="74"/>
      <c r="N21" s="74"/>
      <c r="O21" s="75"/>
      <c r="P21" s="82">
        <f t="shared" si="1"/>
        <v>2</v>
      </c>
      <c r="Q21" s="46"/>
      <c r="R21" s="73"/>
      <c r="S21" s="74"/>
      <c r="T21" s="74">
        <v>1</v>
      </c>
      <c r="U21" s="76"/>
      <c r="V21" s="74"/>
      <c r="W21" s="74"/>
      <c r="X21" s="74">
        <v>1</v>
      </c>
      <c r="Y21" s="74"/>
      <c r="Z21" s="74"/>
      <c r="AA21" s="75"/>
      <c r="AB21" s="264"/>
      <c r="AC21" s="269"/>
      <c r="AD21" s="270"/>
      <c r="AE21" s="270"/>
      <c r="AF21" s="270"/>
      <c r="AG21" s="270"/>
      <c r="AH21" s="271"/>
      <c r="AI21" s="271">
        <v>1</v>
      </c>
      <c r="AJ21" s="270"/>
      <c r="AK21" s="270"/>
      <c r="AL21" s="278"/>
      <c r="AM21" s="272">
        <f t="shared" si="2"/>
        <v>1</v>
      </c>
      <c r="AN21" s="289"/>
      <c r="AO21" s="270">
        <v>1</v>
      </c>
      <c r="AP21" s="271"/>
      <c r="AQ21" s="270"/>
      <c r="AR21" s="271"/>
      <c r="AS21" s="271"/>
      <c r="AT21" s="271"/>
      <c r="AU21" s="451">
        <f t="shared" si="3"/>
        <v>1</v>
      </c>
    </row>
    <row r="22" spans="1:47" ht="12.75" customHeight="1">
      <c r="A22" s="106">
        <v>19</v>
      </c>
      <c r="B22" s="113">
        <v>18</v>
      </c>
      <c r="C22" s="68" t="s">
        <v>190</v>
      </c>
      <c r="D22" s="260">
        <f t="shared" si="0"/>
        <v>1</v>
      </c>
      <c r="E22" s="46"/>
      <c r="F22" s="73"/>
      <c r="G22" s="74"/>
      <c r="H22" s="74"/>
      <c r="I22" s="74"/>
      <c r="J22" s="334">
        <v>1</v>
      </c>
      <c r="K22" s="74"/>
      <c r="L22" s="74"/>
      <c r="M22" s="74"/>
      <c r="N22" s="74"/>
      <c r="O22" s="75"/>
      <c r="P22" s="82">
        <f t="shared" si="1"/>
        <v>1</v>
      </c>
      <c r="Q22" s="46"/>
      <c r="R22" s="73"/>
      <c r="S22" s="74"/>
      <c r="T22" s="74"/>
      <c r="U22" s="76"/>
      <c r="V22" s="74">
        <v>1</v>
      </c>
      <c r="W22" s="74"/>
      <c r="X22" s="74"/>
      <c r="Y22" s="74"/>
      <c r="Z22" s="74"/>
      <c r="AA22" s="75"/>
      <c r="AB22" s="264"/>
      <c r="AC22" s="269"/>
      <c r="AD22" s="270"/>
      <c r="AE22" s="270"/>
      <c r="AF22" s="270"/>
      <c r="AG22" s="270">
        <v>1</v>
      </c>
      <c r="AH22" s="271"/>
      <c r="AI22" s="271"/>
      <c r="AJ22" s="270"/>
      <c r="AK22" s="270"/>
      <c r="AL22" s="278"/>
      <c r="AM22" s="272">
        <f t="shared" si="2"/>
        <v>1</v>
      </c>
      <c r="AN22" s="289"/>
      <c r="AO22" s="270"/>
      <c r="AP22" s="271"/>
      <c r="AQ22" s="270"/>
      <c r="AR22" s="271"/>
      <c r="AS22" s="271"/>
      <c r="AT22" s="271"/>
      <c r="AU22" s="451">
        <f t="shared" si="3"/>
        <v>0</v>
      </c>
    </row>
    <row r="23" spans="1:47" ht="12.75" customHeight="1">
      <c r="A23" s="106">
        <v>19</v>
      </c>
      <c r="B23" s="296">
        <v>19</v>
      </c>
      <c r="C23" s="68" t="s">
        <v>19</v>
      </c>
      <c r="D23" s="260">
        <f t="shared" si="0"/>
        <v>1</v>
      </c>
      <c r="E23" s="46"/>
      <c r="F23" s="73"/>
      <c r="G23" s="74"/>
      <c r="H23" s="74"/>
      <c r="I23" s="74"/>
      <c r="J23" s="74"/>
      <c r="K23" s="334">
        <v>1</v>
      </c>
      <c r="L23" s="74"/>
      <c r="M23" s="74"/>
      <c r="N23" s="74"/>
      <c r="O23" s="75"/>
      <c r="P23" s="82">
        <f t="shared" si="1"/>
        <v>1</v>
      </c>
      <c r="Q23" s="46"/>
      <c r="R23" s="73"/>
      <c r="S23" s="74"/>
      <c r="T23" s="74"/>
      <c r="U23" s="76"/>
      <c r="V23" s="74"/>
      <c r="W23" s="74">
        <v>1</v>
      </c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>
        <v>1</v>
      </c>
      <c r="AI23" s="271"/>
      <c r="AJ23" s="270"/>
      <c r="AK23" s="270"/>
      <c r="AL23" s="278"/>
      <c r="AM23" s="272">
        <f t="shared" si="2"/>
        <v>1</v>
      </c>
      <c r="AN23" s="289"/>
      <c r="AO23" s="270"/>
      <c r="AP23" s="271"/>
      <c r="AQ23" s="270"/>
      <c r="AR23" s="271"/>
      <c r="AS23" s="271"/>
      <c r="AT23" s="271"/>
      <c r="AU23" s="451">
        <f t="shared" si="3"/>
        <v>0</v>
      </c>
    </row>
    <row r="24" spans="1:47" ht="12.75" customHeight="1">
      <c r="A24" s="102" t="s">
        <v>45</v>
      </c>
      <c r="B24" s="114">
        <v>7</v>
      </c>
      <c r="C24" s="236" t="s">
        <v>15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  <c r="AN24" s="289"/>
      <c r="AO24" s="270"/>
      <c r="AP24" s="271"/>
      <c r="AQ24" s="270"/>
      <c r="AR24" s="271"/>
      <c r="AS24" s="271"/>
      <c r="AT24" s="271"/>
      <c r="AU24" s="451">
        <f t="shared" si="3"/>
        <v>0</v>
      </c>
    </row>
    <row r="25" spans="1:47" ht="12.75" customHeight="1">
      <c r="A25" s="102" t="s">
        <v>45</v>
      </c>
      <c r="B25" s="114">
        <v>10</v>
      </c>
      <c r="C25" s="236" t="s">
        <v>36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  <c r="AN25" s="289"/>
      <c r="AO25" s="270"/>
      <c r="AP25" s="271"/>
      <c r="AQ25" s="270"/>
      <c r="AR25" s="271"/>
      <c r="AS25" s="271"/>
      <c r="AT25" s="271"/>
      <c r="AU25" s="451">
        <f t="shared" si="3"/>
        <v>0</v>
      </c>
    </row>
    <row r="26" spans="1:47" ht="12.75" customHeight="1">
      <c r="A26" s="102" t="s">
        <v>45</v>
      </c>
      <c r="B26" s="296">
        <v>20</v>
      </c>
      <c r="C26" s="236" t="s">
        <v>20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  <c r="AN26" s="289"/>
      <c r="AO26" s="270"/>
      <c r="AP26" s="271"/>
      <c r="AQ26" s="270"/>
      <c r="AR26" s="271"/>
      <c r="AS26" s="271"/>
      <c r="AT26" s="271"/>
      <c r="AU26" s="451">
        <f t="shared" si="3"/>
        <v>0</v>
      </c>
    </row>
    <row r="27" spans="1:47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  <c r="AN27" s="289"/>
      <c r="AO27" s="270"/>
      <c r="AP27" s="271"/>
      <c r="AQ27" s="270"/>
      <c r="AR27" s="271"/>
      <c r="AS27" s="271"/>
      <c r="AT27" s="271"/>
      <c r="AU27" s="451">
        <f t="shared" si="3"/>
        <v>0</v>
      </c>
    </row>
    <row r="28" spans="1:47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  <c r="AN28" s="289"/>
      <c r="AO28" s="270"/>
      <c r="AP28" s="271"/>
      <c r="AQ28" s="270"/>
      <c r="AR28" s="271"/>
      <c r="AS28" s="271"/>
      <c r="AT28" s="271"/>
      <c r="AU28" s="451">
        <f t="shared" si="3"/>
        <v>0</v>
      </c>
    </row>
    <row r="29" spans="1:47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  <c r="AN29" s="289"/>
      <c r="AO29" s="270"/>
      <c r="AP29" s="271"/>
      <c r="AQ29" s="270"/>
      <c r="AR29" s="271"/>
      <c r="AS29" s="271"/>
      <c r="AT29" s="271"/>
      <c r="AU29" s="451">
        <f t="shared" si="3"/>
        <v>0</v>
      </c>
    </row>
    <row r="30" spans="1:47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  <c r="AN30" s="289"/>
      <c r="AO30" s="270"/>
      <c r="AP30" s="271"/>
      <c r="AQ30" s="270"/>
      <c r="AR30" s="271"/>
      <c r="AS30" s="271"/>
      <c r="AT30" s="271"/>
      <c r="AU30" s="451">
        <f t="shared" si="3"/>
        <v>0</v>
      </c>
    </row>
    <row r="31" spans="1:47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  <c r="AN31" s="289"/>
      <c r="AO31" s="270"/>
      <c r="AP31" s="271"/>
      <c r="AQ31" s="270"/>
      <c r="AR31" s="271"/>
      <c r="AS31" s="271"/>
      <c r="AT31" s="271"/>
      <c r="AU31" s="451">
        <f t="shared" si="3"/>
        <v>0</v>
      </c>
    </row>
    <row r="32" spans="1:47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  <c r="AN32" s="289"/>
      <c r="AO32" s="274"/>
      <c r="AP32" s="275"/>
      <c r="AQ32" s="274"/>
      <c r="AR32" s="275"/>
      <c r="AS32" s="275"/>
      <c r="AT32" s="275"/>
      <c r="AU32" s="451">
        <f t="shared" si="3"/>
        <v>0</v>
      </c>
    </row>
    <row r="33" spans="1:47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  <c r="AN33" s="289"/>
      <c r="AO33" s="274"/>
      <c r="AP33" s="275"/>
      <c r="AQ33" s="274"/>
      <c r="AR33" s="275"/>
      <c r="AS33" s="275"/>
      <c r="AT33" s="275"/>
      <c r="AU33" s="451">
        <f t="shared" si="3"/>
        <v>0</v>
      </c>
    </row>
    <row r="34" spans="1:47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  <c r="AN34" s="289"/>
      <c r="AO34" s="270"/>
      <c r="AP34" s="271"/>
      <c r="AQ34" s="270"/>
      <c r="AR34" s="271"/>
      <c r="AS34" s="271"/>
      <c r="AT34" s="271"/>
      <c r="AU34" s="451">
        <f t="shared" si="3"/>
        <v>0</v>
      </c>
    </row>
    <row r="35" spans="1:47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  <c r="AN35" s="289"/>
      <c r="AO35" s="270"/>
      <c r="AP35" s="271"/>
      <c r="AQ35" s="270"/>
      <c r="AR35" s="271"/>
      <c r="AS35" s="271"/>
      <c r="AT35" s="271"/>
      <c r="AU35" s="451">
        <f t="shared" si="3"/>
        <v>0</v>
      </c>
    </row>
    <row r="36" spans="1:47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  <c r="AN36" s="289"/>
      <c r="AO36" s="270"/>
      <c r="AP36" s="271"/>
      <c r="AQ36" s="270"/>
      <c r="AR36" s="271"/>
      <c r="AS36" s="271"/>
      <c r="AT36" s="271"/>
      <c r="AU36" s="451">
        <f t="shared" si="3"/>
        <v>0</v>
      </c>
    </row>
    <row r="37" spans="1:47" ht="1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 t="shared" si="2"/>
        <v>0</v>
      </c>
      <c r="AN37" s="289"/>
      <c r="AO37" s="280"/>
      <c r="AP37" s="281"/>
      <c r="AQ37" s="280"/>
      <c r="AR37" s="281"/>
      <c r="AS37" s="281"/>
      <c r="AT37" s="281"/>
      <c r="AU37" s="452">
        <f t="shared" si="3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78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5</v>
      </c>
      <c r="G39" s="53">
        <f aca="true" t="shared" si="4" ref="G39:O39">SUM(G4:G37)</f>
        <v>2</v>
      </c>
      <c r="H39" s="53">
        <f t="shared" si="4"/>
        <v>16</v>
      </c>
      <c r="I39" s="52">
        <f t="shared" si="4"/>
        <v>2</v>
      </c>
      <c r="J39" s="53">
        <f t="shared" si="4"/>
        <v>24</v>
      </c>
      <c r="K39" s="53">
        <f t="shared" si="4"/>
        <v>9</v>
      </c>
      <c r="L39" s="53">
        <f t="shared" si="4"/>
        <v>12</v>
      </c>
      <c r="M39" s="53">
        <f t="shared" si="4"/>
        <v>3</v>
      </c>
      <c r="N39" s="53">
        <f t="shared" si="4"/>
        <v>4</v>
      </c>
      <c r="O39" s="53">
        <f t="shared" si="4"/>
        <v>1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856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1" t="s">
        <v>299</v>
      </c>
      <c r="B41" s="522"/>
      <c r="C41" s="523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61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4"/>
      <c r="B42" s="525"/>
      <c r="C42" s="526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17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314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10">
    <mergeCell ref="A41:C42"/>
    <mergeCell ref="AO1:AT2"/>
    <mergeCell ref="AU1:AU3"/>
    <mergeCell ref="A1:A3"/>
    <mergeCell ref="B1:B3"/>
    <mergeCell ref="F1:O2"/>
    <mergeCell ref="P1:P3"/>
    <mergeCell ref="R1:AA2"/>
    <mergeCell ref="AC1:AM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PageLayoutView="0" workbookViewId="0" topLeftCell="A1">
      <pane xSplit="11445" topLeftCell="AV1" activePane="topLeft" state="split"/>
      <selection pane="topLeft" activeCell="C17" sqref="C17"/>
      <selection pane="topRight" activeCell="Q1" sqref="Q1:Q16384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40" width="1.7109375" style="8" customWidth="1"/>
    <col min="41" max="41" width="6.28125" style="18" customWidth="1"/>
    <col min="42" max="42" width="6.00390625" style="18" customWidth="1"/>
    <col min="43" max="43" width="6.28125" style="18" customWidth="1"/>
    <col min="44" max="44" width="6.00390625" style="18" customWidth="1"/>
    <col min="45" max="45" width="6.28125" style="18" customWidth="1"/>
    <col min="46" max="47" width="6.00390625" style="18" customWidth="1"/>
    <col min="48" max="48" width="1.7109375" style="18" customWidth="1"/>
    <col min="49" max="49" width="6.28125" style="18" customWidth="1"/>
    <col min="50" max="50" width="6.00390625" style="18" customWidth="1"/>
    <col min="51" max="51" width="6.28125" style="18" customWidth="1"/>
    <col min="52" max="52" width="6.00390625" style="18" customWidth="1"/>
    <col min="53" max="53" width="6.28125" style="18" customWidth="1"/>
    <col min="54" max="54" width="6.00390625" style="18" customWidth="1"/>
    <col min="55" max="55" width="6.28125" style="18" customWidth="1"/>
    <col min="56" max="58" width="6.00390625" style="18" customWidth="1"/>
    <col min="59" max="59" width="6.421875" style="18" bestFit="1" customWidth="1"/>
    <col min="60" max="16384" width="11.421875" style="18" customWidth="1"/>
  </cols>
  <sheetData>
    <row r="1" spans="1:59" ht="12.75" customHeight="1" thickBot="1">
      <c r="A1" s="533">
        <v>2024</v>
      </c>
      <c r="B1" s="536">
        <v>2023</v>
      </c>
      <c r="C1" s="238" t="s">
        <v>41</v>
      </c>
      <c r="D1" s="288" t="s">
        <v>559</v>
      </c>
      <c r="E1" s="228"/>
      <c r="F1" s="539" t="s">
        <v>72</v>
      </c>
      <c r="G1" s="539"/>
      <c r="H1" s="539"/>
      <c r="I1" s="539"/>
      <c r="J1" s="539"/>
      <c r="K1" s="539"/>
      <c r="L1" s="539"/>
      <c r="M1" s="539"/>
      <c r="N1" s="548"/>
      <c r="O1" s="549"/>
      <c r="P1" s="543" t="s">
        <v>0</v>
      </c>
      <c r="Q1" s="48"/>
      <c r="R1" s="539" t="s">
        <v>81</v>
      </c>
      <c r="S1" s="539"/>
      <c r="T1" s="539"/>
      <c r="U1" s="539"/>
      <c r="V1" s="539"/>
      <c r="W1" s="539"/>
      <c r="X1" s="539"/>
      <c r="Y1" s="539"/>
      <c r="Z1" s="548"/>
      <c r="AA1" s="548"/>
      <c r="AB1" s="261"/>
      <c r="AC1" s="527" t="s">
        <v>821</v>
      </c>
      <c r="AD1" s="548"/>
      <c r="AE1" s="548"/>
      <c r="AF1" s="548"/>
      <c r="AG1" s="548"/>
      <c r="AH1" s="548"/>
      <c r="AI1" s="548"/>
      <c r="AJ1" s="548"/>
      <c r="AK1" s="548"/>
      <c r="AL1" s="548"/>
      <c r="AM1" s="549"/>
      <c r="AN1" s="289"/>
      <c r="AO1" s="493" t="s">
        <v>829</v>
      </c>
      <c r="AP1" s="494"/>
      <c r="AQ1" s="494"/>
      <c r="AR1" s="494"/>
      <c r="AS1" s="494"/>
      <c r="AT1" s="495"/>
      <c r="AU1" s="543" t="s">
        <v>0</v>
      </c>
      <c r="AV1" s="261"/>
      <c r="AW1" s="527" t="s">
        <v>490</v>
      </c>
      <c r="AX1" s="548"/>
      <c r="AY1" s="548"/>
      <c r="AZ1" s="548"/>
      <c r="BA1" s="548"/>
      <c r="BB1" s="548"/>
      <c r="BC1" s="548"/>
      <c r="BD1" s="548"/>
      <c r="BE1" s="548"/>
      <c r="BF1" s="548"/>
      <c r="BG1" s="549"/>
    </row>
    <row r="2" spans="1:59" ht="20.25" customHeight="1" thickBot="1">
      <c r="A2" s="534"/>
      <c r="B2" s="537"/>
      <c r="C2" s="239" t="s">
        <v>43</v>
      </c>
      <c r="D2" s="546" t="s">
        <v>0</v>
      </c>
      <c r="E2" s="49"/>
      <c r="F2" s="541"/>
      <c r="G2" s="541"/>
      <c r="H2" s="541"/>
      <c r="I2" s="541"/>
      <c r="J2" s="541"/>
      <c r="K2" s="541"/>
      <c r="L2" s="541"/>
      <c r="M2" s="541"/>
      <c r="N2" s="551"/>
      <c r="O2" s="552"/>
      <c r="P2" s="553"/>
      <c r="Q2" s="49"/>
      <c r="R2" s="555"/>
      <c r="S2" s="555"/>
      <c r="T2" s="555"/>
      <c r="U2" s="555"/>
      <c r="V2" s="555"/>
      <c r="W2" s="555"/>
      <c r="X2" s="555"/>
      <c r="Y2" s="555"/>
      <c r="Z2" s="556"/>
      <c r="AA2" s="556"/>
      <c r="AB2" s="47"/>
      <c r="AC2" s="550"/>
      <c r="AD2" s="551"/>
      <c r="AE2" s="551"/>
      <c r="AF2" s="551"/>
      <c r="AG2" s="551"/>
      <c r="AH2" s="551"/>
      <c r="AI2" s="551"/>
      <c r="AJ2" s="551"/>
      <c r="AK2" s="551"/>
      <c r="AL2" s="551"/>
      <c r="AM2" s="552"/>
      <c r="AN2" s="289"/>
      <c r="AO2" s="496"/>
      <c r="AP2" s="497"/>
      <c r="AQ2" s="497"/>
      <c r="AR2" s="497"/>
      <c r="AS2" s="497"/>
      <c r="AT2" s="498"/>
      <c r="AU2" s="544"/>
      <c r="AV2" s="47"/>
      <c r="AW2" s="550"/>
      <c r="AX2" s="551"/>
      <c r="AY2" s="551"/>
      <c r="AZ2" s="551"/>
      <c r="BA2" s="551"/>
      <c r="BB2" s="551"/>
      <c r="BC2" s="551"/>
      <c r="BD2" s="551"/>
      <c r="BE2" s="551"/>
      <c r="BF2" s="551"/>
      <c r="BG2" s="552"/>
    </row>
    <row r="3" spans="1:59" ht="13.5" customHeight="1" thickBot="1">
      <c r="A3" s="535"/>
      <c r="B3" s="538"/>
      <c r="C3" s="240" t="s">
        <v>14</v>
      </c>
      <c r="D3" s="547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4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  <c r="AN3" s="289"/>
      <c r="AO3" s="29" t="s">
        <v>134</v>
      </c>
      <c r="AP3" s="29" t="s">
        <v>135</v>
      </c>
      <c r="AQ3" s="29" t="s">
        <v>61</v>
      </c>
      <c r="AR3" s="29" t="s">
        <v>62</v>
      </c>
      <c r="AS3" s="29" t="s">
        <v>63</v>
      </c>
      <c r="AT3" s="30" t="s">
        <v>64</v>
      </c>
      <c r="AU3" s="545"/>
      <c r="AV3" s="262"/>
      <c r="AW3" s="45" t="s">
        <v>132</v>
      </c>
      <c r="AX3" s="28" t="s">
        <v>133</v>
      </c>
      <c r="AY3" s="28" t="s">
        <v>134</v>
      </c>
      <c r="AZ3" s="33" t="s">
        <v>135</v>
      </c>
      <c r="BA3" s="29" t="s">
        <v>61</v>
      </c>
      <c r="BB3" s="29" t="s">
        <v>62</v>
      </c>
      <c r="BC3" s="444" t="s">
        <v>63</v>
      </c>
      <c r="BD3" s="444" t="s">
        <v>64</v>
      </c>
      <c r="BE3" s="444" t="s">
        <v>824</v>
      </c>
      <c r="BF3" s="443" t="s">
        <v>825</v>
      </c>
      <c r="BG3" s="263" t="s">
        <v>0</v>
      </c>
    </row>
    <row r="4" spans="1:59" ht="12.75" customHeight="1" thickBot="1">
      <c r="A4" s="290">
        <v>1</v>
      </c>
      <c r="B4" s="291">
        <v>1</v>
      </c>
      <c r="C4" s="333" t="s">
        <v>25</v>
      </c>
      <c r="D4" s="164">
        <f>SUM(AM4+AU4+BG4)</f>
        <v>91</v>
      </c>
      <c r="E4" s="46"/>
      <c r="F4" s="72"/>
      <c r="G4" s="339">
        <v>1</v>
      </c>
      <c r="H4" s="339">
        <v>4</v>
      </c>
      <c r="I4" s="39"/>
      <c r="J4" s="339">
        <v>2</v>
      </c>
      <c r="K4" s="339">
        <v>2</v>
      </c>
      <c r="L4" s="339">
        <v>1</v>
      </c>
      <c r="M4" s="39"/>
      <c r="N4" s="339">
        <v>1</v>
      </c>
      <c r="O4" s="458">
        <v>1</v>
      </c>
      <c r="P4" s="81">
        <f>SUM(F4:O4)</f>
        <v>12</v>
      </c>
      <c r="Q4" s="46"/>
      <c r="R4" s="72"/>
      <c r="S4" s="39">
        <v>15</v>
      </c>
      <c r="T4" s="39">
        <v>40</v>
      </c>
      <c r="U4" s="40"/>
      <c r="V4" s="39">
        <v>3</v>
      </c>
      <c r="W4" s="39">
        <v>13</v>
      </c>
      <c r="X4" s="39">
        <v>1</v>
      </c>
      <c r="Y4" s="39"/>
      <c r="Z4" s="39">
        <v>11</v>
      </c>
      <c r="AA4" s="41">
        <v>8</v>
      </c>
      <c r="AB4" s="264"/>
      <c r="AC4" s="265"/>
      <c r="AD4" s="266"/>
      <c r="AE4" s="266">
        <v>16</v>
      </c>
      <c r="AF4" s="266"/>
      <c r="AG4" s="266"/>
      <c r="AH4" s="267">
        <v>1</v>
      </c>
      <c r="AI4" s="267"/>
      <c r="AJ4" s="266"/>
      <c r="AK4" s="266">
        <v>10</v>
      </c>
      <c r="AL4" s="445"/>
      <c r="AM4" s="268">
        <f>SUM(AC4:AL4)</f>
        <v>27</v>
      </c>
      <c r="AN4" s="289"/>
      <c r="AO4" s="266">
        <v>2</v>
      </c>
      <c r="AP4" s="267"/>
      <c r="AQ4" s="266">
        <v>1</v>
      </c>
      <c r="AR4" s="267">
        <v>10</v>
      </c>
      <c r="AS4" s="267"/>
      <c r="AT4" s="267"/>
      <c r="AU4" s="450">
        <f>SUM(AO4:AT4)</f>
        <v>13</v>
      </c>
      <c r="AV4" s="264"/>
      <c r="AW4" s="265"/>
      <c r="AX4" s="266">
        <v>15</v>
      </c>
      <c r="AY4" s="266">
        <v>22</v>
      </c>
      <c r="AZ4" s="266"/>
      <c r="BA4" s="266">
        <v>2</v>
      </c>
      <c r="BB4" s="267">
        <v>2</v>
      </c>
      <c r="BC4" s="267">
        <v>1</v>
      </c>
      <c r="BD4" s="266"/>
      <c r="BE4" s="266">
        <v>1</v>
      </c>
      <c r="BF4" s="445">
        <v>8</v>
      </c>
      <c r="BG4" s="268">
        <f>SUM(AW4:BF4)</f>
        <v>51</v>
      </c>
    </row>
    <row r="5" spans="1:59" ht="12.75" customHeight="1">
      <c r="A5" s="106">
        <v>2</v>
      </c>
      <c r="B5" s="113">
        <v>16</v>
      </c>
      <c r="C5" s="68" t="s">
        <v>33</v>
      </c>
      <c r="D5" s="260">
        <f>SUM(AM5+AU5+BG5)</f>
        <v>77</v>
      </c>
      <c r="E5" s="46"/>
      <c r="F5" s="447">
        <v>2</v>
      </c>
      <c r="G5" s="74"/>
      <c r="H5" s="74"/>
      <c r="I5" s="334">
        <v>1</v>
      </c>
      <c r="J5" s="334">
        <v>1</v>
      </c>
      <c r="K5" s="74"/>
      <c r="L5" s="334">
        <v>2</v>
      </c>
      <c r="M5" s="74"/>
      <c r="N5" s="74"/>
      <c r="O5" s="75"/>
      <c r="P5" s="82">
        <f>SUM(F5:O5)</f>
        <v>6</v>
      </c>
      <c r="Q5" s="46"/>
      <c r="R5" s="73">
        <v>38</v>
      </c>
      <c r="S5" s="74"/>
      <c r="T5" s="74"/>
      <c r="U5" s="76"/>
      <c r="V5" s="74">
        <v>1</v>
      </c>
      <c r="W5" s="74"/>
      <c r="X5" s="74">
        <v>18</v>
      </c>
      <c r="Y5" s="74"/>
      <c r="Z5" s="74"/>
      <c r="AA5" s="75"/>
      <c r="AB5" s="264"/>
      <c r="AC5" s="269">
        <v>10</v>
      </c>
      <c r="AD5" s="270"/>
      <c r="AE5" s="270"/>
      <c r="AF5" s="270">
        <v>10</v>
      </c>
      <c r="AG5" s="270"/>
      <c r="AH5" s="271"/>
      <c r="AI5" s="271">
        <v>2</v>
      </c>
      <c r="AJ5" s="270"/>
      <c r="AK5" s="270"/>
      <c r="AL5" s="278"/>
      <c r="AM5" s="272">
        <f>SUM(AC5:AL5)</f>
        <v>22</v>
      </c>
      <c r="AN5" s="289"/>
      <c r="AO5" s="270"/>
      <c r="AP5" s="271"/>
      <c r="AQ5" s="270"/>
      <c r="AR5" s="271"/>
      <c r="AS5" s="271"/>
      <c r="AT5" s="271"/>
      <c r="AU5" s="451">
        <f>SUM(AO5:AT5)</f>
        <v>0</v>
      </c>
      <c r="AV5" s="264"/>
      <c r="AW5" s="269">
        <v>28</v>
      </c>
      <c r="AX5" s="270"/>
      <c r="AY5" s="270"/>
      <c r="AZ5" s="270">
        <v>10</v>
      </c>
      <c r="BA5" s="270">
        <v>1</v>
      </c>
      <c r="BB5" s="271"/>
      <c r="BC5" s="271">
        <v>16</v>
      </c>
      <c r="BD5" s="270"/>
      <c r="BE5" s="270"/>
      <c r="BF5" s="278"/>
      <c r="BG5" s="272">
        <f>SUM(AW5:BF5)</f>
        <v>55</v>
      </c>
    </row>
    <row r="6" spans="1:59" ht="12.75" customHeight="1">
      <c r="A6" s="106">
        <v>3</v>
      </c>
      <c r="B6" s="296">
        <v>6</v>
      </c>
      <c r="C6" s="67" t="s">
        <v>24</v>
      </c>
      <c r="D6" s="260">
        <f>SUM(AM6+AU6+BG6)</f>
        <v>67</v>
      </c>
      <c r="E6" s="46"/>
      <c r="F6" s="442">
        <v>1</v>
      </c>
      <c r="G6" s="74"/>
      <c r="H6" s="334">
        <v>5</v>
      </c>
      <c r="I6" s="74"/>
      <c r="J6" s="334">
        <v>4</v>
      </c>
      <c r="K6" s="74"/>
      <c r="L6" s="334">
        <v>2</v>
      </c>
      <c r="M6" s="334">
        <v>3</v>
      </c>
      <c r="N6" s="334">
        <v>1</v>
      </c>
      <c r="O6" s="74"/>
      <c r="P6" s="82">
        <f>SUM(F6:O6)</f>
        <v>16</v>
      </c>
      <c r="Q6" s="46"/>
      <c r="R6" s="73">
        <v>1</v>
      </c>
      <c r="S6" s="74"/>
      <c r="T6" s="74">
        <v>13</v>
      </c>
      <c r="U6" s="76"/>
      <c r="V6" s="74">
        <v>5</v>
      </c>
      <c r="W6" s="74"/>
      <c r="X6" s="74">
        <v>4</v>
      </c>
      <c r="Y6" s="74">
        <v>37</v>
      </c>
      <c r="Z6" s="74">
        <v>7</v>
      </c>
      <c r="AA6" s="75"/>
      <c r="AB6" s="264"/>
      <c r="AC6" s="269"/>
      <c r="AD6" s="270"/>
      <c r="AE6" s="270"/>
      <c r="AF6" s="270"/>
      <c r="AG6" s="270">
        <v>1</v>
      </c>
      <c r="AH6" s="271"/>
      <c r="AI6" s="271">
        <v>1</v>
      </c>
      <c r="AJ6" s="270">
        <v>15</v>
      </c>
      <c r="AK6" s="270">
        <v>6</v>
      </c>
      <c r="AL6" s="278"/>
      <c r="AM6" s="272">
        <f>SUM(AC6:AL6)</f>
        <v>23</v>
      </c>
      <c r="AN6" s="289"/>
      <c r="AO6" s="270">
        <v>12</v>
      </c>
      <c r="AP6" s="271"/>
      <c r="AQ6" s="270">
        <v>3</v>
      </c>
      <c r="AR6" s="271"/>
      <c r="AS6" s="271">
        <v>2</v>
      </c>
      <c r="AT6" s="271">
        <v>2</v>
      </c>
      <c r="AU6" s="451">
        <f>SUM(AO6:AT6)</f>
        <v>19</v>
      </c>
      <c r="AV6" s="264"/>
      <c r="AW6" s="269">
        <v>1</v>
      </c>
      <c r="AX6" s="270"/>
      <c r="AY6" s="270">
        <v>1</v>
      </c>
      <c r="AZ6" s="270"/>
      <c r="BA6" s="270">
        <v>1</v>
      </c>
      <c r="BB6" s="271"/>
      <c r="BC6" s="271">
        <v>1</v>
      </c>
      <c r="BD6" s="270">
        <v>20</v>
      </c>
      <c r="BE6" s="270">
        <v>1</v>
      </c>
      <c r="BF6" s="278"/>
      <c r="BG6" s="272">
        <f>SUM(AW6:BF6)</f>
        <v>25</v>
      </c>
    </row>
    <row r="7" spans="1:59" ht="12.75" customHeight="1">
      <c r="A7" s="106">
        <v>4</v>
      </c>
      <c r="B7" s="113">
        <v>3</v>
      </c>
      <c r="C7" s="68" t="s">
        <v>17</v>
      </c>
      <c r="D7" s="260">
        <f>SUM(AM7+AU7+BG7)</f>
        <v>56</v>
      </c>
      <c r="E7" s="46"/>
      <c r="F7" s="442">
        <v>1</v>
      </c>
      <c r="G7" s="334">
        <v>1</v>
      </c>
      <c r="H7" s="74"/>
      <c r="I7" s="334">
        <v>2</v>
      </c>
      <c r="J7" s="334">
        <v>3</v>
      </c>
      <c r="K7" s="74"/>
      <c r="L7" s="334">
        <v>1</v>
      </c>
      <c r="M7" s="74"/>
      <c r="N7" s="74"/>
      <c r="O7" s="75"/>
      <c r="P7" s="82">
        <f>SUM(F7:O7)</f>
        <v>8</v>
      </c>
      <c r="Q7" s="46"/>
      <c r="R7" s="73">
        <v>20</v>
      </c>
      <c r="S7" s="74">
        <v>15</v>
      </c>
      <c r="T7" s="74"/>
      <c r="U7" s="76">
        <v>7</v>
      </c>
      <c r="V7" s="74">
        <v>3</v>
      </c>
      <c r="W7" s="74"/>
      <c r="X7" s="74">
        <v>11</v>
      </c>
      <c r="Y7" s="74"/>
      <c r="Z7" s="74"/>
      <c r="AA7" s="75"/>
      <c r="AB7" s="264"/>
      <c r="AC7" s="269">
        <v>20</v>
      </c>
      <c r="AD7" s="270">
        <v>15</v>
      </c>
      <c r="AE7" s="270"/>
      <c r="AF7" s="270">
        <v>7</v>
      </c>
      <c r="AG7" s="270">
        <v>1</v>
      </c>
      <c r="AH7" s="271"/>
      <c r="AI7" s="271">
        <v>1</v>
      </c>
      <c r="AJ7" s="270"/>
      <c r="AK7" s="270"/>
      <c r="AL7" s="278"/>
      <c r="AM7" s="272">
        <f>SUM(AC7:AL7)</f>
        <v>44</v>
      </c>
      <c r="AN7" s="289"/>
      <c r="AO7" s="270"/>
      <c r="AP7" s="271"/>
      <c r="AQ7" s="270"/>
      <c r="AR7" s="271"/>
      <c r="AS7" s="271"/>
      <c r="AT7" s="271"/>
      <c r="AU7" s="451">
        <f>SUM(AO7:AT7)</f>
        <v>0</v>
      </c>
      <c r="AV7" s="264"/>
      <c r="AW7" s="269"/>
      <c r="AX7" s="270"/>
      <c r="AY7" s="270"/>
      <c r="AZ7" s="270"/>
      <c r="BA7" s="270">
        <v>2</v>
      </c>
      <c r="BB7" s="271"/>
      <c r="BC7" s="271">
        <v>10</v>
      </c>
      <c r="BD7" s="270"/>
      <c r="BE7" s="270"/>
      <c r="BF7" s="278"/>
      <c r="BG7" s="272">
        <f>SUM(AW7:BF7)</f>
        <v>12</v>
      </c>
    </row>
    <row r="8" spans="1:59" ht="12.75" customHeight="1">
      <c r="A8" s="106">
        <v>5</v>
      </c>
      <c r="B8" s="113">
        <v>2</v>
      </c>
      <c r="C8" s="68" t="s">
        <v>50</v>
      </c>
      <c r="D8" s="260">
        <f>SUM(AM8+AU8+BG8)</f>
        <v>55</v>
      </c>
      <c r="E8" s="46"/>
      <c r="F8" s="442">
        <v>1</v>
      </c>
      <c r="G8" s="74"/>
      <c r="H8" s="334">
        <v>1</v>
      </c>
      <c r="I8" s="74"/>
      <c r="J8" s="334">
        <v>2</v>
      </c>
      <c r="K8" s="74"/>
      <c r="L8" s="334">
        <v>1</v>
      </c>
      <c r="M8" s="334">
        <v>1</v>
      </c>
      <c r="N8" s="74"/>
      <c r="O8" s="75"/>
      <c r="P8" s="82">
        <f>SUM(F8:O8)</f>
        <v>6</v>
      </c>
      <c r="Q8" s="46"/>
      <c r="R8" s="73">
        <v>1</v>
      </c>
      <c r="S8" s="74"/>
      <c r="T8" s="74">
        <v>10</v>
      </c>
      <c r="U8" s="76">
        <v>28</v>
      </c>
      <c r="V8" s="74">
        <v>3</v>
      </c>
      <c r="W8" s="74"/>
      <c r="X8" s="74">
        <v>8</v>
      </c>
      <c r="Y8" s="74">
        <v>6</v>
      </c>
      <c r="Z8" s="74"/>
      <c r="AA8" s="75"/>
      <c r="AB8" s="264"/>
      <c r="AC8" s="269"/>
      <c r="AD8" s="270"/>
      <c r="AE8" s="270"/>
      <c r="AF8" s="270"/>
      <c r="AG8" s="270"/>
      <c r="AH8" s="271"/>
      <c r="AI8" s="271">
        <v>8</v>
      </c>
      <c r="AJ8" s="270"/>
      <c r="AK8" s="270"/>
      <c r="AL8" s="278"/>
      <c r="AM8" s="272">
        <f>SUM(AC8:AL8)</f>
        <v>8</v>
      </c>
      <c r="AN8" s="289"/>
      <c r="AO8" s="270"/>
      <c r="AP8" s="271"/>
      <c r="AQ8" s="270">
        <v>1</v>
      </c>
      <c r="AR8" s="271"/>
      <c r="AS8" s="271"/>
      <c r="AT8" s="271"/>
      <c r="AU8" s="451">
        <f>SUM(AO8:AT8)</f>
        <v>1</v>
      </c>
      <c r="AV8" s="264"/>
      <c r="AW8" s="269">
        <v>1</v>
      </c>
      <c r="AX8" s="270"/>
      <c r="AY8" s="270">
        <v>10</v>
      </c>
      <c r="AZ8" s="270">
        <v>28</v>
      </c>
      <c r="BA8" s="270">
        <v>1</v>
      </c>
      <c r="BB8" s="271"/>
      <c r="BC8" s="271"/>
      <c r="BD8" s="270">
        <v>6</v>
      </c>
      <c r="BE8" s="270"/>
      <c r="BF8" s="278"/>
      <c r="BG8" s="272">
        <f>SUM(AW8:BF8)</f>
        <v>46</v>
      </c>
    </row>
    <row r="9" spans="1:59" ht="12.75" customHeight="1">
      <c r="A9" s="106">
        <v>6</v>
      </c>
      <c r="B9" s="296">
        <v>4</v>
      </c>
      <c r="C9" s="67" t="s">
        <v>128</v>
      </c>
      <c r="D9" s="260">
        <f>SUM(AM9+AU9+BG9)</f>
        <v>39</v>
      </c>
      <c r="E9" s="46"/>
      <c r="F9" s="73"/>
      <c r="G9" s="74"/>
      <c r="H9" s="74"/>
      <c r="I9" s="74"/>
      <c r="J9" s="74"/>
      <c r="K9" s="334">
        <v>3</v>
      </c>
      <c r="L9" s="74"/>
      <c r="M9" s="74"/>
      <c r="N9" s="74"/>
      <c r="O9" s="340">
        <v>1</v>
      </c>
      <c r="P9" s="82">
        <f>SUM(F9:O9)</f>
        <v>4</v>
      </c>
      <c r="Q9" s="46"/>
      <c r="R9" s="73"/>
      <c r="S9" s="74"/>
      <c r="T9" s="74"/>
      <c r="U9" s="76"/>
      <c r="V9" s="74"/>
      <c r="W9" s="74">
        <v>4</v>
      </c>
      <c r="X9" s="74"/>
      <c r="Y9" s="74"/>
      <c r="Z9" s="74"/>
      <c r="AA9" s="75">
        <v>35</v>
      </c>
      <c r="AB9" s="264"/>
      <c r="AC9" s="269"/>
      <c r="AD9" s="270"/>
      <c r="AE9" s="270"/>
      <c r="AF9" s="270"/>
      <c r="AG9" s="270"/>
      <c r="AH9" s="271">
        <v>1</v>
      </c>
      <c r="AI9" s="271"/>
      <c r="AJ9" s="270"/>
      <c r="AK9" s="270"/>
      <c r="AL9" s="278">
        <v>20</v>
      </c>
      <c r="AM9" s="272">
        <f>SUM(AC9:AL9)</f>
        <v>21</v>
      </c>
      <c r="AN9" s="289"/>
      <c r="AO9" s="270"/>
      <c r="AP9" s="271"/>
      <c r="AQ9" s="270"/>
      <c r="AR9" s="271"/>
      <c r="AS9" s="271"/>
      <c r="AT9" s="271"/>
      <c r="AU9" s="451">
        <f>SUM(AO9:AT9)</f>
        <v>0</v>
      </c>
      <c r="AV9" s="264"/>
      <c r="AW9" s="269"/>
      <c r="AX9" s="270"/>
      <c r="AY9" s="270"/>
      <c r="AZ9" s="270"/>
      <c r="BA9" s="270"/>
      <c r="BB9" s="271">
        <v>3</v>
      </c>
      <c r="BC9" s="271"/>
      <c r="BD9" s="270"/>
      <c r="BE9" s="270"/>
      <c r="BF9" s="278">
        <v>15</v>
      </c>
      <c r="BG9" s="272">
        <f>SUM(AW9:BF9)</f>
        <v>18</v>
      </c>
    </row>
    <row r="10" spans="1:59" ht="12.75" customHeight="1">
      <c r="A10" s="106">
        <v>7</v>
      </c>
      <c r="B10" s="113">
        <v>13</v>
      </c>
      <c r="C10" s="68" t="s">
        <v>507</v>
      </c>
      <c r="D10" s="260">
        <f>SUM(AM10+AU10+BG10)</f>
        <v>31</v>
      </c>
      <c r="E10" s="46"/>
      <c r="F10" s="442">
        <v>1</v>
      </c>
      <c r="G10" s="334">
        <v>1</v>
      </c>
      <c r="H10" s="334">
        <v>4</v>
      </c>
      <c r="I10" s="335"/>
      <c r="J10" s="334">
        <v>1</v>
      </c>
      <c r="K10" s="74"/>
      <c r="L10" s="334">
        <v>3</v>
      </c>
      <c r="M10" s="74"/>
      <c r="N10" s="334">
        <v>1</v>
      </c>
      <c r="O10" s="75"/>
      <c r="P10" s="82">
        <f>SUM(F10:O10)</f>
        <v>11</v>
      </c>
      <c r="Q10" s="46"/>
      <c r="R10" s="73">
        <v>1</v>
      </c>
      <c r="S10" s="74">
        <v>20</v>
      </c>
      <c r="T10" s="74">
        <v>5</v>
      </c>
      <c r="U10" s="76"/>
      <c r="V10" s="74">
        <v>2</v>
      </c>
      <c r="W10" s="74"/>
      <c r="X10" s="74">
        <v>3</v>
      </c>
      <c r="Y10" s="74"/>
      <c r="Z10" s="74"/>
      <c r="AA10" s="75"/>
      <c r="AB10" s="264"/>
      <c r="AC10" s="269">
        <v>1</v>
      </c>
      <c r="AD10" s="270">
        <v>20</v>
      </c>
      <c r="AE10" s="270">
        <v>2</v>
      </c>
      <c r="AF10" s="270"/>
      <c r="AG10" s="270">
        <v>1</v>
      </c>
      <c r="AH10" s="271"/>
      <c r="AI10" s="271">
        <v>3</v>
      </c>
      <c r="AJ10" s="270"/>
      <c r="AK10" s="270"/>
      <c r="AL10" s="278"/>
      <c r="AM10" s="272">
        <f>SUM(AC10:AL10)</f>
        <v>27</v>
      </c>
      <c r="AN10" s="289"/>
      <c r="AO10" s="270"/>
      <c r="AP10" s="271"/>
      <c r="AQ10" s="270"/>
      <c r="AR10" s="271"/>
      <c r="AS10" s="271"/>
      <c r="AT10" s="271"/>
      <c r="AU10" s="451">
        <f>SUM(AO10:AT10)</f>
        <v>0</v>
      </c>
      <c r="AV10" s="264"/>
      <c r="AW10" s="269"/>
      <c r="AX10" s="270"/>
      <c r="AY10" s="270">
        <v>3</v>
      </c>
      <c r="AZ10" s="270"/>
      <c r="BA10" s="270">
        <v>1</v>
      </c>
      <c r="BB10" s="271"/>
      <c r="BC10" s="271"/>
      <c r="BD10" s="270"/>
      <c r="BE10" s="270"/>
      <c r="BF10" s="278"/>
      <c r="BG10" s="272">
        <f>SUM(AW10:BF10)</f>
        <v>4</v>
      </c>
    </row>
    <row r="11" spans="1:59" ht="12.75" customHeight="1">
      <c r="A11" s="106">
        <v>8</v>
      </c>
      <c r="B11" s="113">
        <v>14</v>
      </c>
      <c r="C11" s="68" t="s">
        <v>508</v>
      </c>
      <c r="D11" s="260">
        <f>SUM(AM11+AU11+BG11)</f>
        <v>30</v>
      </c>
      <c r="E11" s="46"/>
      <c r="F11" s="73"/>
      <c r="G11" s="74"/>
      <c r="H11" s="74"/>
      <c r="I11" s="74"/>
      <c r="J11" s="334">
        <v>2</v>
      </c>
      <c r="K11" s="334">
        <v>1</v>
      </c>
      <c r="L11" s="334">
        <v>1</v>
      </c>
      <c r="M11" s="74"/>
      <c r="N11" s="74"/>
      <c r="O11" s="75"/>
      <c r="P11" s="82">
        <f>SUM(F11:O11)</f>
        <v>4</v>
      </c>
      <c r="Q11" s="46"/>
      <c r="R11" s="73"/>
      <c r="S11" s="74"/>
      <c r="T11" s="74"/>
      <c r="U11" s="76"/>
      <c r="V11" s="74">
        <v>4</v>
      </c>
      <c r="W11" s="74">
        <v>10</v>
      </c>
      <c r="X11" s="74">
        <v>8</v>
      </c>
      <c r="Y11" s="74"/>
      <c r="Z11" s="74">
        <v>8</v>
      </c>
      <c r="AA11" s="75"/>
      <c r="AB11" s="264"/>
      <c r="AC11" s="269"/>
      <c r="AD11" s="270"/>
      <c r="AE11" s="270"/>
      <c r="AF11" s="270"/>
      <c r="AG11" s="270"/>
      <c r="AH11" s="271">
        <v>1</v>
      </c>
      <c r="AI11" s="271">
        <v>6</v>
      </c>
      <c r="AJ11" s="270"/>
      <c r="AK11" s="270">
        <v>8</v>
      </c>
      <c r="AL11" s="278"/>
      <c r="AM11" s="272">
        <f>SUM(AC11:AL11)</f>
        <v>15</v>
      </c>
      <c r="AN11" s="289"/>
      <c r="AO11" s="270"/>
      <c r="AP11" s="271"/>
      <c r="AQ11" s="270">
        <v>2</v>
      </c>
      <c r="AR11" s="271">
        <v>8</v>
      </c>
      <c r="AS11" s="271">
        <v>1</v>
      </c>
      <c r="AT11" s="271"/>
      <c r="AU11" s="451">
        <f>SUM(AO11:AT11)</f>
        <v>11</v>
      </c>
      <c r="AV11" s="264"/>
      <c r="AW11" s="269"/>
      <c r="AX11" s="270"/>
      <c r="AY11" s="270"/>
      <c r="AZ11" s="270"/>
      <c r="BA11" s="270">
        <v>2</v>
      </c>
      <c r="BB11" s="271">
        <v>1</v>
      </c>
      <c r="BC11" s="271">
        <v>1</v>
      </c>
      <c r="BD11" s="270"/>
      <c r="BE11" s="270"/>
      <c r="BF11" s="278"/>
      <c r="BG11" s="272">
        <f>SUM(AW11:BF11)</f>
        <v>4</v>
      </c>
    </row>
    <row r="12" spans="1:59" ht="12.75" customHeight="1">
      <c r="A12" s="106">
        <v>9</v>
      </c>
      <c r="B12" s="113">
        <v>9</v>
      </c>
      <c r="C12" s="68" t="s">
        <v>22</v>
      </c>
      <c r="D12" s="260">
        <f>SUM(AM12+AU12+BG12)</f>
        <v>29</v>
      </c>
      <c r="E12" s="46"/>
      <c r="F12" s="442">
        <v>1</v>
      </c>
      <c r="G12" s="74"/>
      <c r="H12" s="334">
        <v>1</v>
      </c>
      <c r="I12" s="74"/>
      <c r="J12" s="334">
        <v>1</v>
      </c>
      <c r="K12" s="334">
        <v>1</v>
      </c>
      <c r="L12" s="74"/>
      <c r="M12" s="74"/>
      <c r="N12" s="74"/>
      <c r="O12" s="75"/>
      <c r="P12" s="82">
        <f>SUM(F12:O12)</f>
        <v>4</v>
      </c>
      <c r="Q12" s="46"/>
      <c r="R12" s="73">
        <v>6</v>
      </c>
      <c r="S12" s="74"/>
      <c r="T12" s="74">
        <v>2</v>
      </c>
      <c r="U12" s="76"/>
      <c r="V12" s="74">
        <v>18</v>
      </c>
      <c r="W12" s="74">
        <v>1</v>
      </c>
      <c r="X12" s="74">
        <v>2</v>
      </c>
      <c r="Y12" s="74"/>
      <c r="Z12" s="74"/>
      <c r="AA12" s="75"/>
      <c r="AB12" s="264"/>
      <c r="AC12" s="269"/>
      <c r="AD12" s="270"/>
      <c r="AE12" s="270"/>
      <c r="AF12" s="270"/>
      <c r="AG12" s="270"/>
      <c r="AH12" s="271"/>
      <c r="AI12" s="271">
        <v>1</v>
      </c>
      <c r="AJ12" s="270"/>
      <c r="AK12" s="270"/>
      <c r="AL12" s="278"/>
      <c r="AM12" s="272">
        <f>SUM(AC12:AL12)</f>
        <v>1</v>
      </c>
      <c r="AN12" s="289"/>
      <c r="AO12" s="270">
        <v>1</v>
      </c>
      <c r="AP12" s="271"/>
      <c r="AQ12" s="270">
        <v>10</v>
      </c>
      <c r="AR12" s="271"/>
      <c r="AS12" s="271"/>
      <c r="AT12" s="271"/>
      <c r="AU12" s="451">
        <f>SUM(AO12:AT12)</f>
        <v>11</v>
      </c>
      <c r="AV12" s="264"/>
      <c r="AW12" s="269">
        <v>6</v>
      </c>
      <c r="AX12" s="270"/>
      <c r="AY12" s="270">
        <v>1</v>
      </c>
      <c r="AZ12" s="270"/>
      <c r="BA12" s="270">
        <v>8</v>
      </c>
      <c r="BB12" s="271">
        <v>1</v>
      </c>
      <c r="BC12" s="271">
        <v>1</v>
      </c>
      <c r="BD12" s="270"/>
      <c r="BE12" s="270"/>
      <c r="BF12" s="278"/>
      <c r="BG12" s="272">
        <f>SUM(AW12:BF12)</f>
        <v>17</v>
      </c>
    </row>
    <row r="13" spans="1:59" ht="12.75" customHeight="1">
      <c r="A13" s="106">
        <v>10</v>
      </c>
      <c r="B13" s="296">
        <v>17</v>
      </c>
      <c r="C13" s="68" t="s">
        <v>26</v>
      </c>
      <c r="D13" s="260">
        <f>SUM(AM13+AU13+BG13)</f>
        <v>26</v>
      </c>
      <c r="E13" s="46"/>
      <c r="F13" s="73"/>
      <c r="G13" s="74"/>
      <c r="H13" s="74"/>
      <c r="I13" s="74"/>
      <c r="J13" s="74"/>
      <c r="K13" s="334">
        <v>2</v>
      </c>
      <c r="L13" s="74"/>
      <c r="M13" s="74"/>
      <c r="N13" s="74"/>
      <c r="O13" s="75"/>
      <c r="P13" s="82">
        <f>SUM(F13:O13)</f>
        <v>2</v>
      </c>
      <c r="Q13" s="46"/>
      <c r="R13" s="73"/>
      <c r="S13" s="74"/>
      <c r="T13" s="74"/>
      <c r="U13" s="76"/>
      <c r="V13" s="74"/>
      <c r="W13" s="74">
        <v>26</v>
      </c>
      <c r="X13" s="74"/>
      <c r="Y13" s="74"/>
      <c r="Z13" s="74"/>
      <c r="AA13" s="75"/>
      <c r="AB13" s="264"/>
      <c r="AC13" s="269"/>
      <c r="AD13" s="270"/>
      <c r="AE13" s="270"/>
      <c r="AF13" s="270"/>
      <c r="AG13" s="270"/>
      <c r="AH13" s="271">
        <v>25</v>
      </c>
      <c r="AI13" s="271"/>
      <c r="AJ13" s="270"/>
      <c r="AK13" s="270"/>
      <c r="AL13" s="278"/>
      <c r="AM13" s="272">
        <f>SUM(AC13:AL13)</f>
        <v>25</v>
      </c>
      <c r="AN13" s="289"/>
      <c r="AO13" s="270"/>
      <c r="AP13" s="271"/>
      <c r="AQ13" s="270"/>
      <c r="AR13" s="271"/>
      <c r="AS13" s="271"/>
      <c r="AT13" s="271"/>
      <c r="AU13" s="451">
        <f>SUM(AO13:AT13)</f>
        <v>0</v>
      </c>
      <c r="AV13" s="264"/>
      <c r="AW13" s="269"/>
      <c r="AX13" s="270"/>
      <c r="AY13" s="270"/>
      <c r="AZ13" s="270"/>
      <c r="BA13" s="270"/>
      <c r="BB13" s="271">
        <v>1</v>
      </c>
      <c r="BC13" s="271"/>
      <c r="BD13" s="270"/>
      <c r="BE13" s="270"/>
      <c r="BF13" s="278"/>
      <c r="BG13" s="272">
        <f>SUM(AW13:BF13)</f>
        <v>1</v>
      </c>
    </row>
    <row r="14" spans="1:59" ht="12.75" customHeight="1">
      <c r="A14" s="106">
        <v>10</v>
      </c>
      <c r="B14" s="296">
        <v>12</v>
      </c>
      <c r="C14" s="67" t="s">
        <v>18</v>
      </c>
      <c r="D14" s="260">
        <f>SUM(AM14+AU14+BG14)</f>
        <v>26</v>
      </c>
      <c r="E14" s="46"/>
      <c r="F14" s="73"/>
      <c r="G14" s="74"/>
      <c r="H14" s="334">
        <v>2</v>
      </c>
      <c r="I14" s="74"/>
      <c r="J14" s="334">
        <v>1</v>
      </c>
      <c r="K14" s="334">
        <v>1</v>
      </c>
      <c r="L14" s="334">
        <v>1</v>
      </c>
      <c r="M14" s="74"/>
      <c r="N14" s="74"/>
      <c r="O14" s="75"/>
      <c r="P14" s="82">
        <f>SUM(F14:O14)</f>
        <v>5</v>
      </c>
      <c r="Q14" s="46"/>
      <c r="R14" s="73"/>
      <c r="S14" s="74"/>
      <c r="T14" s="74">
        <v>3</v>
      </c>
      <c r="U14" s="76"/>
      <c r="V14" s="74">
        <v>2</v>
      </c>
      <c r="W14" s="74">
        <v>20</v>
      </c>
      <c r="X14" s="74">
        <v>1</v>
      </c>
      <c r="Y14" s="74"/>
      <c r="Z14" s="74"/>
      <c r="AA14" s="75"/>
      <c r="AB14" s="264"/>
      <c r="AC14" s="269"/>
      <c r="AD14" s="270"/>
      <c r="AE14" s="270"/>
      <c r="AF14" s="270"/>
      <c r="AG14" s="270"/>
      <c r="AH14" s="271">
        <v>1</v>
      </c>
      <c r="AI14" s="271">
        <v>1</v>
      </c>
      <c r="AJ14" s="270"/>
      <c r="AK14" s="270"/>
      <c r="AL14" s="278"/>
      <c r="AM14" s="272">
        <f>SUM(AC14:AL14)</f>
        <v>2</v>
      </c>
      <c r="AN14" s="289"/>
      <c r="AO14" s="270">
        <v>2</v>
      </c>
      <c r="AP14" s="271"/>
      <c r="AQ14" s="270">
        <v>1</v>
      </c>
      <c r="AR14" s="271">
        <v>4</v>
      </c>
      <c r="AS14" s="271"/>
      <c r="AT14" s="271"/>
      <c r="AU14" s="451">
        <f>SUM(AO14:AT14)</f>
        <v>7</v>
      </c>
      <c r="AV14" s="264"/>
      <c r="AW14" s="269"/>
      <c r="AX14" s="270"/>
      <c r="AY14" s="270">
        <v>1</v>
      </c>
      <c r="AZ14" s="270"/>
      <c r="BA14" s="270">
        <v>1</v>
      </c>
      <c r="BB14" s="271">
        <v>15</v>
      </c>
      <c r="BC14" s="271"/>
      <c r="BD14" s="270"/>
      <c r="BE14" s="270"/>
      <c r="BF14" s="278"/>
      <c r="BG14" s="272">
        <f>SUM(AW14:BF14)</f>
        <v>17</v>
      </c>
    </row>
    <row r="15" spans="1:59" ht="12.75" customHeight="1">
      <c r="A15" s="106">
        <v>12</v>
      </c>
      <c r="B15" s="112">
        <v>24</v>
      </c>
      <c r="C15" s="68" t="s">
        <v>292</v>
      </c>
      <c r="D15" s="260">
        <f>SUM(AM15+AU15+BG15)</f>
        <v>22</v>
      </c>
      <c r="E15" s="46"/>
      <c r="F15" s="73"/>
      <c r="G15" s="334">
        <v>1</v>
      </c>
      <c r="H15" s="334">
        <v>2</v>
      </c>
      <c r="I15" s="74"/>
      <c r="J15" s="74"/>
      <c r="K15" s="74"/>
      <c r="L15" s="334">
        <v>1</v>
      </c>
      <c r="M15" s="334">
        <v>1</v>
      </c>
      <c r="N15" s="74"/>
      <c r="O15" s="75"/>
      <c r="P15" s="82">
        <f>SUM(F15:O15)</f>
        <v>5</v>
      </c>
      <c r="Q15" s="46"/>
      <c r="R15" s="73"/>
      <c r="S15" s="74">
        <v>8</v>
      </c>
      <c r="T15" s="74">
        <v>1</v>
      </c>
      <c r="U15" s="76"/>
      <c r="V15" s="74"/>
      <c r="W15" s="74"/>
      <c r="X15" s="74">
        <v>2</v>
      </c>
      <c r="Y15" s="74">
        <v>10</v>
      </c>
      <c r="Z15" s="74"/>
      <c r="AA15" s="75"/>
      <c r="AB15" s="264"/>
      <c r="AC15" s="269"/>
      <c r="AD15" s="270"/>
      <c r="AE15" s="270"/>
      <c r="AF15" s="270"/>
      <c r="AG15" s="270"/>
      <c r="AH15" s="271"/>
      <c r="AI15" s="271">
        <v>1</v>
      </c>
      <c r="AJ15" s="270"/>
      <c r="AK15" s="270"/>
      <c r="AL15" s="278"/>
      <c r="AM15" s="272">
        <f>SUM(AC15:AL15)</f>
        <v>1</v>
      </c>
      <c r="AN15" s="289"/>
      <c r="AO15" s="270">
        <v>1</v>
      </c>
      <c r="AP15" s="271"/>
      <c r="AQ15" s="270"/>
      <c r="AR15" s="271"/>
      <c r="AS15" s="271"/>
      <c r="AT15" s="271"/>
      <c r="AU15" s="451">
        <f>SUM(AO15:AT15)</f>
        <v>1</v>
      </c>
      <c r="AV15" s="264"/>
      <c r="AW15" s="269"/>
      <c r="AX15" s="270">
        <v>8</v>
      </c>
      <c r="AY15" s="270">
        <v>1</v>
      </c>
      <c r="AZ15" s="270"/>
      <c r="BA15" s="270"/>
      <c r="BB15" s="271"/>
      <c r="BC15" s="271">
        <v>1</v>
      </c>
      <c r="BD15" s="270">
        <v>10</v>
      </c>
      <c r="BE15" s="270"/>
      <c r="BF15" s="278"/>
      <c r="BG15" s="272">
        <f>SUM(AW15:BF15)</f>
        <v>20</v>
      </c>
    </row>
    <row r="16" spans="1:59" ht="12.75" customHeight="1">
      <c r="A16" s="106">
        <v>13</v>
      </c>
      <c r="B16" s="113">
        <v>8</v>
      </c>
      <c r="C16" s="68" t="s">
        <v>413</v>
      </c>
      <c r="D16" s="260">
        <f>SUM(AM16+AU16+BG16)</f>
        <v>21</v>
      </c>
      <c r="E16" s="46"/>
      <c r="F16" s="442">
        <v>1</v>
      </c>
      <c r="G16" s="74"/>
      <c r="H16" s="334">
        <v>1</v>
      </c>
      <c r="I16" s="74"/>
      <c r="J16" s="74"/>
      <c r="K16" s="74"/>
      <c r="L16" s="74"/>
      <c r="M16" s="74"/>
      <c r="N16" s="74"/>
      <c r="O16" s="75"/>
      <c r="P16" s="82">
        <f>SUM(F16:O16)</f>
        <v>2</v>
      </c>
      <c r="Q16" s="46"/>
      <c r="R16" s="73">
        <v>15</v>
      </c>
      <c r="S16" s="74"/>
      <c r="T16" s="74">
        <v>6</v>
      </c>
      <c r="U16" s="76"/>
      <c r="V16" s="74"/>
      <c r="W16" s="74"/>
      <c r="X16" s="74"/>
      <c r="Y16" s="74"/>
      <c r="Z16" s="74"/>
      <c r="AA16" s="75"/>
      <c r="AB16" s="264"/>
      <c r="AC16" s="269">
        <v>15</v>
      </c>
      <c r="AD16" s="270"/>
      <c r="AE16" s="270">
        <v>1</v>
      </c>
      <c r="AF16" s="270"/>
      <c r="AG16" s="270"/>
      <c r="AH16" s="271"/>
      <c r="AI16" s="271"/>
      <c r="AJ16" s="270"/>
      <c r="AK16" s="270"/>
      <c r="AL16" s="278"/>
      <c r="AM16" s="272">
        <f>SUM(AC16:AL16)</f>
        <v>16</v>
      </c>
      <c r="AN16" s="289"/>
      <c r="AO16" s="270">
        <v>4</v>
      </c>
      <c r="AP16" s="271"/>
      <c r="AQ16" s="270"/>
      <c r="AR16" s="271"/>
      <c r="AS16" s="271"/>
      <c r="AT16" s="271"/>
      <c r="AU16" s="451">
        <f>SUM(AO16:AT16)</f>
        <v>4</v>
      </c>
      <c r="AV16" s="264"/>
      <c r="AW16" s="269"/>
      <c r="AX16" s="270"/>
      <c r="AY16" s="270">
        <v>1</v>
      </c>
      <c r="AZ16" s="270"/>
      <c r="BA16" s="270"/>
      <c r="BB16" s="271"/>
      <c r="BC16" s="271"/>
      <c r="BD16" s="270"/>
      <c r="BE16" s="270"/>
      <c r="BF16" s="278"/>
      <c r="BG16" s="272">
        <f>SUM(AW16:BF16)</f>
        <v>1</v>
      </c>
    </row>
    <row r="17" spans="1:59" ht="12.75" customHeight="1">
      <c r="A17" s="106">
        <v>14</v>
      </c>
      <c r="B17" s="113">
        <v>15</v>
      </c>
      <c r="C17" s="68" t="s">
        <v>130</v>
      </c>
      <c r="D17" s="260">
        <f>SUM(AM17+AU17+BG17)</f>
        <v>12</v>
      </c>
      <c r="E17" s="46"/>
      <c r="F17" s="73"/>
      <c r="G17" s="74"/>
      <c r="H17" s="74"/>
      <c r="I17" s="74"/>
      <c r="J17" s="334">
        <v>1</v>
      </c>
      <c r="K17" s="334">
        <v>2</v>
      </c>
      <c r="L17" s="74"/>
      <c r="M17" s="74"/>
      <c r="N17" s="74"/>
      <c r="O17" s="75"/>
      <c r="P17" s="82">
        <f>SUM(F17:O17)</f>
        <v>3</v>
      </c>
      <c r="Q17" s="46"/>
      <c r="R17" s="73"/>
      <c r="S17" s="74"/>
      <c r="T17" s="74"/>
      <c r="U17" s="76"/>
      <c r="V17" s="74">
        <v>3</v>
      </c>
      <c r="W17" s="74">
        <v>9</v>
      </c>
      <c r="X17" s="74"/>
      <c r="Y17" s="74"/>
      <c r="Z17" s="74"/>
      <c r="AA17" s="75"/>
      <c r="AB17" s="264"/>
      <c r="AC17" s="269"/>
      <c r="AD17" s="270"/>
      <c r="AE17" s="270"/>
      <c r="AF17" s="270"/>
      <c r="AG17" s="270"/>
      <c r="AH17" s="271">
        <v>1</v>
      </c>
      <c r="AI17" s="271"/>
      <c r="AJ17" s="270"/>
      <c r="AK17" s="270"/>
      <c r="AL17" s="278"/>
      <c r="AM17" s="272">
        <f>SUM(AC17:AL17)</f>
        <v>1</v>
      </c>
      <c r="AN17" s="289"/>
      <c r="AO17" s="270"/>
      <c r="AP17" s="271"/>
      <c r="AQ17" s="270">
        <v>2</v>
      </c>
      <c r="AR17" s="271">
        <v>6</v>
      </c>
      <c r="AS17" s="271"/>
      <c r="AT17" s="271"/>
      <c r="AU17" s="451">
        <f>SUM(AO17:AT17)</f>
        <v>8</v>
      </c>
      <c r="AV17" s="264"/>
      <c r="AW17" s="269"/>
      <c r="AX17" s="270"/>
      <c r="AY17" s="270"/>
      <c r="AZ17" s="270"/>
      <c r="BA17" s="270">
        <v>1</v>
      </c>
      <c r="BB17" s="271">
        <v>2</v>
      </c>
      <c r="BC17" s="271"/>
      <c r="BD17" s="270"/>
      <c r="BE17" s="270"/>
      <c r="BF17" s="278"/>
      <c r="BG17" s="272">
        <f>SUM(AW17:BF17)</f>
        <v>3</v>
      </c>
    </row>
    <row r="18" spans="1:59" ht="12.75" customHeight="1">
      <c r="A18" s="106">
        <v>15</v>
      </c>
      <c r="B18" s="112">
        <v>25</v>
      </c>
      <c r="C18" s="68" t="s">
        <v>42</v>
      </c>
      <c r="D18" s="260">
        <f>SUM(AM18+AU18+BG18)</f>
        <v>7</v>
      </c>
      <c r="E18" s="46"/>
      <c r="F18" s="442">
        <v>1</v>
      </c>
      <c r="G18" s="74"/>
      <c r="H18" s="74"/>
      <c r="I18" s="74"/>
      <c r="J18" s="74"/>
      <c r="K18" s="74"/>
      <c r="L18" s="74"/>
      <c r="M18" s="74"/>
      <c r="N18" s="74"/>
      <c r="O18" s="75"/>
      <c r="P18" s="82">
        <f>SUM(F18:O18)</f>
        <v>1</v>
      </c>
      <c r="Q18" s="46"/>
      <c r="R18" s="73">
        <v>7</v>
      </c>
      <c r="S18" s="74"/>
      <c r="T18" s="74"/>
      <c r="U18" s="76"/>
      <c r="V18" s="74"/>
      <c r="W18" s="74"/>
      <c r="X18" s="74"/>
      <c r="Y18" s="74"/>
      <c r="Z18" s="74"/>
      <c r="AA18" s="75"/>
      <c r="AB18" s="264"/>
      <c r="AC18" s="269">
        <v>6</v>
      </c>
      <c r="AD18" s="270"/>
      <c r="AE18" s="270"/>
      <c r="AF18" s="270"/>
      <c r="AG18" s="270"/>
      <c r="AH18" s="271"/>
      <c r="AI18" s="271"/>
      <c r="AJ18" s="270"/>
      <c r="AK18" s="270"/>
      <c r="AL18" s="278"/>
      <c r="AM18" s="272">
        <f>SUM(AC18:AL18)</f>
        <v>6</v>
      </c>
      <c r="AN18" s="289"/>
      <c r="AO18" s="270"/>
      <c r="AP18" s="271"/>
      <c r="AQ18" s="270"/>
      <c r="AR18" s="271"/>
      <c r="AS18" s="271"/>
      <c r="AT18" s="271"/>
      <c r="AU18" s="451">
        <f>SUM(AO18:AT18)</f>
        <v>0</v>
      </c>
      <c r="AV18" s="264"/>
      <c r="AW18" s="269">
        <v>1</v>
      </c>
      <c r="AX18" s="270"/>
      <c r="AY18" s="270"/>
      <c r="AZ18" s="270"/>
      <c r="BA18" s="270"/>
      <c r="BB18" s="271"/>
      <c r="BC18" s="271"/>
      <c r="BD18" s="270"/>
      <c r="BE18" s="270"/>
      <c r="BF18" s="278"/>
      <c r="BG18" s="272">
        <f>SUM(AW18:BF18)</f>
        <v>1</v>
      </c>
    </row>
    <row r="19" spans="1:59" ht="12.75" customHeight="1">
      <c r="A19" s="106">
        <v>16</v>
      </c>
      <c r="B19" s="113">
        <v>11</v>
      </c>
      <c r="C19" s="68" t="s">
        <v>509</v>
      </c>
      <c r="D19" s="260">
        <f>SUM(AM19+AU19+BG19)</f>
        <v>5</v>
      </c>
      <c r="E19" s="46"/>
      <c r="F19" s="73"/>
      <c r="G19" s="74"/>
      <c r="H19" s="74"/>
      <c r="I19" s="74"/>
      <c r="J19" s="334">
        <v>4</v>
      </c>
      <c r="K19" s="74"/>
      <c r="L19" s="74"/>
      <c r="M19" s="74"/>
      <c r="N19" s="74"/>
      <c r="O19" s="75"/>
      <c r="P19" s="82">
        <f>SUM(F19:O19)</f>
        <v>4</v>
      </c>
      <c r="Q19" s="46"/>
      <c r="R19" s="73"/>
      <c r="S19" s="74"/>
      <c r="T19" s="74"/>
      <c r="U19" s="76"/>
      <c r="V19" s="74">
        <v>5</v>
      </c>
      <c r="W19" s="74"/>
      <c r="X19" s="74"/>
      <c r="Y19" s="74"/>
      <c r="Z19" s="74"/>
      <c r="AA19" s="75"/>
      <c r="AB19" s="264"/>
      <c r="AC19" s="269"/>
      <c r="AD19" s="270"/>
      <c r="AE19" s="270"/>
      <c r="AF19" s="270"/>
      <c r="AG19" s="270"/>
      <c r="AH19" s="271"/>
      <c r="AI19" s="271"/>
      <c r="AJ19" s="270"/>
      <c r="AK19" s="270"/>
      <c r="AL19" s="278"/>
      <c r="AM19" s="272">
        <f>SUM(AC19:AL19)</f>
        <v>0</v>
      </c>
      <c r="AN19" s="289"/>
      <c r="AO19" s="270"/>
      <c r="AP19" s="271"/>
      <c r="AQ19" s="270">
        <v>4</v>
      </c>
      <c r="AR19" s="271"/>
      <c r="AS19" s="271"/>
      <c r="AT19" s="271"/>
      <c r="AU19" s="451">
        <f>SUM(AO19:AT19)</f>
        <v>4</v>
      </c>
      <c r="AV19" s="264"/>
      <c r="AW19" s="269"/>
      <c r="AX19" s="270"/>
      <c r="AY19" s="270"/>
      <c r="AZ19" s="270"/>
      <c r="BA19" s="270">
        <v>1</v>
      </c>
      <c r="BB19" s="271"/>
      <c r="BC19" s="271"/>
      <c r="BD19" s="270"/>
      <c r="BE19" s="270"/>
      <c r="BF19" s="278"/>
      <c r="BG19" s="272">
        <f>SUM(AW19:BF19)</f>
        <v>1</v>
      </c>
    </row>
    <row r="20" spans="1:59" ht="12.75" customHeight="1">
      <c r="A20" s="106">
        <v>17</v>
      </c>
      <c r="B20" s="113">
        <v>5</v>
      </c>
      <c r="C20" s="68" t="s">
        <v>16</v>
      </c>
      <c r="D20" s="260">
        <f>SUM(AM20+AU20+BG20)</f>
        <v>3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>SUM(F20:O20)</f>
        <v>1</v>
      </c>
      <c r="Q20" s="46"/>
      <c r="R20" s="73"/>
      <c r="S20" s="74"/>
      <c r="T20" s="74"/>
      <c r="U20" s="76"/>
      <c r="V20" s="74">
        <v>3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>SUM(AC20:AL20)</f>
        <v>1</v>
      </c>
      <c r="AN20" s="289"/>
      <c r="AO20" s="270"/>
      <c r="AP20" s="271"/>
      <c r="AQ20" s="270">
        <v>1</v>
      </c>
      <c r="AR20" s="271"/>
      <c r="AS20" s="271"/>
      <c r="AT20" s="271"/>
      <c r="AU20" s="451">
        <f>SUM(AO20:AT20)</f>
        <v>1</v>
      </c>
      <c r="AV20" s="264"/>
      <c r="AW20" s="269"/>
      <c r="AX20" s="270"/>
      <c r="AY20" s="270"/>
      <c r="AZ20" s="270"/>
      <c r="BA20" s="270">
        <v>1</v>
      </c>
      <c r="BB20" s="271"/>
      <c r="BC20" s="271"/>
      <c r="BD20" s="270"/>
      <c r="BE20" s="270"/>
      <c r="BF20" s="278"/>
      <c r="BG20" s="272">
        <f>SUM(AW20:BF20)</f>
        <v>1</v>
      </c>
    </row>
    <row r="21" spans="1:59" ht="12.75" customHeight="1">
      <c r="A21" s="106">
        <v>18</v>
      </c>
      <c r="B21" s="112">
        <v>23</v>
      </c>
      <c r="C21" s="68" t="s">
        <v>293</v>
      </c>
      <c r="D21" s="260">
        <f>SUM(AM21+AU21+BG21)</f>
        <v>2</v>
      </c>
      <c r="E21" s="46"/>
      <c r="F21" s="73"/>
      <c r="G21" s="74"/>
      <c r="H21" s="74"/>
      <c r="I21" s="74"/>
      <c r="J21" s="74"/>
      <c r="K21" s="74"/>
      <c r="L21" s="74"/>
      <c r="M21" s="74"/>
      <c r="N21" s="334">
        <v>1</v>
      </c>
      <c r="O21" s="75"/>
      <c r="P21" s="82">
        <f>SUM(F21:O21)</f>
        <v>1</v>
      </c>
      <c r="Q21" s="46"/>
      <c r="R21" s="73"/>
      <c r="S21" s="74"/>
      <c r="T21" s="74"/>
      <c r="U21" s="76"/>
      <c r="V21" s="74"/>
      <c r="W21" s="74"/>
      <c r="X21" s="74"/>
      <c r="Y21" s="74"/>
      <c r="Z21" s="74">
        <v>1</v>
      </c>
      <c r="AA21" s="75"/>
      <c r="AB21" s="264"/>
      <c r="AC21" s="269"/>
      <c r="AD21" s="270"/>
      <c r="AE21" s="270"/>
      <c r="AF21" s="270"/>
      <c r="AG21" s="270"/>
      <c r="AH21" s="271"/>
      <c r="AI21" s="271">
        <v>1</v>
      </c>
      <c r="AJ21" s="270"/>
      <c r="AK21" s="270">
        <v>1</v>
      </c>
      <c r="AL21" s="278"/>
      <c r="AM21" s="272">
        <f>SUM(AC21:AL21)</f>
        <v>2</v>
      </c>
      <c r="AN21" s="289"/>
      <c r="AO21" s="270"/>
      <c r="AP21" s="271"/>
      <c r="AQ21" s="270"/>
      <c r="AR21" s="271"/>
      <c r="AS21" s="271"/>
      <c r="AT21" s="271"/>
      <c r="AU21" s="451">
        <f>SUM(AO21:AT21)</f>
        <v>0</v>
      </c>
      <c r="AV21" s="264"/>
      <c r="AW21" s="269"/>
      <c r="AX21" s="270"/>
      <c r="AY21" s="270"/>
      <c r="AZ21" s="270"/>
      <c r="BA21" s="270"/>
      <c r="BB21" s="271"/>
      <c r="BC21" s="271"/>
      <c r="BD21" s="270"/>
      <c r="BE21" s="270"/>
      <c r="BF21" s="278"/>
      <c r="BG21" s="272">
        <f>SUM(AW21:BF21)</f>
        <v>0</v>
      </c>
    </row>
    <row r="22" spans="1:59" ht="12.75" customHeight="1">
      <c r="A22" s="106">
        <v>18</v>
      </c>
      <c r="B22" s="113">
        <v>18</v>
      </c>
      <c r="C22" s="68" t="s">
        <v>190</v>
      </c>
      <c r="D22" s="260">
        <f>SUM(AM22+AU22+BG22)</f>
        <v>2</v>
      </c>
      <c r="E22" s="46"/>
      <c r="F22" s="73"/>
      <c r="G22" s="74"/>
      <c r="H22" s="74"/>
      <c r="I22" s="74"/>
      <c r="J22" s="334">
        <v>2</v>
      </c>
      <c r="K22" s="74"/>
      <c r="L22" s="74"/>
      <c r="M22" s="74"/>
      <c r="N22" s="74"/>
      <c r="O22" s="75"/>
      <c r="P22" s="82">
        <f>SUM(F22:O22)</f>
        <v>2</v>
      </c>
      <c r="Q22" s="46"/>
      <c r="R22" s="73"/>
      <c r="S22" s="74"/>
      <c r="T22" s="74"/>
      <c r="U22" s="76"/>
      <c r="V22" s="74">
        <v>2</v>
      </c>
      <c r="W22" s="74"/>
      <c r="X22" s="74"/>
      <c r="Y22" s="74"/>
      <c r="Z22" s="74"/>
      <c r="AA22" s="75"/>
      <c r="AB22" s="264"/>
      <c r="AC22" s="269"/>
      <c r="AD22" s="270"/>
      <c r="AE22" s="270"/>
      <c r="AF22" s="270"/>
      <c r="AG22" s="270">
        <v>1</v>
      </c>
      <c r="AH22" s="271"/>
      <c r="AI22" s="271"/>
      <c r="AJ22" s="270"/>
      <c r="AK22" s="270"/>
      <c r="AL22" s="278"/>
      <c r="AM22" s="272">
        <f>SUM(AC22:AL22)</f>
        <v>1</v>
      </c>
      <c r="AN22" s="289"/>
      <c r="AO22" s="270"/>
      <c r="AP22" s="271"/>
      <c r="AQ22" s="270"/>
      <c r="AR22" s="271"/>
      <c r="AS22" s="271"/>
      <c r="AT22" s="271"/>
      <c r="AU22" s="451">
        <f>SUM(AO22:AT22)</f>
        <v>0</v>
      </c>
      <c r="AV22" s="264"/>
      <c r="AW22" s="269"/>
      <c r="AX22" s="270"/>
      <c r="AY22" s="270"/>
      <c r="AZ22" s="270"/>
      <c r="BA22" s="270">
        <v>1</v>
      </c>
      <c r="BB22" s="271"/>
      <c r="BC22" s="271"/>
      <c r="BD22" s="270"/>
      <c r="BE22" s="270"/>
      <c r="BF22" s="278"/>
      <c r="BG22" s="272">
        <f>SUM(AW22:BF22)</f>
        <v>1</v>
      </c>
    </row>
    <row r="23" spans="1:59" ht="12.75" customHeight="1">
      <c r="A23" s="106">
        <v>18</v>
      </c>
      <c r="B23" s="296">
        <v>19</v>
      </c>
      <c r="C23" s="68" t="s">
        <v>19</v>
      </c>
      <c r="D23" s="260">
        <f>SUM(AM23+AU23+BG23)</f>
        <v>2</v>
      </c>
      <c r="E23" s="46"/>
      <c r="F23" s="73"/>
      <c r="G23" s="74"/>
      <c r="H23" s="74"/>
      <c r="I23" s="74"/>
      <c r="J23" s="74"/>
      <c r="K23" s="334">
        <v>1</v>
      </c>
      <c r="L23" s="74"/>
      <c r="M23" s="74"/>
      <c r="N23" s="74"/>
      <c r="O23" s="75"/>
      <c r="P23" s="82">
        <f>SUM(F23:O23)</f>
        <v>1</v>
      </c>
      <c r="Q23" s="46"/>
      <c r="R23" s="73"/>
      <c r="S23" s="74"/>
      <c r="T23" s="74"/>
      <c r="U23" s="76"/>
      <c r="V23" s="74"/>
      <c r="W23" s="74">
        <v>2</v>
      </c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>
        <v>1</v>
      </c>
      <c r="AI23" s="271"/>
      <c r="AJ23" s="270"/>
      <c r="AK23" s="270"/>
      <c r="AL23" s="278"/>
      <c r="AM23" s="272">
        <f>SUM(AC23:AL23)</f>
        <v>1</v>
      </c>
      <c r="AN23" s="289"/>
      <c r="AO23" s="270"/>
      <c r="AP23" s="271"/>
      <c r="AQ23" s="270"/>
      <c r="AR23" s="271"/>
      <c r="AS23" s="271"/>
      <c r="AT23" s="271"/>
      <c r="AU23" s="451">
        <f>SUM(AO23:AT23)</f>
        <v>0</v>
      </c>
      <c r="AV23" s="264"/>
      <c r="AW23" s="269"/>
      <c r="AX23" s="270"/>
      <c r="AY23" s="270"/>
      <c r="AZ23" s="270"/>
      <c r="BA23" s="270"/>
      <c r="BB23" s="271">
        <v>1</v>
      </c>
      <c r="BC23" s="271"/>
      <c r="BD23" s="270"/>
      <c r="BE23" s="270"/>
      <c r="BF23" s="278"/>
      <c r="BG23" s="272">
        <f>SUM(AW23:BF23)</f>
        <v>1</v>
      </c>
    </row>
    <row r="24" spans="1:59" ht="12.75" customHeight="1">
      <c r="A24" s="102" t="s">
        <v>45</v>
      </c>
      <c r="B24" s="114">
        <v>7</v>
      </c>
      <c r="C24" s="236" t="s">
        <v>15</v>
      </c>
      <c r="D24" s="260">
        <f>SUM(AM24+AU24+BG24)</f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>SUM(F24:O24)</f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>SUM(AC24:AL24)</f>
        <v>0</v>
      </c>
      <c r="AN24" s="289"/>
      <c r="AO24" s="270"/>
      <c r="AP24" s="271"/>
      <c r="AQ24" s="270"/>
      <c r="AR24" s="271"/>
      <c r="AS24" s="271"/>
      <c r="AT24" s="271"/>
      <c r="AU24" s="451">
        <f>SUM(AO24:AT24)</f>
        <v>0</v>
      </c>
      <c r="AV24" s="264"/>
      <c r="AW24" s="269"/>
      <c r="AX24" s="270"/>
      <c r="AY24" s="270"/>
      <c r="AZ24" s="270"/>
      <c r="BA24" s="270"/>
      <c r="BB24" s="271"/>
      <c r="BC24" s="271"/>
      <c r="BD24" s="270"/>
      <c r="BE24" s="270"/>
      <c r="BF24" s="278"/>
      <c r="BG24" s="272">
        <f>SUM(AW24:BF24)</f>
        <v>0</v>
      </c>
    </row>
    <row r="25" spans="1:59" ht="12.75" customHeight="1">
      <c r="A25" s="102" t="s">
        <v>45</v>
      </c>
      <c r="B25" s="114">
        <v>10</v>
      </c>
      <c r="C25" s="236" t="s">
        <v>36</v>
      </c>
      <c r="D25" s="260">
        <f>SUM(AM25+AU25+BG25)</f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>SUM(F25:O25)</f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>SUM(AC25:AL25)</f>
        <v>0</v>
      </c>
      <c r="AN25" s="289"/>
      <c r="AO25" s="270"/>
      <c r="AP25" s="271"/>
      <c r="AQ25" s="270"/>
      <c r="AR25" s="271"/>
      <c r="AS25" s="271"/>
      <c r="AT25" s="271"/>
      <c r="AU25" s="451">
        <f>SUM(AO25:AT25)</f>
        <v>0</v>
      </c>
      <c r="AV25" s="264"/>
      <c r="AW25" s="269"/>
      <c r="AX25" s="270"/>
      <c r="AY25" s="270"/>
      <c r="AZ25" s="270"/>
      <c r="BA25" s="270"/>
      <c r="BB25" s="271"/>
      <c r="BC25" s="271"/>
      <c r="BD25" s="270"/>
      <c r="BE25" s="270"/>
      <c r="BF25" s="278"/>
      <c r="BG25" s="272">
        <f>SUM(AW25:BF25)</f>
        <v>0</v>
      </c>
    </row>
    <row r="26" spans="1:59" ht="12.75" customHeight="1">
      <c r="A26" s="102" t="s">
        <v>45</v>
      </c>
      <c r="B26" s="296">
        <v>20</v>
      </c>
      <c r="C26" s="236" t="s">
        <v>20</v>
      </c>
      <c r="D26" s="260">
        <f>SUM(AM26+AU26+BG26)</f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>SUM(F26:O26)</f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>SUM(AC26:AL26)</f>
        <v>0</v>
      </c>
      <c r="AN26" s="289"/>
      <c r="AO26" s="270"/>
      <c r="AP26" s="271"/>
      <c r="AQ26" s="270"/>
      <c r="AR26" s="271"/>
      <c r="AS26" s="271"/>
      <c r="AT26" s="271"/>
      <c r="AU26" s="451">
        <f>SUM(AO26:AT26)</f>
        <v>0</v>
      </c>
      <c r="AV26" s="264"/>
      <c r="AW26" s="269"/>
      <c r="AX26" s="270"/>
      <c r="AY26" s="270"/>
      <c r="AZ26" s="270"/>
      <c r="BA26" s="270"/>
      <c r="BB26" s="271"/>
      <c r="BC26" s="271"/>
      <c r="BD26" s="270"/>
      <c r="BE26" s="270"/>
      <c r="BF26" s="278"/>
      <c r="BG26" s="272">
        <f>SUM(AW26:BF26)</f>
        <v>0</v>
      </c>
    </row>
    <row r="27" spans="1:59" ht="12.75" customHeight="1">
      <c r="A27" s="102" t="s">
        <v>45</v>
      </c>
      <c r="B27" s="114">
        <v>21</v>
      </c>
      <c r="C27" s="236" t="s">
        <v>49</v>
      </c>
      <c r="D27" s="260">
        <f>SUM(AM27+AU27+BG27)</f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>SUM(F27:O27)</f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>SUM(AC27:AL27)</f>
        <v>0</v>
      </c>
      <c r="AN27" s="289"/>
      <c r="AO27" s="270"/>
      <c r="AP27" s="271"/>
      <c r="AQ27" s="270"/>
      <c r="AR27" s="271"/>
      <c r="AS27" s="271"/>
      <c r="AT27" s="271"/>
      <c r="AU27" s="451">
        <f>SUM(AO27:AT27)</f>
        <v>0</v>
      </c>
      <c r="AV27" s="264"/>
      <c r="AW27" s="269"/>
      <c r="AX27" s="270"/>
      <c r="AY27" s="270"/>
      <c r="AZ27" s="270"/>
      <c r="BA27" s="270"/>
      <c r="BB27" s="271"/>
      <c r="BC27" s="271"/>
      <c r="BD27" s="270"/>
      <c r="BE27" s="270"/>
      <c r="BF27" s="278"/>
      <c r="BG27" s="272">
        <f>SUM(AW27:BF27)</f>
        <v>0</v>
      </c>
    </row>
    <row r="28" spans="1:59" ht="12.75" customHeight="1">
      <c r="A28" s="102" t="s">
        <v>45</v>
      </c>
      <c r="B28" s="114">
        <v>22</v>
      </c>
      <c r="C28" s="236" t="s">
        <v>491</v>
      </c>
      <c r="D28" s="260">
        <f>SUM(AM28+AU28+BG28)</f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>SUM(F28:O28)</f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>SUM(AC28:AL28)</f>
        <v>0</v>
      </c>
      <c r="AN28" s="289"/>
      <c r="AO28" s="270"/>
      <c r="AP28" s="271"/>
      <c r="AQ28" s="270"/>
      <c r="AR28" s="271"/>
      <c r="AS28" s="271"/>
      <c r="AT28" s="271"/>
      <c r="AU28" s="451">
        <f>SUM(AO28:AT28)</f>
        <v>0</v>
      </c>
      <c r="AV28" s="264"/>
      <c r="AW28" s="269"/>
      <c r="AX28" s="270"/>
      <c r="AY28" s="270"/>
      <c r="AZ28" s="270"/>
      <c r="BA28" s="270"/>
      <c r="BB28" s="271"/>
      <c r="BC28" s="271"/>
      <c r="BD28" s="270"/>
      <c r="BE28" s="270"/>
      <c r="BF28" s="278"/>
      <c r="BG28" s="272">
        <f>SUM(AW28:BF28)</f>
        <v>0</v>
      </c>
    </row>
    <row r="29" spans="1:59" ht="12.75" customHeight="1">
      <c r="A29" s="102" t="s">
        <v>45</v>
      </c>
      <c r="B29" s="114">
        <v>26</v>
      </c>
      <c r="C29" s="284" t="s">
        <v>21</v>
      </c>
      <c r="D29" s="260">
        <f>SUM(AM29+AU29+BG29)</f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>SUM(F29:O29)</f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>SUM(AC29:AL29)</f>
        <v>0</v>
      </c>
      <c r="AN29" s="289"/>
      <c r="AO29" s="270"/>
      <c r="AP29" s="271"/>
      <c r="AQ29" s="270"/>
      <c r="AR29" s="271"/>
      <c r="AS29" s="271"/>
      <c r="AT29" s="271"/>
      <c r="AU29" s="451">
        <f>SUM(AO29:AT29)</f>
        <v>0</v>
      </c>
      <c r="AV29" s="264"/>
      <c r="AW29" s="269"/>
      <c r="AX29" s="270"/>
      <c r="AY29" s="270"/>
      <c r="AZ29" s="270"/>
      <c r="BA29" s="270"/>
      <c r="BB29" s="271"/>
      <c r="BC29" s="271"/>
      <c r="BD29" s="270"/>
      <c r="BE29" s="270"/>
      <c r="BF29" s="278"/>
      <c r="BG29" s="272">
        <f>SUM(AW29:BF29)</f>
        <v>0</v>
      </c>
    </row>
    <row r="30" spans="1:59" ht="12.75" customHeight="1">
      <c r="A30" s="102" t="s">
        <v>45</v>
      </c>
      <c r="B30" s="114">
        <v>26</v>
      </c>
      <c r="C30" s="284" t="s">
        <v>93</v>
      </c>
      <c r="D30" s="260">
        <f>SUM(AM30+AU30+BG30)</f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>SUM(F30:O30)</f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>SUM(AC30:AL30)</f>
        <v>0</v>
      </c>
      <c r="AN30" s="289"/>
      <c r="AO30" s="270"/>
      <c r="AP30" s="271"/>
      <c r="AQ30" s="270"/>
      <c r="AR30" s="271"/>
      <c r="AS30" s="271"/>
      <c r="AT30" s="271"/>
      <c r="AU30" s="451">
        <f>SUM(AO30:AT30)</f>
        <v>0</v>
      </c>
      <c r="AV30" s="264"/>
      <c r="AW30" s="269"/>
      <c r="AX30" s="270"/>
      <c r="AY30" s="270"/>
      <c r="AZ30" s="270"/>
      <c r="BA30" s="270"/>
      <c r="BB30" s="271"/>
      <c r="BC30" s="271"/>
      <c r="BD30" s="270"/>
      <c r="BE30" s="270"/>
      <c r="BF30" s="278"/>
      <c r="BG30" s="272">
        <f>SUM(AW30:BF30)</f>
        <v>0</v>
      </c>
    </row>
    <row r="31" spans="1:59" ht="12.75" customHeight="1">
      <c r="A31" s="102" t="s">
        <v>45</v>
      </c>
      <c r="B31" s="114">
        <v>26</v>
      </c>
      <c r="C31" s="284" t="s">
        <v>27</v>
      </c>
      <c r="D31" s="260">
        <f>SUM(AM31+AU31+BG31)</f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>SUM(F31:O31)</f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>SUM(AC31:AL31)</f>
        <v>0</v>
      </c>
      <c r="AN31" s="289"/>
      <c r="AO31" s="270"/>
      <c r="AP31" s="271"/>
      <c r="AQ31" s="270"/>
      <c r="AR31" s="271"/>
      <c r="AS31" s="271"/>
      <c r="AT31" s="271"/>
      <c r="AU31" s="451">
        <f>SUM(AO31:AT31)</f>
        <v>0</v>
      </c>
      <c r="AV31" s="264"/>
      <c r="AW31" s="269"/>
      <c r="AX31" s="270"/>
      <c r="AY31" s="270"/>
      <c r="AZ31" s="270"/>
      <c r="BA31" s="270"/>
      <c r="BB31" s="271"/>
      <c r="BC31" s="271"/>
      <c r="BD31" s="270"/>
      <c r="BE31" s="270"/>
      <c r="BF31" s="278"/>
      <c r="BG31" s="272">
        <f>SUM(AW31:BF31)</f>
        <v>0</v>
      </c>
    </row>
    <row r="32" spans="1:59" ht="12.75" customHeight="1">
      <c r="A32" s="102" t="s">
        <v>45</v>
      </c>
      <c r="B32" s="114" t="s">
        <v>45</v>
      </c>
      <c r="C32" s="236" t="s">
        <v>23</v>
      </c>
      <c r="D32" s="260">
        <f>SUM(AM32+AU32+BG32)</f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>SUM(F32:O32)</f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>SUM(AC32:AL32)</f>
        <v>0</v>
      </c>
      <c r="AN32" s="289"/>
      <c r="AO32" s="274"/>
      <c r="AP32" s="275"/>
      <c r="AQ32" s="274"/>
      <c r="AR32" s="275"/>
      <c r="AS32" s="275"/>
      <c r="AT32" s="275"/>
      <c r="AU32" s="451">
        <f>SUM(AO32:AT32)</f>
        <v>0</v>
      </c>
      <c r="AV32" s="264"/>
      <c r="AW32" s="273"/>
      <c r="AX32" s="274"/>
      <c r="AY32" s="274"/>
      <c r="AZ32" s="274"/>
      <c r="BA32" s="274"/>
      <c r="BB32" s="275"/>
      <c r="BC32" s="275"/>
      <c r="BD32" s="274"/>
      <c r="BE32" s="274"/>
      <c r="BF32" s="276"/>
      <c r="BG32" s="272">
        <f>SUM(AW32:BF32)</f>
        <v>0</v>
      </c>
    </row>
    <row r="33" spans="1:59" ht="12.75" customHeight="1">
      <c r="A33" s="102" t="s">
        <v>45</v>
      </c>
      <c r="B33" s="114" t="s">
        <v>45</v>
      </c>
      <c r="C33" s="236" t="s">
        <v>129</v>
      </c>
      <c r="D33" s="260">
        <f>SUM(AM33+AU33+BG33)</f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>SUM(F33:O33)</f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>SUM(AC33:AL33)</f>
        <v>0</v>
      </c>
      <c r="AN33" s="289"/>
      <c r="AO33" s="274"/>
      <c r="AP33" s="275"/>
      <c r="AQ33" s="274"/>
      <c r="AR33" s="275"/>
      <c r="AS33" s="275"/>
      <c r="AT33" s="275"/>
      <c r="AU33" s="451">
        <f>SUM(AO33:AT33)</f>
        <v>0</v>
      </c>
      <c r="AV33" s="264"/>
      <c r="AW33" s="273"/>
      <c r="AX33" s="274"/>
      <c r="AY33" s="274"/>
      <c r="AZ33" s="274"/>
      <c r="BA33" s="274"/>
      <c r="BB33" s="275"/>
      <c r="BC33" s="275"/>
      <c r="BD33" s="274"/>
      <c r="BE33" s="274"/>
      <c r="BF33" s="276"/>
      <c r="BG33" s="272">
        <f>SUM(AW33:BF33)</f>
        <v>0</v>
      </c>
    </row>
    <row r="34" spans="1:59" ht="12.75" customHeight="1">
      <c r="A34" s="102" t="s">
        <v>45</v>
      </c>
      <c r="B34" s="114" t="s">
        <v>45</v>
      </c>
      <c r="C34" s="236" t="s">
        <v>48</v>
      </c>
      <c r="D34" s="260">
        <f>SUM(AM34+AU34+BG34)</f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>SUM(F34:O34)</f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>SUM(AC34:AL34)</f>
        <v>0</v>
      </c>
      <c r="AN34" s="289"/>
      <c r="AO34" s="270"/>
      <c r="AP34" s="271"/>
      <c r="AQ34" s="270"/>
      <c r="AR34" s="271"/>
      <c r="AS34" s="271"/>
      <c r="AT34" s="271"/>
      <c r="AU34" s="451">
        <f>SUM(AO34:AT34)</f>
        <v>0</v>
      </c>
      <c r="AV34" s="264"/>
      <c r="AW34" s="269"/>
      <c r="AX34" s="270"/>
      <c r="AY34" s="270"/>
      <c r="AZ34" s="270"/>
      <c r="BA34" s="270"/>
      <c r="BB34" s="271"/>
      <c r="BC34" s="271"/>
      <c r="BD34" s="270"/>
      <c r="BE34" s="270"/>
      <c r="BF34" s="278"/>
      <c r="BG34" s="272">
        <f>SUM(AW34:BF34)</f>
        <v>0</v>
      </c>
    </row>
    <row r="35" spans="1:59" ht="12.75" customHeight="1">
      <c r="A35" s="102" t="s">
        <v>45</v>
      </c>
      <c r="B35" s="114" t="s">
        <v>45</v>
      </c>
      <c r="C35" s="236" t="s">
        <v>131</v>
      </c>
      <c r="D35" s="260">
        <f>SUM(AM35+AU35+BG35)</f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>SUM(F35:O35)</f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>SUM(AC35:AL35)</f>
        <v>0</v>
      </c>
      <c r="AN35" s="289"/>
      <c r="AO35" s="270"/>
      <c r="AP35" s="271"/>
      <c r="AQ35" s="270"/>
      <c r="AR35" s="271"/>
      <c r="AS35" s="271"/>
      <c r="AT35" s="271"/>
      <c r="AU35" s="451">
        <f>SUM(AO35:AT35)</f>
        <v>0</v>
      </c>
      <c r="AV35" s="264"/>
      <c r="AW35" s="269"/>
      <c r="AX35" s="270"/>
      <c r="AY35" s="270"/>
      <c r="AZ35" s="270"/>
      <c r="BA35" s="270"/>
      <c r="BB35" s="271"/>
      <c r="BC35" s="271"/>
      <c r="BD35" s="270"/>
      <c r="BE35" s="270"/>
      <c r="BF35" s="278"/>
      <c r="BG35" s="272">
        <f>SUM(AW35:BF35)</f>
        <v>0</v>
      </c>
    </row>
    <row r="36" spans="1:59" ht="12.75" customHeight="1">
      <c r="A36" s="102" t="s">
        <v>45</v>
      </c>
      <c r="B36" s="114" t="s">
        <v>45</v>
      </c>
      <c r="C36" s="236" t="s">
        <v>44</v>
      </c>
      <c r="D36" s="260">
        <f>SUM(AM36+AU36+BG36)</f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>SUM(F36:O36)</f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>SUM(AC36:AL36)</f>
        <v>0</v>
      </c>
      <c r="AN36" s="289"/>
      <c r="AO36" s="270"/>
      <c r="AP36" s="271"/>
      <c r="AQ36" s="270"/>
      <c r="AR36" s="271"/>
      <c r="AS36" s="271"/>
      <c r="AT36" s="271"/>
      <c r="AU36" s="451">
        <f>SUM(AO36:AT36)</f>
        <v>0</v>
      </c>
      <c r="AV36" s="264"/>
      <c r="AW36" s="269"/>
      <c r="AX36" s="270"/>
      <c r="AY36" s="270"/>
      <c r="AZ36" s="270"/>
      <c r="BA36" s="270"/>
      <c r="BB36" s="271"/>
      <c r="BC36" s="271"/>
      <c r="BD36" s="270"/>
      <c r="BE36" s="270"/>
      <c r="BF36" s="278"/>
      <c r="BG36" s="272">
        <f>SUM(AW36:BF36)</f>
        <v>0</v>
      </c>
    </row>
    <row r="37" spans="1:59" ht="15" thickBot="1">
      <c r="A37" s="103" t="s">
        <v>45</v>
      </c>
      <c r="B37" s="115" t="s">
        <v>45</v>
      </c>
      <c r="C37" s="237" t="s">
        <v>37</v>
      </c>
      <c r="D37" s="165">
        <f>SUM(AM37+AU37+BG37)</f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>SUM(F37:O37)</f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>SUM(AC37:AL37)</f>
        <v>0</v>
      </c>
      <c r="AN37" s="289"/>
      <c r="AO37" s="280"/>
      <c r="AP37" s="281"/>
      <c r="AQ37" s="280"/>
      <c r="AR37" s="281"/>
      <c r="AS37" s="281"/>
      <c r="AT37" s="281"/>
      <c r="AU37" s="452">
        <f>SUM(AO37:AT37)</f>
        <v>0</v>
      </c>
      <c r="AV37" s="264"/>
      <c r="AW37" s="279"/>
      <c r="AX37" s="280"/>
      <c r="AY37" s="280"/>
      <c r="AZ37" s="280"/>
      <c r="BA37" s="280"/>
      <c r="BB37" s="281"/>
      <c r="BC37" s="281"/>
      <c r="BD37" s="280"/>
      <c r="BE37" s="280"/>
      <c r="BF37" s="282"/>
      <c r="BG37" s="446">
        <f>SUM(AW37:BF37)</f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98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9</v>
      </c>
      <c r="G39" s="53">
        <f aca="true" t="shared" si="0" ref="G39:O39">SUM(G4:G37)</f>
        <v>4</v>
      </c>
      <c r="H39" s="53">
        <f t="shared" si="0"/>
        <v>20</v>
      </c>
      <c r="I39" s="52">
        <f t="shared" si="0"/>
        <v>3</v>
      </c>
      <c r="J39" s="53">
        <f t="shared" si="0"/>
        <v>25</v>
      </c>
      <c r="K39" s="53">
        <f t="shared" si="0"/>
        <v>13</v>
      </c>
      <c r="L39" s="53">
        <f t="shared" si="0"/>
        <v>13</v>
      </c>
      <c r="M39" s="53">
        <f t="shared" si="0"/>
        <v>5</v>
      </c>
      <c r="N39" s="53">
        <f t="shared" si="0"/>
        <v>4</v>
      </c>
      <c r="O39" s="53">
        <f t="shared" si="0"/>
        <v>2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876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1" t="s">
        <v>299</v>
      </c>
      <c r="B41" s="522"/>
      <c r="C41" s="523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71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4"/>
      <c r="B42" s="525"/>
      <c r="C42" s="526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27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603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11">
    <mergeCell ref="AW1:BG2"/>
    <mergeCell ref="A1:A3"/>
    <mergeCell ref="B1:B3"/>
    <mergeCell ref="F1:O2"/>
    <mergeCell ref="P1:P3"/>
    <mergeCell ref="R1:AA2"/>
    <mergeCell ref="AC1:AM2"/>
    <mergeCell ref="AO1:AT2"/>
    <mergeCell ref="AU1:AU3"/>
    <mergeCell ref="D2:D3"/>
    <mergeCell ref="A41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9"/>
  <sheetViews>
    <sheetView zoomScalePageLayoutView="0" workbookViewId="0" topLeftCell="A28">
      <pane xSplit="9840" topLeftCell="M1" activePane="topRight" state="split"/>
      <selection pane="topLeft" activeCell="F22" sqref="F22"/>
      <selection pane="topRight" activeCell="M31" sqref="M3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1" bestFit="1" customWidth="1"/>
    <col min="6" max="6" width="5.8515625" style="353" bestFit="1" customWidth="1"/>
    <col min="7" max="7" width="5.7109375" style="51" bestFit="1" customWidth="1"/>
    <col min="8" max="8" width="7.28125" style="44" bestFit="1" customWidth="1"/>
    <col min="9" max="10" width="6.8515625" style="44" bestFit="1" customWidth="1"/>
    <col min="11" max="11" width="7.57421875" style="43" customWidth="1"/>
    <col min="12" max="12" width="4.8515625" style="43" bestFit="1" customWidth="1"/>
    <col min="13" max="13" width="7.57421875" style="43" customWidth="1"/>
    <col min="14" max="14" width="5.7109375" style="43" customWidth="1"/>
    <col min="15" max="15" width="5.8515625" style="43" bestFit="1" customWidth="1"/>
    <col min="16" max="16" width="4.421875" style="43" bestFit="1" customWidth="1"/>
    <col min="17" max="17" width="3.57421875" style="43" bestFit="1" customWidth="1"/>
    <col min="18" max="18" width="6.57421875" style="43" customWidth="1"/>
    <col min="19" max="19" width="8.00390625" style="43" bestFit="1" customWidth="1"/>
    <col min="20" max="20" width="7.7109375" style="43" customWidth="1"/>
    <col min="21" max="21" width="7.8515625" style="43" customWidth="1"/>
    <col min="22" max="22" width="6.57421875" style="43" bestFit="1" customWidth="1"/>
    <col min="23" max="23" width="6.28125" style="43" bestFit="1" customWidth="1"/>
    <col min="24" max="24" width="7.8515625" style="43" bestFit="1" customWidth="1"/>
    <col min="25" max="25" width="3.57421875" style="43" bestFit="1" customWidth="1"/>
    <col min="26" max="26" width="3.421875" style="43" bestFit="1" customWidth="1"/>
    <col min="27" max="27" width="5.8515625" style="43" bestFit="1" customWidth="1"/>
    <col min="28" max="28" width="8.140625" style="1" customWidth="1"/>
    <col min="29" max="29" width="4.28125" style="43" bestFit="1" customWidth="1"/>
    <col min="30" max="30" width="5.140625" style="43" bestFit="1" customWidth="1"/>
    <col min="32" max="32" width="14.140625" style="0" customWidth="1"/>
  </cols>
  <sheetData>
    <row r="1" spans="1:30" s="44" customFormat="1" ht="12.75">
      <c r="A1" s="129"/>
      <c r="B1" s="65" t="s">
        <v>84</v>
      </c>
      <c r="C1" s="145" t="s">
        <v>277</v>
      </c>
      <c r="D1" s="119" t="s">
        <v>278</v>
      </c>
      <c r="E1" s="433" t="s">
        <v>279</v>
      </c>
      <c r="F1" s="347" t="s">
        <v>68</v>
      </c>
      <c r="G1" s="50" t="s">
        <v>69</v>
      </c>
      <c r="H1" s="44" t="s">
        <v>0</v>
      </c>
      <c r="I1" s="44" t="s">
        <v>338</v>
      </c>
      <c r="J1" s="44" t="s">
        <v>339</v>
      </c>
      <c r="K1" s="44" t="s">
        <v>820</v>
      </c>
      <c r="L1" s="44" t="s">
        <v>444</v>
      </c>
      <c r="M1" s="44" t="s">
        <v>620</v>
      </c>
      <c r="N1" s="44" t="s">
        <v>103</v>
      </c>
      <c r="O1" s="44" t="s">
        <v>114</v>
      </c>
      <c r="P1" s="44" t="s">
        <v>82</v>
      </c>
      <c r="Q1" s="44" t="s">
        <v>111</v>
      </c>
      <c r="R1" s="44" t="s">
        <v>337</v>
      </c>
      <c r="S1" s="44" t="s">
        <v>357</v>
      </c>
      <c r="T1" s="44" t="s">
        <v>140</v>
      </c>
      <c r="U1" s="44" t="s">
        <v>358</v>
      </c>
      <c r="V1" s="44" t="s">
        <v>116</v>
      </c>
      <c r="W1" s="44" t="s">
        <v>433</v>
      </c>
      <c r="X1" s="44" t="s">
        <v>115</v>
      </c>
      <c r="Y1" s="558" t="s">
        <v>411</v>
      </c>
      <c r="Z1" s="558"/>
      <c r="AA1" s="44" t="s">
        <v>584</v>
      </c>
      <c r="AB1" s="367" t="s">
        <v>585</v>
      </c>
      <c r="AC1" s="44" t="s">
        <v>414</v>
      </c>
      <c r="AD1" s="301" t="s">
        <v>583</v>
      </c>
    </row>
    <row r="2" spans="2:30" ht="12.75">
      <c r="B2" s="311" t="s">
        <v>822</v>
      </c>
      <c r="C2" s="312"/>
      <c r="D2" s="312"/>
      <c r="E2" s="434"/>
      <c r="F2" s="59"/>
      <c r="G2" s="454"/>
      <c r="H2" s="454"/>
      <c r="I2" s="454"/>
      <c r="J2" s="454"/>
      <c r="K2" s="368"/>
      <c r="L2" s="59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29"/>
      <c r="Z2" s="429"/>
      <c r="AA2" s="454"/>
      <c r="AB2" s="454"/>
      <c r="AC2" s="454"/>
      <c r="AD2" s="454"/>
    </row>
    <row r="3" spans="1:30" ht="12.75">
      <c r="A3" s="8">
        <v>1</v>
      </c>
      <c r="B3" s="146" t="s">
        <v>268</v>
      </c>
      <c r="C3" s="146" t="s">
        <v>582</v>
      </c>
      <c r="D3" s="163" t="s">
        <v>211</v>
      </c>
      <c r="E3" s="7">
        <v>2016</v>
      </c>
      <c r="F3" s="56">
        <v>47.3</v>
      </c>
      <c r="G3">
        <v>45.5</v>
      </c>
      <c r="H3" s="44">
        <f>SUM(I3:AD3)</f>
        <v>35</v>
      </c>
      <c r="I3"/>
      <c r="J3"/>
      <c r="K3" s="13">
        <v>20</v>
      </c>
      <c r="M3" s="56">
        <v>15</v>
      </c>
      <c r="N3" s="8"/>
      <c r="O3"/>
      <c r="P3"/>
      <c r="Q3"/>
      <c r="R3"/>
      <c r="S3"/>
      <c r="T3"/>
      <c r="U3"/>
      <c r="V3"/>
      <c r="W3"/>
      <c r="X3"/>
      <c r="Y3" s="429"/>
      <c r="Z3" s="429"/>
      <c r="AA3"/>
      <c r="AB3"/>
      <c r="AC3"/>
      <c r="AD3"/>
    </row>
    <row r="4" spans="1:26" s="8" customFormat="1" ht="12.75">
      <c r="A4" s="8">
        <v>2</v>
      </c>
      <c r="B4" s="146" t="s">
        <v>477</v>
      </c>
      <c r="C4" s="146" t="s">
        <v>216</v>
      </c>
      <c r="D4" s="146" t="s">
        <v>872</v>
      </c>
      <c r="E4" s="435">
        <v>2016</v>
      </c>
      <c r="F4" s="56">
        <v>54</v>
      </c>
      <c r="H4" s="129"/>
      <c r="K4" s="13"/>
      <c r="L4" s="56"/>
      <c r="M4" s="56">
        <v>8</v>
      </c>
      <c r="Y4" s="429"/>
      <c r="Z4" s="429"/>
    </row>
    <row r="5" spans="2:30" s="8" customFormat="1" ht="12.75">
      <c r="B5" s="146"/>
      <c r="C5" s="146"/>
      <c r="D5" s="146"/>
      <c r="E5" s="7"/>
      <c r="F5" s="349"/>
      <c r="G5" s="55"/>
      <c r="H5" s="129"/>
      <c r="I5" s="129"/>
      <c r="J5" s="12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292"/>
      <c r="Z5" s="292"/>
      <c r="AA5" s="56"/>
      <c r="AB5" s="13"/>
      <c r="AC5" s="56"/>
      <c r="AD5" s="56"/>
    </row>
    <row r="6" spans="2:30" ht="12.75">
      <c r="B6" s="65" t="s">
        <v>874</v>
      </c>
      <c r="C6" s="145" t="s">
        <v>277</v>
      </c>
      <c r="D6" s="119" t="s">
        <v>278</v>
      </c>
      <c r="E6" s="433" t="s">
        <v>279</v>
      </c>
      <c r="F6" s="347" t="s">
        <v>68</v>
      </c>
      <c r="G6" s="50" t="s">
        <v>69</v>
      </c>
      <c r="H6" s="44" t="s">
        <v>0</v>
      </c>
      <c r="I6" s="44" t="s">
        <v>338</v>
      </c>
      <c r="J6" s="44" t="s">
        <v>339</v>
      </c>
      <c r="K6" s="44" t="s">
        <v>820</v>
      </c>
      <c r="L6" s="44" t="s">
        <v>444</v>
      </c>
      <c r="M6" s="44" t="s">
        <v>620</v>
      </c>
      <c r="N6" s="44" t="s">
        <v>103</v>
      </c>
      <c r="O6" s="44" t="s">
        <v>114</v>
      </c>
      <c r="P6" s="44" t="s">
        <v>82</v>
      </c>
      <c r="Q6" s="44" t="s">
        <v>111</v>
      </c>
      <c r="R6" s="44" t="s">
        <v>337</v>
      </c>
      <c r="S6" s="44" t="s">
        <v>357</v>
      </c>
      <c r="T6" s="44" t="s">
        <v>140</v>
      </c>
      <c r="U6" s="44" t="s">
        <v>358</v>
      </c>
      <c r="V6" s="44" t="s">
        <v>116</v>
      </c>
      <c r="W6" s="44" t="s">
        <v>433</v>
      </c>
      <c r="X6" s="44" t="s">
        <v>115</v>
      </c>
      <c r="Y6" s="441"/>
      <c r="Z6" s="441"/>
      <c r="AA6" s="44" t="s">
        <v>220</v>
      </c>
      <c r="AB6" s="367" t="s">
        <v>585</v>
      </c>
      <c r="AC6" s="44" t="s">
        <v>414</v>
      </c>
      <c r="AD6" s="301" t="s">
        <v>583</v>
      </c>
    </row>
    <row r="7" spans="2:34" ht="12.75">
      <c r="B7" s="313" t="s">
        <v>823</v>
      </c>
      <c r="C7" s="314"/>
      <c r="D7" s="314"/>
      <c r="E7" s="437">
        <v>2020</v>
      </c>
      <c r="F7" s="351"/>
      <c r="G7" s="61"/>
      <c r="H7" s="158"/>
      <c r="I7" s="158"/>
      <c r="J7" s="158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292"/>
      <c r="Z7" s="292"/>
      <c r="AA7" s="62"/>
      <c r="AB7" s="369"/>
      <c r="AC7" s="62"/>
      <c r="AD7" s="62"/>
      <c r="AF7" s="145" t="s">
        <v>277</v>
      </c>
      <c r="AG7" s="119" t="s">
        <v>278</v>
      </c>
      <c r="AH7" s="171" t="s">
        <v>279</v>
      </c>
    </row>
    <row r="8" spans="1:34" ht="12.75">
      <c r="A8" s="8">
        <v>1</v>
      </c>
      <c r="B8" s="146" t="s">
        <v>527</v>
      </c>
      <c r="C8" s="146" t="s">
        <v>622</v>
      </c>
      <c r="D8" s="163" t="s">
        <v>194</v>
      </c>
      <c r="E8" s="13">
        <v>2016</v>
      </c>
      <c r="F8" s="349" t="s">
        <v>817</v>
      </c>
      <c r="G8" s="55">
        <v>51</v>
      </c>
      <c r="H8" s="44">
        <f>SUM(I8:AD8)</f>
        <v>7</v>
      </c>
      <c r="I8" s="129"/>
      <c r="J8" s="129"/>
      <c r="K8" s="56">
        <v>6</v>
      </c>
      <c r="L8" s="56"/>
      <c r="M8" s="56">
        <v>1</v>
      </c>
      <c r="N8" s="56"/>
      <c r="O8" s="56"/>
      <c r="P8" s="56"/>
      <c r="Q8" s="56"/>
      <c r="R8" s="56"/>
      <c r="S8" s="56"/>
      <c r="T8" s="56"/>
      <c r="U8" s="64"/>
      <c r="V8" s="56"/>
      <c r="W8" s="56"/>
      <c r="Y8" s="292"/>
      <c r="Z8" s="292"/>
      <c r="AA8" s="56"/>
      <c r="AB8" s="13"/>
      <c r="AC8" s="56"/>
      <c r="AD8" s="56"/>
      <c r="AF8" s="43"/>
      <c r="AG8" s="43"/>
      <c r="AH8" s="43"/>
    </row>
    <row r="9" spans="1:30" ht="12.75">
      <c r="A9" s="8">
        <v>2</v>
      </c>
      <c r="B9" s="148" t="s">
        <v>818</v>
      </c>
      <c r="C9" s="146" t="s">
        <v>819</v>
      </c>
      <c r="D9" s="344" t="s">
        <v>174</v>
      </c>
      <c r="E9" s="435">
        <v>2017</v>
      </c>
      <c r="F9" s="349" t="s">
        <v>669</v>
      </c>
      <c r="G9" s="55"/>
      <c r="H9" s="129"/>
      <c r="I9" s="129"/>
      <c r="J9" s="129"/>
      <c r="K9" s="64">
        <v>1</v>
      </c>
      <c r="L9" s="56"/>
      <c r="M9" s="6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92"/>
      <c r="Z9" s="292"/>
      <c r="AA9" s="56"/>
      <c r="AB9" s="13"/>
      <c r="AC9" s="56"/>
      <c r="AD9" s="56"/>
    </row>
    <row r="10" spans="1:30" ht="12.75">
      <c r="A10" s="8">
        <v>3</v>
      </c>
      <c r="B10" s="146" t="s">
        <v>679</v>
      </c>
      <c r="C10" s="146" t="s">
        <v>680</v>
      </c>
      <c r="D10" s="146" t="s">
        <v>171</v>
      </c>
      <c r="E10" s="7">
        <v>2016</v>
      </c>
      <c r="F10" s="349"/>
      <c r="G10" s="55"/>
      <c r="H10" s="44">
        <f>SUM(I10:AD10)</f>
        <v>0</v>
      </c>
      <c r="I10" s="129"/>
      <c r="J10" s="129"/>
      <c r="K10" s="64"/>
      <c r="L10" s="56"/>
      <c r="M10" s="64"/>
      <c r="N10" s="56"/>
      <c r="O10" s="56"/>
      <c r="P10" s="56"/>
      <c r="Q10" s="56"/>
      <c r="R10" s="56"/>
      <c r="S10" s="56"/>
      <c r="T10" s="56"/>
      <c r="U10" s="64"/>
      <c r="V10" s="56"/>
      <c r="W10" s="56"/>
      <c r="X10" s="56"/>
      <c r="Y10" s="292"/>
      <c r="Z10" s="292"/>
      <c r="AA10" s="56"/>
      <c r="AB10" s="13"/>
      <c r="AC10" s="56"/>
      <c r="AD10" s="56"/>
    </row>
    <row r="11" spans="1:30" ht="12.75">
      <c r="A11" s="8">
        <v>4</v>
      </c>
      <c r="B11" s="146" t="s">
        <v>145</v>
      </c>
      <c r="C11" s="146" t="s">
        <v>615</v>
      </c>
      <c r="D11" s="163" t="s">
        <v>96</v>
      </c>
      <c r="E11" s="7">
        <v>2016</v>
      </c>
      <c r="F11" s="202" t="s">
        <v>665</v>
      </c>
      <c r="G11" s="55">
        <v>46.2</v>
      </c>
      <c r="H11" s="44">
        <f>SUM(I11:AD11)</f>
        <v>11</v>
      </c>
      <c r="I11" s="129"/>
      <c r="J11" s="129"/>
      <c r="K11" s="64">
        <v>10</v>
      </c>
      <c r="L11" s="56"/>
      <c r="M11" s="64">
        <v>1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292"/>
      <c r="Z11" s="292"/>
      <c r="AA11" s="56"/>
      <c r="AB11" s="13"/>
      <c r="AC11" s="56"/>
      <c r="AD11" s="56"/>
    </row>
    <row r="12" spans="1:30" ht="12.75">
      <c r="A12" s="8">
        <v>5</v>
      </c>
      <c r="B12" s="146" t="s">
        <v>617</v>
      </c>
      <c r="C12" s="146" t="s">
        <v>618</v>
      </c>
      <c r="D12" s="163" t="s">
        <v>101</v>
      </c>
      <c r="E12" s="7">
        <v>2016</v>
      </c>
      <c r="F12" s="349" t="s">
        <v>669</v>
      </c>
      <c r="G12" s="55"/>
      <c r="H12" s="44">
        <f>SUM(I12:AD12)</f>
        <v>8</v>
      </c>
      <c r="I12" s="129"/>
      <c r="J12" s="129"/>
      <c r="K12" s="56">
        <v>8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292"/>
      <c r="Z12" s="292"/>
      <c r="AA12" s="56"/>
      <c r="AB12" s="13"/>
      <c r="AC12" s="56"/>
      <c r="AD12" s="56"/>
    </row>
    <row r="13" spans="1:30" s="8" customFormat="1" ht="12.75">
      <c r="A13" s="8">
        <v>6</v>
      </c>
      <c r="B13" s="146" t="s">
        <v>664</v>
      </c>
      <c r="C13" s="146" t="s">
        <v>251</v>
      </c>
      <c r="D13" s="146" t="s">
        <v>78</v>
      </c>
      <c r="E13" s="7">
        <v>2016</v>
      </c>
      <c r="F13" s="349"/>
      <c r="G13" s="55"/>
      <c r="H13" s="44">
        <f>SUM(I13:AD13)</f>
        <v>0</v>
      </c>
      <c r="I13" s="129"/>
      <c r="J13" s="129"/>
      <c r="K13" s="64"/>
      <c r="L13" s="56"/>
      <c r="M13" s="6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2"/>
      <c r="Z13" s="292"/>
      <c r="AA13" s="56"/>
      <c r="AB13" s="13"/>
      <c r="AC13" s="56"/>
      <c r="AD13" s="56"/>
    </row>
    <row r="14" spans="25:26" ht="12.75">
      <c r="Y14" s="292"/>
      <c r="Z14" s="292"/>
    </row>
    <row r="15" spans="1:30" s="44" customFormat="1" ht="12.75">
      <c r="A15" s="129"/>
      <c r="B15" s="65" t="s">
        <v>84</v>
      </c>
      <c r="C15" s="145" t="s">
        <v>277</v>
      </c>
      <c r="D15" s="119" t="s">
        <v>278</v>
      </c>
      <c r="E15" s="433" t="s">
        <v>279</v>
      </c>
      <c r="F15" s="347" t="s">
        <v>68</v>
      </c>
      <c r="G15" s="50" t="s">
        <v>69</v>
      </c>
      <c r="H15" s="44" t="s">
        <v>0</v>
      </c>
      <c r="I15" s="44" t="s">
        <v>338</v>
      </c>
      <c r="J15" s="44" t="s">
        <v>339</v>
      </c>
      <c r="K15" s="44" t="s">
        <v>820</v>
      </c>
      <c r="L15" s="44" t="s">
        <v>444</v>
      </c>
      <c r="M15" s="44" t="s">
        <v>620</v>
      </c>
      <c r="N15" s="44" t="s">
        <v>103</v>
      </c>
      <c r="O15" s="44" t="s">
        <v>114</v>
      </c>
      <c r="P15" s="44" t="s">
        <v>82</v>
      </c>
      <c r="Q15" s="44" t="s">
        <v>111</v>
      </c>
      <c r="R15" s="44" t="s">
        <v>337</v>
      </c>
      <c r="S15" s="44" t="s">
        <v>357</v>
      </c>
      <c r="T15" s="44" t="s">
        <v>140</v>
      </c>
      <c r="U15" s="44" t="s">
        <v>358</v>
      </c>
      <c r="V15" s="44" t="s">
        <v>116</v>
      </c>
      <c r="W15" s="44" t="s">
        <v>433</v>
      </c>
      <c r="X15" s="44" t="s">
        <v>115</v>
      </c>
      <c r="Y15" s="557"/>
      <c r="Z15" s="557"/>
      <c r="AA15" s="44" t="s">
        <v>584</v>
      </c>
      <c r="AB15" s="367" t="s">
        <v>585</v>
      </c>
      <c r="AC15" s="44" t="s">
        <v>414</v>
      </c>
      <c r="AD15" s="301" t="s">
        <v>583</v>
      </c>
    </row>
    <row r="16" spans="2:30" ht="12.75">
      <c r="B16" s="311" t="s">
        <v>847</v>
      </c>
      <c r="C16" s="312"/>
      <c r="D16" s="312"/>
      <c r="E16" s="434"/>
      <c r="F16" s="59"/>
      <c r="G16" s="454"/>
      <c r="H16" s="454"/>
      <c r="I16" s="454"/>
      <c r="J16" s="454"/>
      <c r="K16" s="368"/>
      <c r="L16" s="59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29"/>
      <c r="Z16" s="429"/>
      <c r="AA16" s="454"/>
      <c r="AB16" s="454"/>
      <c r="AC16" s="454"/>
      <c r="AD16" s="454"/>
    </row>
    <row r="17" spans="1:30" ht="12.75">
      <c r="A17" s="8">
        <v>1</v>
      </c>
      <c r="B17" s="148" t="s">
        <v>849</v>
      </c>
      <c r="C17" s="146" t="s">
        <v>855</v>
      </c>
      <c r="D17" s="146" t="s">
        <v>773</v>
      </c>
      <c r="E17" s="435">
        <v>2015</v>
      </c>
      <c r="F17" s="56">
        <v>47</v>
      </c>
      <c r="G17" s="56"/>
      <c r="H17" s="44">
        <f>SUM(I17:AD17)</f>
        <v>2</v>
      </c>
      <c r="I17" s="8"/>
      <c r="J17" s="8"/>
      <c r="K17" s="13"/>
      <c r="L17" s="56">
        <v>2</v>
      </c>
      <c r="M17" s="8"/>
      <c r="N17" s="8"/>
      <c r="O17" s="8"/>
      <c r="P17"/>
      <c r="Q17"/>
      <c r="R17"/>
      <c r="S17"/>
      <c r="T17"/>
      <c r="U17"/>
      <c r="V17"/>
      <c r="W17"/>
      <c r="X17"/>
      <c r="Y17" s="429"/>
      <c r="Z17" s="429"/>
      <c r="AA17"/>
      <c r="AB17"/>
      <c r="AC17"/>
      <c r="AD17"/>
    </row>
    <row r="18" spans="1:30" ht="12.75">
      <c r="A18" s="8">
        <v>2</v>
      </c>
      <c r="B18" s="146" t="s">
        <v>527</v>
      </c>
      <c r="C18" s="146" t="s">
        <v>365</v>
      </c>
      <c r="D18" s="163" t="s">
        <v>773</v>
      </c>
      <c r="E18" s="7">
        <v>2014</v>
      </c>
      <c r="F18" s="56">
        <v>38.2</v>
      </c>
      <c r="G18" s="43">
        <v>37.8</v>
      </c>
      <c r="H18" s="44">
        <f>SUM(I18:AD18)</f>
        <v>35</v>
      </c>
      <c r="I18"/>
      <c r="J18"/>
      <c r="K18" s="13">
        <v>15</v>
      </c>
      <c r="M18" s="56">
        <v>20</v>
      </c>
      <c r="N18"/>
      <c r="O18"/>
      <c r="P18"/>
      <c r="Q18"/>
      <c r="R18"/>
      <c r="S18"/>
      <c r="T18"/>
      <c r="U18"/>
      <c r="V18"/>
      <c r="W18"/>
      <c r="X18"/>
      <c r="Y18" s="429"/>
      <c r="Z18" s="429"/>
      <c r="AA18"/>
      <c r="AB18"/>
      <c r="AC18"/>
      <c r="AD18"/>
    </row>
    <row r="19" spans="1:26" s="8" customFormat="1" ht="12.75">
      <c r="A19" s="8">
        <v>3</v>
      </c>
      <c r="B19" s="146" t="s">
        <v>672</v>
      </c>
      <c r="C19" s="146" t="s">
        <v>673</v>
      </c>
      <c r="D19" s="146" t="s">
        <v>166</v>
      </c>
      <c r="E19" s="7">
        <v>2014</v>
      </c>
      <c r="F19" s="43"/>
      <c r="G19" s="43"/>
      <c r="H19" s="44">
        <f>SUM(I19:AD19)</f>
        <v>0</v>
      </c>
      <c r="I19"/>
      <c r="J19"/>
      <c r="K19" s="1"/>
      <c r="L19" s="43"/>
      <c r="M19"/>
      <c r="N19"/>
      <c r="O19"/>
      <c r="Y19" s="429"/>
      <c r="Z19" s="429"/>
    </row>
    <row r="20" spans="1:26" s="8" customFormat="1" ht="12.75">
      <c r="A20" s="8">
        <v>4</v>
      </c>
      <c r="B20" s="146" t="s">
        <v>439</v>
      </c>
      <c r="C20" s="146" t="s">
        <v>440</v>
      </c>
      <c r="D20" s="146" t="s">
        <v>773</v>
      </c>
      <c r="E20" s="435">
        <v>2014</v>
      </c>
      <c r="F20" s="56">
        <v>42</v>
      </c>
      <c r="G20" s="56"/>
      <c r="H20" s="44">
        <f>SUM(I20:AD20)</f>
        <v>0</v>
      </c>
      <c r="K20" s="13"/>
      <c r="L20" s="56"/>
      <c r="Y20" s="429"/>
      <c r="Z20" s="429"/>
    </row>
    <row r="21" spans="1:26" s="8" customFormat="1" ht="12.75">
      <c r="A21" s="8">
        <v>5</v>
      </c>
      <c r="B21" s="148" t="s">
        <v>869</v>
      </c>
      <c r="C21" s="146" t="s">
        <v>870</v>
      </c>
      <c r="D21" s="146" t="s">
        <v>873</v>
      </c>
      <c r="E21" s="435">
        <v>2015</v>
      </c>
      <c r="F21" s="56">
        <v>54</v>
      </c>
      <c r="G21" s="56"/>
      <c r="H21" s="44">
        <f>SUM(I21:AD21)</f>
        <v>10</v>
      </c>
      <c r="K21" s="13"/>
      <c r="L21" s="56"/>
      <c r="M21" s="56">
        <v>10</v>
      </c>
      <c r="Y21" s="429"/>
      <c r="Z21" s="429"/>
    </row>
    <row r="22" spans="2:26" s="8" customFormat="1" ht="12.75">
      <c r="B22" s="146" t="s">
        <v>871</v>
      </c>
      <c r="C22" s="146" t="s">
        <v>169</v>
      </c>
      <c r="D22" s="146" t="s">
        <v>71</v>
      </c>
      <c r="E22" s="435">
        <v>2015</v>
      </c>
      <c r="F22" s="151">
        <v>38.1</v>
      </c>
      <c r="G22" s="56"/>
      <c r="H22" s="44">
        <f>SUM(I22:AD22)</f>
        <v>6</v>
      </c>
      <c r="K22" s="13"/>
      <c r="L22" s="56"/>
      <c r="M22" s="56">
        <v>6</v>
      </c>
      <c r="Y22" s="429"/>
      <c r="Z22" s="429"/>
    </row>
    <row r="23" spans="2:26" s="8" customFormat="1" ht="12.75">
      <c r="B23" s="146"/>
      <c r="C23" s="146"/>
      <c r="D23" s="146"/>
      <c r="E23" s="7"/>
      <c r="F23" s="56"/>
      <c r="H23" s="129"/>
      <c r="K23" s="13"/>
      <c r="L23" s="56"/>
      <c r="Y23" s="429"/>
      <c r="Z23" s="429"/>
    </row>
    <row r="24" spans="2:26" s="8" customFormat="1" ht="12.75">
      <c r="B24" s="146"/>
      <c r="C24" s="146"/>
      <c r="D24" s="146"/>
      <c r="E24" s="7"/>
      <c r="F24" s="56"/>
      <c r="H24" s="129"/>
      <c r="K24" s="13"/>
      <c r="L24" s="56"/>
      <c r="Y24" s="429"/>
      <c r="Z24" s="429"/>
    </row>
    <row r="25" spans="2:30" s="8" customFormat="1" ht="12.75">
      <c r="B25" s="146"/>
      <c r="C25" s="146"/>
      <c r="D25" s="146"/>
      <c r="E25" s="7"/>
      <c r="F25" s="349"/>
      <c r="G25" s="55"/>
      <c r="H25" s="129"/>
      <c r="I25" s="129"/>
      <c r="J25" s="12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292"/>
      <c r="Z25" s="292"/>
      <c r="AA25" s="56"/>
      <c r="AB25" s="13"/>
      <c r="AC25" s="56"/>
      <c r="AD25" s="56"/>
    </row>
    <row r="26" spans="2:30" ht="12.75">
      <c r="B26" s="65" t="s">
        <v>874</v>
      </c>
      <c r="C26" s="145" t="s">
        <v>277</v>
      </c>
      <c r="D26" s="119" t="s">
        <v>278</v>
      </c>
      <c r="E26" s="433" t="s">
        <v>279</v>
      </c>
      <c r="F26" s="347" t="s">
        <v>68</v>
      </c>
      <c r="G26" s="50" t="s">
        <v>69</v>
      </c>
      <c r="H26" s="44" t="s">
        <v>0</v>
      </c>
      <c r="I26" s="44" t="s">
        <v>338</v>
      </c>
      <c r="J26" s="44" t="s">
        <v>339</v>
      </c>
      <c r="K26" s="44" t="s">
        <v>820</v>
      </c>
      <c r="L26" s="44" t="s">
        <v>444</v>
      </c>
      <c r="M26" s="44" t="s">
        <v>620</v>
      </c>
      <c r="N26" s="44" t="s">
        <v>103</v>
      </c>
      <c r="O26" s="44" t="s">
        <v>114</v>
      </c>
      <c r="P26" s="44" t="s">
        <v>82</v>
      </c>
      <c r="Q26" s="44" t="s">
        <v>111</v>
      </c>
      <c r="R26" s="44" t="s">
        <v>337</v>
      </c>
      <c r="S26" s="44" t="s">
        <v>357</v>
      </c>
      <c r="T26" s="44" t="s">
        <v>140</v>
      </c>
      <c r="U26" s="44" t="s">
        <v>358</v>
      </c>
      <c r="V26" s="44" t="s">
        <v>116</v>
      </c>
      <c r="W26" s="44" t="s">
        <v>433</v>
      </c>
      <c r="X26" s="44" t="s">
        <v>115</v>
      </c>
      <c r="Y26" s="427"/>
      <c r="Z26" s="293"/>
      <c r="AA26" s="44" t="s">
        <v>220</v>
      </c>
      <c r="AB26" s="367" t="s">
        <v>585</v>
      </c>
      <c r="AC26" s="44" t="s">
        <v>414</v>
      </c>
      <c r="AD26" s="301" t="s">
        <v>583</v>
      </c>
    </row>
    <row r="27" spans="2:34" ht="12.75">
      <c r="B27" s="313" t="s">
        <v>848</v>
      </c>
      <c r="C27" s="314"/>
      <c r="D27" s="314"/>
      <c r="E27" s="437">
        <v>2020</v>
      </c>
      <c r="F27" s="351"/>
      <c r="G27" s="61"/>
      <c r="H27" s="158"/>
      <c r="I27" s="158"/>
      <c r="J27" s="158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292"/>
      <c r="Z27" s="292"/>
      <c r="AA27" s="62"/>
      <c r="AB27" s="369"/>
      <c r="AC27" s="62"/>
      <c r="AD27" s="62"/>
      <c r="AF27" s="145" t="s">
        <v>277</v>
      </c>
      <c r="AG27" s="119" t="s">
        <v>278</v>
      </c>
      <c r="AH27" s="171" t="s">
        <v>279</v>
      </c>
    </row>
    <row r="28" spans="1:34" ht="12.75">
      <c r="A28" s="8">
        <v>1</v>
      </c>
      <c r="B28" s="146" t="s">
        <v>668</v>
      </c>
      <c r="C28" s="146" t="s">
        <v>167</v>
      </c>
      <c r="D28" s="146" t="s">
        <v>120</v>
      </c>
      <c r="E28" s="7">
        <v>2014</v>
      </c>
      <c r="F28" s="349"/>
      <c r="G28" s="55"/>
      <c r="H28" s="44">
        <f aca="true" t="shared" si="0" ref="H28:H45">SUM(I28:AD28)</f>
        <v>0</v>
      </c>
      <c r="I28" s="129"/>
      <c r="J28" s="129"/>
      <c r="K28" s="64"/>
      <c r="L28" s="56"/>
      <c r="M28" s="64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92"/>
      <c r="Z28" s="292"/>
      <c r="AA28" s="56"/>
      <c r="AB28" s="13"/>
      <c r="AC28" s="56"/>
      <c r="AD28" s="56"/>
      <c r="AF28" s="43"/>
      <c r="AG28" s="43"/>
      <c r="AH28" s="43"/>
    </row>
    <row r="29" spans="1:30" ht="12.75">
      <c r="A29" s="8">
        <v>2</v>
      </c>
      <c r="B29" s="148" t="s">
        <v>813</v>
      </c>
      <c r="C29" s="146" t="s">
        <v>104</v>
      </c>
      <c r="D29" s="344" t="s">
        <v>294</v>
      </c>
      <c r="E29" s="435">
        <v>2015</v>
      </c>
      <c r="F29" s="349" t="s">
        <v>814</v>
      </c>
      <c r="G29" s="55">
        <v>41.3</v>
      </c>
      <c r="H29" s="129">
        <f t="shared" si="0"/>
        <v>2</v>
      </c>
      <c r="I29" s="129"/>
      <c r="J29" s="129"/>
      <c r="K29" s="64">
        <v>1</v>
      </c>
      <c r="L29" s="56"/>
      <c r="M29" s="64">
        <v>1</v>
      </c>
      <c r="N29" s="56"/>
      <c r="O29" s="56"/>
      <c r="P29" s="56"/>
      <c r="Q29" s="56"/>
      <c r="R29" s="56"/>
      <c r="S29" s="56"/>
      <c r="T29" s="56"/>
      <c r="U29" s="64"/>
      <c r="V29" s="56"/>
      <c r="W29" s="56"/>
      <c r="X29" s="56"/>
      <c r="Y29" s="292"/>
      <c r="Z29" s="292"/>
      <c r="AA29" s="56"/>
      <c r="AB29" s="13"/>
      <c r="AC29" s="56"/>
      <c r="AD29" s="56"/>
    </row>
    <row r="30" spans="1:30" ht="12.75">
      <c r="A30" s="8">
        <v>3</v>
      </c>
      <c r="B30" s="148" t="s">
        <v>631</v>
      </c>
      <c r="C30" s="146" t="s">
        <v>637</v>
      </c>
      <c r="D30" s="163" t="s">
        <v>153</v>
      </c>
      <c r="E30" s="7">
        <v>2015</v>
      </c>
      <c r="F30" s="202" t="s">
        <v>790</v>
      </c>
      <c r="G30" s="55">
        <v>33.2</v>
      </c>
      <c r="H30" s="44">
        <f t="shared" si="0"/>
        <v>8</v>
      </c>
      <c r="I30" s="129"/>
      <c r="J30" s="129"/>
      <c r="K30" s="64">
        <v>6</v>
      </c>
      <c r="L30" s="56">
        <v>1</v>
      </c>
      <c r="M30" s="64">
        <v>1</v>
      </c>
      <c r="N30" s="56"/>
      <c r="O30" s="56"/>
      <c r="P30" s="56"/>
      <c r="Q30" s="56"/>
      <c r="R30" s="56"/>
      <c r="S30" s="56"/>
      <c r="T30" s="56"/>
      <c r="U30" s="64"/>
      <c r="V30" s="56"/>
      <c r="W30" s="56"/>
      <c r="X30" s="56"/>
      <c r="Y30" s="292"/>
      <c r="Z30" s="292"/>
      <c r="AA30" s="56"/>
      <c r="AB30" s="13"/>
      <c r="AC30" s="56"/>
      <c r="AD30" s="56"/>
    </row>
    <row r="31" spans="1:30" ht="12.75">
      <c r="A31" s="8">
        <v>4</v>
      </c>
      <c r="B31" s="146" t="s">
        <v>355</v>
      </c>
      <c r="C31" s="146" t="s">
        <v>106</v>
      </c>
      <c r="D31" s="163" t="s">
        <v>96</v>
      </c>
      <c r="E31" s="7">
        <v>2014</v>
      </c>
      <c r="F31" s="643" t="s">
        <v>808</v>
      </c>
      <c r="G31" s="55"/>
      <c r="H31" s="44">
        <f t="shared" si="0"/>
        <v>1</v>
      </c>
      <c r="I31" s="129"/>
      <c r="J31" s="129"/>
      <c r="K31" s="56"/>
      <c r="L31" s="56"/>
      <c r="M31" s="64">
        <v>1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292"/>
      <c r="Z31" s="292"/>
      <c r="AA31" s="56"/>
      <c r="AB31" s="13"/>
      <c r="AC31" s="56"/>
      <c r="AD31" s="56"/>
    </row>
    <row r="32" spans="1:30" ht="12.75">
      <c r="A32" s="8">
        <v>5</v>
      </c>
      <c r="B32" s="146" t="s">
        <v>525</v>
      </c>
      <c r="C32" s="146" t="s">
        <v>169</v>
      </c>
      <c r="D32" s="163" t="s">
        <v>526</v>
      </c>
      <c r="E32" s="7">
        <v>2014</v>
      </c>
      <c r="F32" s="349" t="s">
        <v>808</v>
      </c>
      <c r="G32" s="55"/>
      <c r="H32" s="129">
        <f t="shared" si="0"/>
        <v>1</v>
      </c>
      <c r="I32" s="129"/>
      <c r="J32" s="129"/>
      <c r="K32" s="64">
        <v>1</v>
      </c>
      <c r="L32" s="56"/>
      <c r="M32" s="64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292"/>
      <c r="Z32" s="292"/>
      <c r="AA32" s="56"/>
      <c r="AB32" s="13"/>
      <c r="AC32" s="56"/>
      <c r="AD32" s="56"/>
    </row>
    <row r="33" spans="1:30" ht="12.75">
      <c r="A33" s="8">
        <v>6</v>
      </c>
      <c r="B33" s="148" t="s">
        <v>815</v>
      </c>
      <c r="C33" s="146" t="s">
        <v>180</v>
      </c>
      <c r="D33" s="344" t="s">
        <v>101</v>
      </c>
      <c r="E33" s="435">
        <v>2015</v>
      </c>
      <c r="F33" s="349" t="s">
        <v>816</v>
      </c>
      <c r="G33" s="55"/>
      <c r="H33" s="129">
        <f t="shared" si="0"/>
        <v>1</v>
      </c>
      <c r="I33" s="129"/>
      <c r="J33" s="129"/>
      <c r="K33" s="64">
        <v>1</v>
      </c>
      <c r="L33" s="56"/>
      <c r="M33" s="64"/>
      <c r="N33" s="56"/>
      <c r="O33" s="56"/>
      <c r="P33" s="56"/>
      <c r="Q33" s="56"/>
      <c r="R33" s="56"/>
      <c r="S33" s="56"/>
      <c r="T33" s="56"/>
      <c r="U33" s="64"/>
      <c r="V33" s="56"/>
      <c r="W33" s="56"/>
      <c r="X33" s="56"/>
      <c r="Y33" s="292"/>
      <c r="Z33" s="292"/>
      <c r="AA33" s="56"/>
      <c r="AB33" s="13"/>
      <c r="AC33" s="56"/>
      <c r="AD33" s="56"/>
    </row>
    <row r="34" spans="1:30" ht="12.75">
      <c r="A34" s="8">
        <v>7</v>
      </c>
      <c r="B34" s="148" t="s">
        <v>389</v>
      </c>
      <c r="C34" s="146" t="s">
        <v>390</v>
      </c>
      <c r="D34" s="163" t="s">
        <v>71</v>
      </c>
      <c r="E34" s="7">
        <v>2015</v>
      </c>
      <c r="F34" s="349" t="s">
        <v>645</v>
      </c>
      <c r="G34" s="55"/>
      <c r="H34" s="44">
        <f t="shared" si="0"/>
        <v>8</v>
      </c>
      <c r="I34" s="129"/>
      <c r="J34" s="129"/>
      <c r="K34" s="64">
        <v>8</v>
      </c>
      <c r="L34" s="56"/>
      <c r="M34" s="64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292"/>
      <c r="Z34" s="292"/>
      <c r="AA34" s="56"/>
      <c r="AB34" s="13"/>
      <c r="AC34" s="56"/>
      <c r="AD34" s="56"/>
    </row>
    <row r="35" spans="1:30" ht="12.75">
      <c r="A35" s="8">
        <v>8</v>
      </c>
      <c r="B35" s="148" t="s">
        <v>574</v>
      </c>
      <c r="C35" s="146" t="s">
        <v>575</v>
      </c>
      <c r="D35" s="163" t="s">
        <v>101</v>
      </c>
      <c r="E35" s="7">
        <v>2015</v>
      </c>
      <c r="F35" s="349" t="s">
        <v>807</v>
      </c>
      <c r="G35" s="55"/>
      <c r="H35" s="44">
        <f t="shared" si="0"/>
        <v>1</v>
      </c>
      <c r="I35" s="129"/>
      <c r="J35" s="129"/>
      <c r="K35" s="64">
        <v>1</v>
      </c>
      <c r="L35" s="56"/>
      <c r="M35" s="64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292"/>
      <c r="Z35" s="292"/>
      <c r="AA35" s="56"/>
      <c r="AB35" s="13"/>
      <c r="AC35" s="56"/>
      <c r="AD35" s="56"/>
    </row>
    <row r="36" spans="1:30" ht="12.75">
      <c r="A36" s="8">
        <v>9</v>
      </c>
      <c r="B36" s="146" t="s">
        <v>678</v>
      </c>
      <c r="C36" s="146" t="s">
        <v>162</v>
      </c>
      <c r="D36" s="146" t="s">
        <v>99</v>
      </c>
      <c r="E36" s="7">
        <v>2015</v>
      </c>
      <c r="F36" s="349"/>
      <c r="G36" s="55"/>
      <c r="H36" s="44">
        <f t="shared" si="0"/>
        <v>0</v>
      </c>
      <c r="I36" s="129"/>
      <c r="J36" s="129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64"/>
      <c r="V36" s="56"/>
      <c r="W36" s="56"/>
      <c r="X36" s="56"/>
      <c r="Y36" s="292"/>
      <c r="Z36" s="292"/>
      <c r="AA36" s="56"/>
      <c r="AB36" s="13"/>
      <c r="AC36" s="56"/>
      <c r="AD36" s="56"/>
    </row>
    <row r="37" spans="1:30" ht="12.75">
      <c r="A37" s="8">
        <v>10</v>
      </c>
      <c r="B37" s="148" t="s">
        <v>810</v>
      </c>
      <c r="C37" s="146" t="s">
        <v>811</v>
      </c>
      <c r="D37" s="146" t="s">
        <v>101</v>
      </c>
      <c r="E37" s="435">
        <v>2015</v>
      </c>
      <c r="F37" s="349" t="s">
        <v>812</v>
      </c>
      <c r="G37" s="55"/>
      <c r="H37" s="44">
        <f t="shared" si="0"/>
        <v>1</v>
      </c>
      <c r="I37" s="129"/>
      <c r="J37" s="129"/>
      <c r="K37" s="64">
        <v>1</v>
      </c>
      <c r="L37" s="56"/>
      <c r="M37" s="6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292"/>
      <c r="Z37" s="292"/>
      <c r="AA37" s="56"/>
      <c r="AB37" s="13"/>
      <c r="AC37" s="56"/>
      <c r="AD37" s="56"/>
    </row>
    <row r="38" spans="1:30" ht="12.75">
      <c r="A38" s="8">
        <v>11</v>
      </c>
      <c r="B38" s="146" t="s">
        <v>696</v>
      </c>
      <c r="C38" s="146" t="s">
        <v>304</v>
      </c>
      <c r="D38" s="146" t="s">
        <v>175</v>
      </c>
      <c r="E38" s="7">
        <v>2014</v>
      </c>
      <c r="F38" s="202"/>
      <c r="G38" s="55"/>
      <c r="H38" s="44">
        <f t="shared" si="0"/>
        <v>0</v>
      </c>
      <c r="I38" s="129"/>
      <c r="J38" s="129"/>
      <c r="K38" s="64"/>
      <c r="L38" s="56"/>
      <c r="M38" s="64"/>
      <c r="N38" s="56"/>
      <c r="O38" s="56"/>
      <c r="P38" s="56"/>
      <c r="Q38" s="56"/>
      <c r="R38" s="56"/>
      <c r="S38" s="56"/>
      <c r="T38" s="56"/>
      <c r="U38" s="64"/>
      <c r="V38" s="56"/>
      <c r="W38" s="56"/>
      <c r="X38" s="56"/>
      <c r="Y38" s="292"/>
      <c r="Z38" s="292"/>
      <c r="AA38" s="56"/>
      <c r="AB38" s="13"/>
      <c r="AC38" s="56"/>
      <c r="AD38" s="56"/>
    </row>
    <row r="39" spans="1:30" ht="15">
      <c r="A39" s="8">
        <v>12</v>
      </c>
      <c r="B39" s="337" t="s">
        <v>614</v>
      </c>
      <c r="C39" s="146" t="s">
        <v>613</v>
      </c>
      <c r="D39" s="430" t="s">
        <v>175</v>
      </c>
      <c r="E39" s="438">
        <v>2015</v>
      </c>
      <c r="F39" s="202" t="s">
        <v>671</v>
      </c>
      <c r="G39" s="55">
        <v>38.8</v>
      </c>
      <c r="H39" s="44">
        <f t="shared" si="0"/>
        <v>16</v>
      </c>
      <c r="I39" s="129"/>
      <c r="J39" s="129"/>
      <c r="K39" s="56">
        <v>1</v>
      </c>
      <c r="L39" s="56"/>
      <c r="M39" s="56">
        <v>15</v>
      </c>
      <c r="N39" s="56"/>
      <c r="O39" s="56"/>
      <c r="P39" s="56"/>
      <c r="Q39" s="56"/>
      <c r="R39" s="56"/>
      <c r="S39" s="56"/>
      <c r="T39" s="56"/>
      <c r="U39" s="64"/>
      <c r="V39" s="56"/>
      <c r="W39" s="56"/>
      <c r="X39" s="56"/>
      <c r="Y39" s="292"/>
      <c r="Z39" s="292"/>
      <c r="AA39" s="56"/>
      <c r="AB39" s="13"/>
      <c r="AC39" s="56"/>
      <c r="AD39" s="56"/>
    </row>
    <row r="40" spans="1:30" ht="15">
      <c r="A40" s="8">
        <v>13</v>
      </c>
      <c r="B40" s="337" t="s">
        <v>614</v>
      </c>
      <c r="C40" s="146" t="s">
        <v>612</v>
      </c>
      <c r="D40" s="430" t="s">
        <v>175</v>
      </c>
      <c r="E40" s="7">
        <v>2015</v>
      </c>
      <c r="F40" s="202" t="s">
        <v>789</v>
      </c>
      <c r="G40" s="55">
        <v>39.7</v>
      </c>
      <c r="H40" s="44">
        <f t="shared" si="0"/>
        <v>2</v>
      </c>
      <c r="I40" s="129"/>
      <c r="J40" s="129"/>
      <c r="K40" s="64">
        <v>1</v>
      </c>
      <c r="L40" s="56"/>
      <c r="M40" s="64">
        <v>1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292"/>
      <c r="Z40" s="292"/>
      <c r="AA40" s="56"/>
      <c r="AB40" s="13"/>
      <c r="AC40" s="56"/>
      <c r="AD40" s="56"/>
    </row>
    <row r="41" spans="1:30" ht="12.75">
      <c r="A41" s="8">
        <v>14</v>
      </c>
      <c r="B41" s="146" t="s">
        <v>425</v>
      </c>
      <c r="C41" s="146" t="s">
        <v>513</v>
      </c>
      <c r="D41" s="163" t="s">
        <v>67</v>
      </c>
      <c r="E41" s="7">
        <v>2015</v>
      </c>
      <c r="F41" s="349" t="s">
        <v>809</v>
      </c>
      <c r="G41" s="55">
        <v>31.8</v>
      </c>
      <c r="H41" s="44">
        <f t="shared" si="0"/>
        <v>11</v>
      </c>
      <c r="I41" s="129"/>
      <c r="J41" s="129"/>
      <c r="K41" s="64">
        <v>1</v>
      </c>
      <c r="L41" s="56"/>
      <c r="M41" s="64">
        <v>10</v>
      </c>
      <c r="N41" s="56"/>
      <c r="O41" s="56"/>
      <c r="P41" s="56"/>
      <c r="Q41" s="56"/>
      <c r="R41" s="56"/>
      <c r="S41" s="56"/>
      <c r="T41" s="56"/>
      <c r="U41" s="64"/>
      <c r="V41" s="56"/>
      <c r="W41" s="56"/>
      <c r="X41" s="56"/>
      <c r="Y41" s="292"/>
      <c r="Z41" s="292"/>
      <c r="AA41" s="56"/>
      <c r="AB41" s="13"/>
      <c r="AC41" s="56"/>
      <c r="AD41" s="56"/>
    </row>
    <row r="42" spans="1:30" s="8" customFormat="1" ht="12.75">
      <c r="A42" s="8">
        <v>15</v>
      </c>
      <c r="B42" s="148" t="s">
        <v>435</v>
      </c>
      <c r="C42" s="146" t="s">
        <v>514</v>
      </c>
      <c r="D42" s="146" t="s">
        <v>194</v>
      </c>
      <c r="E42" s="435">
        <v>2015</v>
      </c>
      <c r="F42" s="202" t="s">
        <v>852</v>
      </c>
      <c r="G42" s="55"/>
      <c r="H42" s="44">
        <f t="shared" si="0"/>
        <v>1</v>
      </c>
      <c r="I42" s="129"/>
      <c r="J42" s="129"/>
      <c r="K42" s="64"/>
      <c r="L42" s="56">
        <v>1</v>
      </c>
      <c r="M42" s="6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292"/>
      <c r="Z42" s="292"/>
      <c r="AA42" s="56"/>
      <c r="AB42" s="13"/>
      <c r="AC42" s="56"/>
      <c r="AD42" s="56"/>
    </row>
    <row r="43" spans="1:30" s="8" customFormat="1" ht="12.75">
      <c r="A43" s="8">
        <v>16</v>
      </c>
      <c r="B43" s="146" t="s">
        <v>674</v>
      </c>
      <c r="C43" s="146" t="s">
        <v>675</v>
      </c>
      <c r="D43" s="146" t="s">
        <v>78</v>
      </c>
      <c r="E43" s="7">
        <v>2014</v>
      </c>
      <c r="F43" s="349"/>
      <c r="G43" s="55"/>
      <c r="H43" s="44">
        <f t="shared" si="0"/>
        <v>0</v>
      </c>
      <c r="I43" s="129"/>
      <c r="J43" s="129"/>
      <c r="K43" s="64"/>
      <c r="L43" s="56"/>
      <c r="M43" s="64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292"/>
      <c r="Z43" s="292"/>
      <c r="AA43" s="56"/>
      <c r="AB43" s="13"/>
      <c r="AC43" s="56"/>
      <c r="AD43" s="56"/>
    </row>
    <row r="44" spans="1:30" s="8" customFormat="1" ht="12.75">
      <c r="A44" s="8">
        <v>17</v>
      </c>
      <c r="B44" s="146" t="s">
        <v>489</v>
      </c>
      <c r="C44" s="146" t="s">
        <v>430</v>
      </c>
      <c r="D44" s="163" t="s">
        <v>275</v>
      </c>
      <c r="E44" s="7">
        <v>2014</v>
      </c>
      <c r="F44" s="202" t="s">
        <v>788</v>
      </c>
      <c r="G44" s="55">
        <v>18.6</v>
      </c>
      <c r="H44" s="44">
        <f t="shared" si="0"/>
        <v>2</v>
      </c>
      <c r="I44" s="129"/>
      <c r="J44" s="129"/>
      <c r="K44" s="64">
        <v>1</v>
      </c>
      <c r="L44" s="56"/>
      <c r="M44" s="455">
        <v>1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292"/>
      <c r="Z44" s="292"/>
      <c r="AA44" s="56"/>
      <c r="AB44" s="13"/>
      <c r="AC44" s="56"/>
      <c r="AD44" s="56"/>
    </row>
    <row r="45" spans="1:30" ht="12.75">
      <c r="A45" s="8">
        <v>18</v>
      </c>
      <c r="B45" s="148" t="s">
        <v>426</v>
      </c>
      <c r="C45" s="146" t="s">
        <v>178</v>
      </c>
      <c r="D45" s="163" t="s">
        <v>194</v>
      </c>
      <c r="E45" s="7">
        <v>2015</v>
      </c>
      <c r="F45" s="202" t="s">
        <v>787</v>
      </c>
      <c r="G45" s="55">
        <v>12.3</v>
      </c>
      <c r="H45" s="44">
        <f t="shared" si="0"/>
        <v>3</v>
      </c>
      <c r="I45" s="129"/>
      <c r="J45" s="129"/>
      <c r="K45" s="56">
        <v>1</v>
      </c>
      <c r="L45" s="56">
        <v>1</v>
      </c>
      <c r="M45" s="56">
        <v>1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292"/>
      <c r="Z45" s="292"/>
      <c r="AA45" s="56"/>
      <c r="AB45" s="13"/>
      <c r="AC45" s="56"/>
      <c r="AD45" s="56"/>
    </row>
    <row r="46" spans="1:30" ht="12.75">
      <c r="A46" s="8">
        <v>19</v>
      </c>
      <c r="B46" s="146" t="s">
        <v>871</v>
      </c>
      <c r="C46" s="146" t="s">
        <v>169</v>
      </c>
      <c r="D46" s="146" t="s">
        <v>71</v>
      </c>
      <c r="E46" s="7">
        <v>2015</v>
      </c>
      <c r="F46" s="349"/>
      <c r="G46" s="55"/>
      <c r="I46" s="129"/>
      <c r="J46" s="129"/>
      <c r="K46" s="64"/>
      <c r="L46" s="56"/>
      <c r="M46" s="64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292"/>
      <c r="Z46" s="292"/>
      <c r="AA46" s="56"/>
      <c r="AB46" s="13"/>
      <c r="AC46" s="56"/>
      <c r="AD46" s="56"/>
    </row>
    <row r="47" spans="7:30" ht="12.75">
      <c r="G47" s="55"/>
      <c r="I47" s="129"/>
      <c r="J47" s="129"/>
      <c r="K47" s="64"/>
      <c r="L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292"/>
      <c r="Z47" s="292"/>
      <c r="AA47" s="56"/>
      <c r="AB47" s="13"/>
      <c r="AC47" s="56"/>
      <c r="AD47" s="56"/>
    </row>
    <row r="48" spans="2:30" s="8" customFormat="1" ht="12.75">
      <c r="B48" s="146"/>
      <c r="C48" s="146"/>
      <c r="D48" s="146"/>
      <c r="E48" s="13"/>
      <c r="F48" s="349"/>
      <c r="G48" s="55"/>
      <c r="H48" s="129"/>
      <c r="I48" s="129"/>
      <c r="J48" s="129"/>
      <c r="K48" s="64"/>
      <c r="L48" s="56"/>
      <c r="M48" s="64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292"/>
      <c r="Z48" s="292"/>
      <c r="AA48" s="56"/>
      <c r="AB48" s="13"/>
      <c r="AC48" s="56"/>
      <c r="AD48" s="56"/>
    </row>
    <row r="49" spans="2:30" ht="12.75">
      <c r="B49" s="65" t="s">
        <v>874</v>
      </c>
      <c r="C49" s="144" t="s">
        <v>277</v>
      </c>
      <c r="D49" s="119" t="s">
        <v>278</v>
      </c>
      <c r="E49" s="433" t="s">
        <v>279</v>
      </c>
      <c r="F49" s="347" t="s">
        <v>68</v>
      </c>
      <c r="G49" s="50" t="s">
        <v>69</v>
      </c>
      <c r="H49" s="44" t="s">
        <v>0</v>
      </c>
      <c r="I49" s="44" t="s">
        <v>338</v>
      </c>
      <c r="J49" s="44" t="s">
        <v>339</v>
      </c>
      <c r="K49" s="44" t="s">
        <v>820</v>
      </c>
      <c r="L49" s="44" t="s">
        <v>444</v>
      </c>
      <c r="M49" s="44" t="s">
        <v>620</v>
      </c>
      <c r="N49" s="44" t="s">
        <v>103</v>
      </c>
      <c r="O49" s="44" t="s">
        <v>114</v>
      </c>
      <c r="P49" s="44" t="s">
        <v>82</v>
      </c>
      <c r="Q49" s="44" t="s">
        <v>111</v>
      </c>
      <c r="R49" s="44" t="s">
        <v>337</v>
      </c>
      <c r="S49" s="44" t="s">
        <v>357</v>
      </c>
      <c r="T49" s="44" t="s">
        <v>140</v>
      </c>
      <c r="U49" s="44" t="s">
        <v>358</v>
      </c>
      <c r="V49" s="44" t="s">
        <v>116</v>
      </c>
      <c r="W49" s="44" t="s">
        <v>433</v>
      </c>
      <c r="X49" s="44" t="s">
        <v>115</v>
      </c>
      <c r="Y49" s="293"/>
      <c r="Z49" s="293"/>
      <c r="AA49" s="44"/>
      <c r="AB49" s="370"/>
      <c r="AC49" s="44"/>
      <c r="AD49" s="301" t="s">
        <v>583</v>
      </c>
    </row>
    <row r="50" spans="2:34" ht="12.75">
      <c r="B50" s="311" t="s">
        <v>748</v>
      </c>
      <c r="C50" s="315"/>
      <c r="D50" s="315"/>
      <c r="E50" s="434"/>
      <c r="F50" s="348"/>
      <c r="G50" s="58"/>
      <c r="H50" s="57"/>
      <c r="I50" s="57"/>
      <c r="J50" s="5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292"/>
      <c r="Z50" s="292"/>
      <c r="AA50" s="59"/>
      <c r="AB50" s="368"/>
      <c r="AC50" s="59"/>
      <c r="AD50" s="59"/>
      <c r="AF50" s="145" t="s">
        <v>277</v>
      </c>
      <c r="AG50" s="119" t="s">
        <v>278</v>
      </c>
      <c r="AH50" s="171" t="s">
        <v>279</v>
      </c>
    </row>
    <row r="51" spans="1:34" ht="12.75">
      <c r="A51" s="8">
        <v>1</v>
      </c>
      <c r="B51" s="146" t="s">
        <v>697</v>
      </c>
      <c r="C51" s="146" t="s">
        <v>698</v>
      </c>
      <c r="D51" s="146" t="s">
        <v>78</v>
      </c>
      <c r="E51" s="7">
        <v>2012</v>
      </c>
      <c r="F51" s="349"/>
      <c r="G51" s="55"/>
      <c r="H51" s="160">
        <f aca="true" t="shared" si="1" ref="H51:H71">SUM(I51:AD51)</f>
        <v>0</v>
      </c>
      <c r="I51" s="162"/>
      <c r="J51" s="162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292"/>
      <c r="Z51" s="292"/>
      <c r="AA51" s="56"/>
      <c r="AB51" s="13"/>
      <c r="AC51" s="56"/>
      <c r="AD51" s="56"/>
      <c r="AF51" s="43"/>
      <c r="AG51" s="43"/>
      <c r="AH51" s="43"/>
    </row>
    <row r="52" spans="1:30" ht="12.75">
      <c r="A52" s="8">
        <v>2</v>
      </c>
      <c r="B52" s="148" t="s">
        <v>351</v>
      </c>
      <c r="C52" s="146" t="s">
        <v>216</v>
      </c>
      <c r="D52" s="163" t="s">
        <v>96</v>
      </c>
      <c r="E52" s="7">
        <v>2013</v>
      </c>
      <c r="F52" s="349" t="s">
        <v>669</v>
      </c>
      <c r="G52" s="55"/>
      <c r="H52" s="160">
        <f t="shared" si="1"/>
        <v>1</v>
      </c>
      <c r="I52" s="162"/>
      <c r="J52" s="162"/>
      <c r="K52" s="32"/>
      <c r="L52" s="56"/>
      <c r="M52" s="32">
        <v>1</v>
      </c>
      <c r="N52" s="457"/>
      <c r="O52" s="56"/>
      <c r="P52" s="56"/>
      <c r="Q52" s="56"/>
      <c r="R52" s="56"/>
      <c r="S52" s="56"/>
      <c r="T52" s="56"/>
      <c r="U52" s="64"/>
      <c r="V52" s="56"/>
      <c r="W52" s="56"/>
      <c r="X52" s="56"/>
      <c r="Y52" s="292"/>
      <c r="Z52" s="292"/>
      <c r="AA52" s="56"/>
      <c r="AB52" s="13"/>
      <c r="AC52" s="56"/>
      <c r="AD52" s="56"/>
    </row>
    <row r="53" spans="1:30" ht="12.75">
      <c r="A53" s="8">
        <v>3</v>
      </c>
      <c r="B53" s="148" t="s">
        <v>631</v>
      </c>
      <c r="C53" s="146" t="s">
        <v>632</v>
      </c>
      <c r="D53" s="163" t="s">
        <v>153</v>
      </c>
      <c r="E53" s="438">
        <v>2013</v>
      </c>
      <c r="F53" s="202" t="s">
        <v>785</v>
      </c>
      <c r="G53" s="55">
        <v>18.6</v>
      </c>
      <c r="H53" s="160">
        <f t="shared" si="1"/>
        <v>10</v>
      </c>
      <c r="I53" s="162"/>
      <c r="J53" s="162"/>
      <c r="K53" s="56">
        <v>1</v>
      </c>
      <c r="L53" s="56">
        <v>8</v>
      </c>
      <c r="M53" s="56">
        <v>1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292"/>
      <c r="Z53" s="292"/>
      <c r="AA53" s="56"/>
      <c r="AB53" s="13"/>
      <c r="AC53" s="56"/>
      <c r="AD53" s="56"/>
    </row>
    <row r="54" spans="1:30" ht="12.75">
      <c r="A54" s="8">
        <v>4</v>
      </c>
      <c r="B54" s="148" t="s">
        <v>373</v>
      </c>
      <c r="C54" s="146" t="s">
        <v>420</v>
      </c>
      <c r="D54" s="163" t="s">
        <v>275</v>
      </c>
      <c r="E54" s="7">
        <v>2013</v>
      </c>
      <c r="F54" s="349" t="s">
        <v>868</v>
      </c>
      <c r="G54" s="55"/>
      <c r="H54" s="160">
        <f t="shared" si="1"/>
        <v>1</v>
      </c>
      <c r="I54" s="162"/>
      <c r="J54" s="162"/>
      <c r="K54" s="56"/>
      <c r="L54" s="56"/>
      <c r="M54" s="56">
        <v>1</v>
      </c>
      <c r="N54" s="456"/>
      <c r="P54" s="56"/>
      <c r="Q54" s="56"/>
      <c r="R54" s="56"/>
      <c r="S54" s="56"/>
      <c r="T54" s="56"/>
      <c r="U54" s="64"/>
      <c r="V54" s="56"/>
      <c r="W54" s="56"/>
      <c r="X54" s="56"/>
      <c r="Y54" s="292"/>
      <c r="Z54" s="292"/>
      <c r="AA54" s="56"/>
      <c r="AB54" s="13"/>
      <c r="AC54" s="56"/>
      <c r="AD54" s="56"/>
    </row>
    <row r="55" spans="1:30" ht="12.75">
      <c r="A55" s="8">
        <v>5</v>
      </c>
      <c r="B55" s="146" t="s">
        <v>404</v>
      </c>
      <c r="C55" s="146" t="s">
        <v>405</v>
      </c>
      <c r="D55" s="146" t="s">
        <v>101</v>
      </c>
      <c r="E55" s="7">
        <v>2012</v>
      </c>
      <c r="F55" s="202"/>
      <c r="G55" s="55"/>
      <c r="H55" s="160">
        <f t="shared" si="1"/>
        <v>0</v>
      </c>
      <c r="I55" s="162"/>
      <c r="J55" s="16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64"/>
      <c r="V55" s="56"/>
      <c r="W55" s="56"/>
      <c r="X55" s="56"/>
      <c r="Y55" s="292"/>
      <c r="Z55" s="292"/>
      <c r="AA55" s="56"/>
      <c r="AB55" s="13"/>
      <c r="AC55" s="56"/>
      <c r="AD55" s="56"/>
    </row>
    <row r="56" spans="1:30" ht="12.75">
      <c r="A56" s="8">
        <v>6</v>
      </c>
      <c r="B56" s="146" t="s">
        <v>402</v>
      </c>
      <c r="C56" s="146" t="s">
        <v>403</v>
      </c>
      <c r="D56" s="163" t="s">
        <v>211</v>
      </c>
      <c r="E56" s="7">
        <v>2012</v>
      </c>
      <c r="F56" s="350" t="s">
        <v>788</v>
      </c>
      <c r="G56" s="147"/>
      <c r="H56" s="160">
        <f t="shared" si="1"/>
        <v>1</v>
      </c>
      <c r="I56" s="162"/>
      <c r="J56" s="162"/>
      <c r="K56" s="56"/>
      <c r="L56" s="56"/>
      <c r="M56" s="56">
        <v>1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292"/>
      <c r="Z56" s="292"/>
      <c r="AA56" s="56"/>
      <c r="AB56" s="13"/>
      <c r="AC56" s="56"/>
      <c r="AD56" s="56"/>
    </row>
    <row r="57" spans="1:30" ht="12.75">
      <c r="A57" s="8">
        <v>7</v>
      </c>
      <c r="B57" s="146" t="s">
        <v>537</v>
      </c>
      <c r="C57" s="146" t="s">
        <v>538</v>
      </c>
      <c r="D57" s="146" t="s">
        <v>153</v>
      </c>
      <c r="E57" s="7">
        <v>2012</v>
      </c>
      <c r="F57" s="350"/>
      <c r="G57" s="147"/>
      <c r="H57" s="160">
        <f t="shared" si="1"/>
        <v>0</v>
      </c>
      <c r="I57" s="162"/>
      <c r="J57" s="162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292"/>
      <c r="Z57" s="292"/>
      <c r="AA57" s="56"/>
      <c r="AB57" s="13"/>
      <c r="AC57" s="56"/>
      <c r="AD57" s="56"/>
    </row>
    <row r="58" spans="1:30" ht="12.75">
      <c r="A58" s="8">
        <v>8</v>
      </c>
      <c r="B58" s="148" t="s">
        <v>518</v>
      </c>
      <c r="C58" s="146" t="s">
        <v>165</v>
      </c>
      <c r="D58" s="163" t="s">
        <v>181</v>
      </c>
      <c r="E58" s="7">
        <v>2013</v>
      </c>
      <c r="F58" s="331" t="s">
        <v>786</v>
      </c>
      <c r="G58" s="147">
        <v>24.8</v>
      </c>
      <c r="H58" s="160">
        <f t="shared" si="1"/>
        <v>2</v>
      </c>
      <c r="I58" s="162"/>
      <c r="J58" s="162"/>
      <c r="K58" s="56">
        <v>1</v>
      </c>
      <c r="L58" s="56"/>
      <c r="M58" s="56">
        <v>1</v>
      </c>
      <c r="N58" s="56"/>
      <c r="O58" s="56"/>
      <c r="P58" s="56"/>
      <c r="Q58" s="56"/>
      <c r="R58" s="56"/>
      <c r="S58" s="56"/>
      <c r="T58" s="56"/>
      <c r="U58" s="64"/>
      <c r="V58" s="56"/>
      <c r="W58" s="56"/>
      <c r="X58" s="56"/>
      <c r="Y58" s="292"/>
      <c r="Z58" s="292"/>
      <c r="AA58" s="56"/>
      <c r="AB58" s="13"/>
      <c r="AC58" s="56"/>
      <c r="AD58" s="56"/>
    </row>
    <row r="59" spans="1:30" ht="12.75">
      <c r="A59" s="8">
        <v>9</v>
      </c>
      <c r="B59" s="146" t="s">
        <v>398</v>
      </c>
      <c r="C59" s="146" t="s">
        <v>399</v>
      </c>
      <c r="D59" s="163" t="s">
        <v>171</v>
      </c>
      <c r="E59" s="7">
        <v>2012</v>
      </c>
      <c r="F59" s="331" t="s">
        <v>705</v>
      </c>
      <c r="G59" s="147">
        <v>17.7</v>
      </c>
      <c r="H59" s="160">
        <f t="shared" si="1"/>
        <v>20</v>
      </c>
      <c r="I59" s="162"/>
      <c r="J59" s="162"/>
      <c r="K59" s="56">
        <v>1</v>
      </c>
      <c r="L59" s="56">
        <v>4</v>
      </c>
      <c r="M59" s="56">
        <v>15</v>
      </c>
      <c r="N59" s="56"/>
      <c r="P59" s="56"/>
      <c r="Q59" s="56"/>
      <c r="R59" s="56"/>
      <c r="S59" s="56"/>
      <c r="T59" s="56"/>
      <c r="U59" s="56"/>
      <c r="V59" s="56"/>
      <c r="W59" s="56"/>
      <c r="X59" s="56"/>
      <c r="Y59" s="292"/>
      <c r="Z59" s="292"/>
      <c r="AA59" s="56"/>
      <c r="AB59" s="13"/>
      <c r="AC59" s="56"/>
      <c r="AD59" s="56"/>
    </row>
    <row r="60" spans="1:30" ht="12.75">
      <c r="A60" s="8">
        <v>10</v>
      </c>
      <c r="B60" s="148" t="s">
        <v>564</v>
      </c>
      <c r="C60" s="146" t="s">
        <v>565</v>
      </c>
      <c r="D60" s="163" t="s">
        <v>96</v>
      </c>
      <c r="E60" s="7">
        <v>2013</v>
      </c>
      <c r="F60" s="202" t="s">
        <v>708</v>
      </c>
      <c r="G60" s="55">
        <v>12.3</v>
      </c>
      <c r="H60" s="160">
        <f t="shared" si="1"/>
        <v>12</v>
      </c>
      <c r="I60" s="162"/>
      <c r="J60" s="162"/>
      <c r="K60" s="56">
        <v>1</v>
      </c>
      <c r="L60" s="56">
        <v>10</v>
      </c>
      <c r="M60" s="56">
        <v>1</v>
      </c>
      <c r="N60" s="56"/>
      <c r="O60" s="56"/>
      <c r="P60" s="56"/>
      <c r="Q60" s="56"/>
      <c r="R60" s="56"/>
      <c r="S60" s="56"/>
      <c r="T60" s="56"/>
      <c r="U60" s="64"/>
      <c r="V60" s="56"/>
      <c r="W60" s="56"/>
      <c r="X60" s="56"/>
      <c r="Y60" s="292"/>
      <c r="Z60" s="292"/>
      <c r="AA60" s="56"/>
      <c r="AB60" s="13"/>
      <c r="AC60" s="56"/>
      <c r="AD60" s="56"/>
    </row>
    <row r="61" spans="1:30" ht="12.75">
      <c r="A61" s="8">
        <v>11</v>
      </c>
      <c r="B61" s="148" t="s">
        <v>623</v>
      </c>
      <c r="C61" s="146" t="s">
        <v>624</v>
      </c>
      <c r="D61" s="146" t="s">
        <v>96</v>
      </c>
      <c r="E61" s="7">
        <v>2013</v>
      </c>
      <c r="F61" s="349"/>
      <c r="G61" s="55"/>
      <c r="H61" s="160">
        <f t="shared" si="1"/>
        <v>0</v>
      </c>
      <c r="I61" s="162"/>
      <c r="J61" s="162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292"/>
      <c r="Z61" s="292"/>
      <c r="AA61" s="56"/>
      <c r="AB61" s="13"/>
      <c r="AC61" s="56"/>
      <c r="AD61" s="56"/>
    </row>
    <row r="62" spans="1:30" ht="12.75">
      <c r="A62" s="8">
        <v>12</v>
      </c>
      <c r="B62" s="148" t="s">
        <v>687</v>
      </c>
      <c r="C62" s="146" t="s">
        <v>688</v>
      </c>
      <c r="D62" s="146" t="s">
        <v>170</v>
      </c>
      <c r="E62" s="7">
        <v>2013</v>
      </c>
      <c r="F62" s="349"/>
      <c r="G62" s="55"/>
      <c r="H62" s="160">
        <f t="shared" si="1"/>
        <v>0</v>
      </c>
      <c r="I62" s="162"/>
      <c r="J62" s="162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64"/>
      <c r="V62" s="56"/>
      <c r="W62" s="56"/>
      <c r="X62" s="56"/>
      <c r="Y62" s="292"/>
      <c r="Z62" s="292"/>
      <c r="AA62" s="56"/>
      <c r="AB62" s="13"/>
      <c r="AC62" s="56"/>
      <c r="AD62" s="56"/>
    </row>
    <row r="63" spans="1:30" ht="12.75">
      <c r="A63" s="8">
        <v>13</v>
      </c>
      <c r="B63" s="146" t="s">
        <v>577</v>
      </c>
      <c r="C63" s="146" t="s">
        <v>578</v>
      </c>
      <c r="D63" s="163" t="s">
        <v>170</v>
      </c>
      <c r="E63" s="7">
        <v>2012</v>
      </c>
      <c r="F63" s="349" t="s">
        <v>805</v>
      </c>
      <c r="G63" s="55">
        <v>10.3</v>
      </c>
      <c r="H63" s="160">
        <f t="shared" si="1"/>
        <v>10</v>
      </c>
      <c r="I63" s="162"/>
      <c r="J63" s="162"/>
      <c r="K63" s="56">
        <v>10</v>
      </c>
      <c r="L63" s="56"/>
      <c r="M63" s="56"/>
      <c r="P63" s="56"/>
      <c r="Q63" s="56"/>
      <c r="R63" s="56"/>
      <c r="S63" s="56"/>
      <c r="T63" s="56"/>
      <c r="U63" s="56"/>
      <c r="V63" s="56"/>
      <c r="W63" s="56"/>
      <c r="X63" s="56"/>
      <c r="Y63" s="292"/>
      <c r="Z63" s="292"/>
      <c r="AA63" s="56"/>
      <c r="AB63" s="13"/>
      <c r="AC63" s="56"/>
      <c r="AD63" s="56"/>
    </row>
    <row r="64" spans="1:30" ht="12.75">
      <c r="A64" s="8">
        <v>14</v>
      </c>
      <c r="B64" s="146" t="s">
        <v>126</v>
      </c>
      <c r="C64" s="146" t="s">
        <v>139</v>
      </c>
      <c r="D64" s="163" t="s">
        <v>105</v>
      </c>
      <c r="E64" s="7">
        <v>2012</v>
      </c>
      <c r="F64" s="202" t="s">
        <v>642</v>
      </c>
      <c r="G64" s="55">
        <v>16.9</v>
      </c>
      <c r="H64" s="160">
        <f t="shared" si="1"/>
        <v>7</v>
      </c>
      <c r="I64" s="162"/>
      <c r="J64" s="162"/>
      <c r="K64" s="56"/>
      <c r="L64" s="56">
        <v>6</v>
      </c>
      <c r="M64" s="56">
        <v>1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292"/>
      <c r="Z64" s="292"/>
      <c r="AA64" s="56"/>
      <c r="AB64" s="13"/>
      <c r="AC64" s="56"/>
      <c r="AD64" s="56"/>
    </row>
    <row r="65" spans="1:30" ht="12.75">
      <c r="A65" s="8">
        <v>15</v>
      </c>
      <c r="B65" s="146" t="s">
        <v>268</v>
      </c>
      <c r="C65" s="146" t="s">
        <v>208</v>
      </c>
      <c r="D65" s="163" t="s">
        <v>211</v>
      </c>
      <c r="E65" s="7">
        <v>2012</v>
      </c>
      <c r="F65" s="349" t="s">
        <v>804</v>
      </c>
      <c r="G65" s="55">
        <v>9.6</v>
      </c>
      <c r="H65" s="160">
        <f t="shared" si="1"/>
        <v>2</v>
      </c>
      <c r="I65" s="162"/>
      <c r="J65" s="162"/>
      <c r="K65" s="56">
        <v>1</v>
      </c>
      <c r="L65" s="56"/>
      <c r="M65" s="56">
        <v>1</v>
      </c>
      <c r="N65" s="56"/>
      <c r="P65" s="56"/>
      <c r="Q65" s="56"/>
      <c r="R65" s="56"/>
      <c r="S65" s="56"/>
      <c r="T65" s="56"/>
      <c r="U65" s="56"/>
      <c r="V65" s="56"/>
      <c r="W65" s="56"/>
      <c r="X65" s="56"/>
      <c r="Y65" s="292"/>
      <c r="Z65" s="292"/>
      <c r="AA65" s="56"/>
      <c r="AB65" s="13"/>
      <c r="AC65" s="56"/>
      <c r="AD65" s="56"/>
    </row>
    <row r="66" spans="1:30" s="8" customFormat="1" ht="12.75">
      <c r="A66" s="8">
        <v>16</v>
      </c>
      <c r="B66" s="148" t="s">
        <v>658</v>
      </c>
      <c r="C66" s="146" t="s">
        <v>659</v>
      </c>
      <c r="D66" s="146" t="s">
        <v>170</v>
      </c>
      <c r="E66" s="13">
        <v>2013</v>
      </c>
      <c r="F66" s="349"/>
      <c r="G66" s="55"/>
      <c r="H66" s="160">
        <f t="shared" si="1"/>
        <v>0</v>
      </c>
      <c r="I66" s="162"/>
      <c r="J66" s="162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292"/>
      <c r="Z66" s="292"/>
      <c r="AA66" s="56"/>
      <c r="AB66" s="13"/>
      <c r="AC66" s="56"/>
      <c r="AD66" s="56"/>
    </row>
    <row r="67" spans="1:30" s="8" customFormat="1" ht="12.75">
      <c r="A67" s="8">
        <v>17</v>
      </c>
      <c r="B67" s="146" t="s">
        <v>417</v>
      </c>
      <c r="C67" s="146" t="s">
        <v>403</v>
      </c>
      <c r="D67" s="146" t="s">
        <v>96</v>
      </c>
      <c r="E67" s="7">
        <v>2012</v>
      </c>
      <c r="F67" s="349"/>
      <c r="G67" s="55"/>
      <c r="H67" s="160">
        <f t="shared" si="1"/>
        <v>0</v>
      </c>
      <c r="I67" s="162"/>
      <c r="J67" s="162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292"/>
      <c r="Z67" s="292"/>
      <c r="AA67" s="56"/>
      <c r="AB67" s="13"/>
      <c r="AC67" s="56"/>
      <c r="AD67" s="56"/>
    </row>
    <row r="68" spans="1:30" s="8" customFormat="1" ht="12.75">
      <c r="A68" s="8">
        <v>18</v>
      </c>
      <c r="B68" s="148" t="s">
        <v>661</v>
      </c>
      <c r="C68" s="146" t="s">
        <v>662</v>
      </c>
      <c r="D68" s="163" t="s">
        <v>211</v>
      </c>
      <c r="E68" s="13">
        <v>2013</v>
      </c>
      <c r="F68" s="349" t="s">
        <v>867</v>
      </c>
      <c r="G68" s="55"/>
      <c r="H68" s="160">
        <f t="shared" si="1"/>
        <v>1</v>
      </c>
      <c r="I68" s="162"/>
      <c r="J68" s="162"/>
      <c r="K68" s="56"/>
      <c r="L68" s="56"/>
      <c r="M68" s="56">
        <v>1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292"/>
      <c r="Z68" s="292"/>
      <c r="AA68" s="56"/>
      <c r="AB68" s="13"/>
      <c r="AC68" s="56"/>
      <c r="AD68" s="56"/>
    </row>
    <row r="69" spans="1:30" s="8" customFormat="1" ht="12.75">
      <c r="A69" s="8">
        <v>19</v>
      </c>
      <c r="B69" s="146" t="s">
        <v>326</v>
      </c>
      <c r="C69" s="146" t="s">
        <v>327</v>
      </c>
      <c r="D69" s="146" t="s">
        <v>71</v>
      </c>
      <c r="E69" s="7">
        <v>2012</v>
      </c>
      <c r="F69" s="349"/>
      <c r="G69" s="55"/>
      <c r="H69" s="160">
        <f t="shared" si="1"/>
        <v>0</v>
      </c>
      <c r="I69" s="162"/>
      <c r="J69" s="162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292"/>
      <c r="Z69" s="292"/>
      <c r="AA69" s="56"/>
      <c r="AB69" s="13"/>
      <c r="AC69" s="56"/>
      <c r="AD69" s="56"/>
    </row>
    <row r="70" spans="1:30" s="8" customFormat="1" ht="12.75">
      <c r="A70" s="8">
        <v>20</v>
      </c>
      <c r="B70" s="148" t="s">
        <v>554</v>
      </c>
      <c r="C70" s="146" t="s">
        <v>579</v>
      </c>
      <c r="D70" s="163" t="s">
        <v>105</v>
      </c>
      <c r="E70" s="13">
        <v>2013</v>
      </c>
      <c r="F70" s="349" t="s">
        <v>806</v>
      </c>
      <c r="G70" s="55">
        <v>40.7</v>
      </c>
      <c r="H70" s="160">
        <f t="shared" si="1"/>
        <v>2</v>
      </c>
      <c r="I70" s="162"/>
      <c r="J70" s="162"/>
      <c r="K70" s="56">
        <v>1</v>
      </c>
      <c r="L70" s="56"/>
      <c r="M70" s="56">
        <v>1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292"/>
      <c r="Z70" s="292"/>
      <c r="AA70" s="56"/>
      <c r="AB70" s="13"/>
      <c r="AC70" s="56"/>
      <c r="AD70" s="56"/>
    </row>
    <row r="71" spans="1:30" s="8" customFormat="1" ht="12.75">
      <c r="A71" s="8">
        <v>21</v>
      </c>
      <c r="B71" s="146" t="s">
        <v>418</v>
      </c>
      <c r="C71" s="146" t="s">
        <v>419</v>
      </c>
      <c r="D71" s="163" t="s">
        <v>170</v>
      </c>
      <c r="E71" s="7">
        <v>2012</v>
      </c>
      <c r="F71" s="202" t="s">
        <v>708</v>
      </c>
      <c r="G71" s="55">
        <v>9.8</v>
      </c>
      <c r="H71" s="160">
        <f t="shared" si="1"/>
        <v>16</v>
      </c>
      <c r="I71" s="162"/>
      <c r="J71" s="162"/>
      <c r="K71" s="56">
        <v>15</v>
      </c>
      <c r="L71" s="56"/>
      <c r="M71" s="56">
        <v>1</v>
      </c>
      <c r="N71" s="56"/>
      <c r="P71" s="56"/>
      <c r="Q71" s="56"/>
      <c r="R71" s="56"/>
      <c r="S71" s="56"/>
      <c r="T71" s="56"/>
      <c r="U71" s="56"/>
      <c r="V71" s="56"/>
      <c r="W71" s="56"/>
      <c r="X71" s="56"/>
      <c r="Y71" s="292"/>
      <c r="Z71" s="292"/>
      <c r="AA71" s="56"/>
      <c r="AB71" s="13"/>
      <c r="AC71" s="56"/>
      <c r="AD71" s="56"/>
    </row>
    <row r="72" spans="2:30" s="8" customFormat="1" ht="12.75">
      <c r="B72" s="146"/>
      <c r="C72" s="146"/>
      <c r="D72" s="146"/>
      <c r="E72" s="7"/>
      <c r="F72" s="349"/>
      <c r="G72" s="55"/>
      <c r="H72" s="162"/>
      <c r="I72" s="162"/>
      <c r="J72" s="162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292"/>
      <c r="Z72" s="292"/>
      <c r="AA72" s="56"/>
      <c r="AB72" s="13"/>
      <c r="AC72" s="56"/>
      <c r="AD72" s="56"/>
    </row>
    <row r="73" spans="2:30" ht="12.75">
      <c r="B73" s="65" t="s">
        <v>874</v>
      </c>
      <c r="C73" s="144" t="s">
        <v>277</v>
      </c>
      <c r="D73" s="119" t="s">
        <v>278</v>
      </c>
      <c r="E73" s="433" t="s">
        <v>279</v>
      </c>
      <c r="F73" s="347" t="s">
        <v>68</v>
      </c>
      <c r="G73" s="50" t="s">
        <v>69</v>
      </c>
      <c r="H73" s="44" t="s">
        <v>0</v>
      </c>
      <c r="I73" s="44" t="s">
        <v>338</v>
      </c>
      <c r="J73" s="44" t="s">
        <v>339</v>
      </c>
      <c r="K73" s="44" t="s">
        <v>820</v>
      </c>
      <c r="L73" s="44" t="s">
        <v>444</v>
      </c>
      <c r="M73" s="44" t="s">
        <v>620</v>
      </c>
      <c r="N73" s="44" t="s">
        <v>103</v>
      </c>
      <c r="O73" s="44" t="s">
        <v>114</v>
      </c>
      <c r="P73" s="44" t="s">
        <v>82</v>
      </c>
      <c r="Q73" s="44" t="s">
        <v>111</v>
      </c>
      <c r="R73" s="44" t="s">
        <v>337</v>
      </c>
      <c r="S73" s="44" t="s">
        <v>357</v>
      </c>
      <c r="T73" s="44" t="s">
        <v>140</v>
      </c>
      <c r="U73" s="44" t="s">
        <v>358</v>
      </c>
      <c r="V73" s="44" t="s">
        <v>116</v>
      </c>
      <c r="W73" s="44" t="s">
        <v>433</v>
      </c>
      <c r="X73" s="44" t="s">
        <v>115</v>
      </c>
      <c r="Y73" s="293"/>
      <c r="Z73" s="293"/>
      <c r="AA73" s="44"/>
      <c r="AB73" s="370"/>
      <c r="AC73" s="44"/>
      <c r="AD73" s="301" t="s">
        <v>583</v>
      </c>
    </row>
    <row r="74" spans="2:34" ht="12.75">
      <c r="B74" s="313" t="s">
        <v>846</v>
      </c>
      <c r="C74" s="314"/>
      <c r="D74" s="314"/>
      <c r="E74" s="437"/>
      <c r="F74" s="351"/>
      <c r="G74" s="61"/>
      <c r="H74" s="60"/>
      <c r="I74" s="158"/>
      <c r="J74" s="158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292"/>
      <c r="Z74" s="292"/>
      <c r="AA74" s="62"/>
      <c r="AB74" s="369"/>
      <c r="AC74" s="62"/>
      <c r="AD74" s="62"/>
      <c r="AF74" s="144" t="s">
        <v>277</v>
      </c>
      <c r="AG74" s="119" t="s">
        <v>278</v>
      </c>
      <c r="AH74" s="171" t="s">
        <v>279</v>
      </c>
    </row>
    <row r="75" spans="1:34" ht="12.75">
      <c r="A75" s="8">
        <v>1</v>
      </c>
      <c r="B75" s="148" t="s">
        <v>249</v>
      </c>
      <c r="C75" s="146" t="s">
        <v>167</v>
      </c>
      <c r="D75" s="146" t="s">
        <v>67</v>
      </c>
      <c r="E75" s="7">
        <v>2013</v>
      </c>
      <c r="F75" s="349"/>
      <c r="G75" s="55"/>
      <c r="H75" s="44">
        <f>SUM(I75:AD75)</f>
        <v>0</v>
      </c>
      <c r="I75" s="129"/>
      <c r="J75" s="129"/>
      <c r="K75" s="64"/>
      <c r="L75" s="56"/>
      <c r="M75" s="64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292"/>
      <c r="Z75" s="292"/>
      <c r="AA75" s="56"/>
      <c r="AB75" s="13"/>
      <c r="AC75" s="56"/>
      <c r="AD75" s="56"/>
      <c r="AF75" s="43"/>
      <c r="AG75" s="43"/>
      <c r="AH75" s="43"/>
    </row>
    <row r="76" spans="1:30" ht="12.75">
      <c r="A76" s="8">
        <v>2</v>
      </c>
      <c r="B76" s="344" t="s">
        <v>321</v>
      </c>
      <c r="C76" s="344" t="s">
        <v>322</v>
      </c>
      <c r="D76" s="345" t="s">
        <v>67</v>
      </c>
      <c r="E76" s="7">
        <v>2012</v>
      </c>
      <c r="F76" s="349" t="s">
        <v>803</v>
      </c>
      <c r="G76" s="55">
        <v>16.4</v>
      </c>
      <c r="H76" s="44">
        <f aca="true" t="shared" si="2" ref="H76:H86">SUM(J76:AD76)</f>
        <v>2</v>
      </c>
      <c r="I76" s="129"/>
      <c r="J76" s="129"/>
      <c r="K76" s="56">
        <v>1</v>
      </c>
      <c r="L76" s="56"/>
      <c r="M76" s="56">
        <v>1</v>
      </c>
      <c r="N76" s="56"/>
      <c r="O76" s="56"/>
      <c r="P76" s="56"/>
      <c r="Q76" s="56"/>
      <c r="R76" s="56"/>
      <c r="S76" s="56"/>
      <c r="T76" s="56"/>
      <c r="U76" s="64"/>
      <c r="V76" s="56"/>
      <c r="W76" s="56"/>
      <c r="X76" s="56"/>
      <c r="Y76" s="292"/>
      <c r="Z76" s="292"/>
      <c r="AA76" s="56"/>
      <c r="AB76" s="13"/>
      <c r="AC76" s="56"/>
      <c r="AD76" s="56"/>
    </row>
    <row r="77" spans="1:30" ht="12.75">
      <c r="A77" s="8">
        <v>3</v>
      </c>
      <c r="B77" s="343" t="s">
        <v>849</v>
      </c>
      <c r="C77" s="146" t="s">
        <v>215</v>
      </c>
      <c r="D77" s="146" t="s">
        <v>194</v>
      </c>
      <c r="E77" s="435">
        <v>2013</v>
      </c>
      <c r="F77" s="202" t="s">
        <v>850</v>
      </c>
      <c r="G77" s="55"/>
      <c r="H77" s="44">
        <f t="shared" si="2"/>
        <v>1</v>
      </c>
      <c r="I77" s="129"/>
      <c r="J77" s="129"/>
      <c r="K77" s="56"/>
      <c r="L77" s="56">
        <v>1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292"/>
      <c r="Z77" s="292"/>
      <c r="AA77" s="56"/>
      <c r="AB77" s="13"/>
      <c r="AC77" s="56"/>
      <c r="AD77" s="56"/>
    </row>
    <row r="78" spans="1:30" ht="12.75">
      <c r="A78" s="8">
        <v>4</v>
      </c>
      <c r="B78" s="344" t="s">
        <v>393</v>
      </c>
      <c r="C78" s="344" t="s">
        <v>394</v>
      </c>
      <c r="D78" s="344" t="s">
        <v>170</v>
      </c>
      <c r="E78" s="7">
        <v>2012</v>
      </c>
      <c r="F78" s="349"/>
      <c r="G78" s="55"/>
      <c r="H78" s="44">
        <f t="shared" si="2"/>
        <v>0</v>
      </c>
      <c r="I78" s="129"/>
      <c r="J78" s="129"/>
      <c r="K78" s="64"/>
      <c r="L78" s="56"/>
      <c r="M78" s="64"/>
      <c r="N78" s="56"/>
      <c r="O78" s="56"/>
      <c r="P78" s="56"/>
      <c r="Q78" s="56"/>
      <c r="R78" s="56"/>
      <c r="S78" s="56"/>
      <c r="T78" s="56"/>
      <c r="U78" s="64"/>
      <c r="V78" s="56"/>
      <c r="W78" s="56"/>
      <c r="X78" s="56"/>
      <c r="Y78" s="292"/>
      <c r="Z78" s="292"/>
      <c r="AA78" s="56"/>
      <c r="AB78" s="13"/>
      <c r="AC78" s="56"/>
      <c r="AD78" s="56"/>
    </row>
    <row r="79" spans="1:30" ht="12.75">
      <c r="A79" s="8">
        <v>5</v>
      </c>
      <c r="B79" s="344" t="s">
        <v>468</v>
      </c>
      <c r="C79" s="344" t="s">
        <v>530</v>
      </c>
      <c r="D79" s="345" t="s">
        <v>71</v>
      </c>
      <c r="E79" s="7">
        <v>2012</v>
      </c>
      <c r="F79" s="202" t="s">
        <v>839</v>
      </c>
      <c r="G79" s="55">
        <v>24.9</v>
      </c>
      <c r="H79" s="44">
        <f t="shared" si="2"/>
        <v>2</v>
      </c>
      <c r="I79" s="129"/>
      <c r="J79" s="129"/>
      <c r="K79" s="56"/>
      <c r="L79" s="56">
        <v>1</v>
      </c>
      <c r="M79" s="56">
        <v>1</v>
      </c>
      <c r="N79" s="56"/>
      <c r="O79" s="56"/>
      <c r="P79" s="56"/>
      <c r="Q79" s="56"/>
      <c r="R79" s="56"/>
      <c r="S79" s="56"/>
      <c r="T79" s="56"/>
      <c r="U79" s="64"/>
      <c r="V79" s="56"/>
      <c r="W79" s="56"/>
      <c r="X79" s="56"/>
      <c r="Y79" s="292"/>
      <c r="Z79" s="292"/>
      <c r="AA79" s="56"/>
      <c r="AB79" s="13"/>
      <c r="AC79" s="56"/>
      <c r="AD79" s="56"/>
    </row>
    <row r="80" spans="1:30" ht="12.75">
      <c r="A80" s="8">
        <v>6</v>
      </c>
      <c r="B80" s="148" t="s">
        <v>469</v>
      </c>
      <c r="C80" s="146" t="s">
        <v>470</v>
      </c>
      <c r="D80" s="163" t="s">
        <v>71</v>
      </c>
      <c r="E80" s="7">
        <v>2013</v>
      </c>
      <c r="F80" s="202" t="s">
        <v>779</v>
      </c>
      <c r="G80" s="55"/>
      <c r="H80" s="44">
        <f t="shared" si="2"/>
        <v>0</v>
      </c>
      <c r="I80" s="129"/>
      <c r="J80" s="129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64"/>
      <c r="V80" s="56"/>
      <c r="W80" s="56"/>
      <c r="X80" s="56"/>
      <c r="Y80" s="292"/>
      <c r="Z80" s="292"/>
      <c r="AA80" s="56"/>
      <c r="AB80" s="13"/>
      <c r="AC80" s="56"/>
      <c r="AD80" s="56"/>
    </row>
    <row r="81" spans="1:30" ht="12.75">
      <c r="A81" s="8">
        <v>7</v>
      </c>
      <c r="B81" s="344" t="s">
        <v>182</v>
      </c>
      <c r="C81" s="344" t="s">
        <v>262</v>
      </c>
      <c r="D81" s="345" t="s">
        <v>171</v>
      </c>
      <c r="E81" s="7">
        <v>2012</v>
      </c>
      <c r="F81" s="202" t="s">
        <v>838</v>
      </c>
      <c r="G81" s="55">
        <v>22.1</v>
      </c>
      <c r="H81" s="44">
        <f t="shared" si="2"/>
        <v>2</v>
      </c>
      <c r="I81" s="129"/>
      <c r="J81" s="129"/>
      <c r="K81" s="56"/>
      <c r="L81" s="56">
        <v>1</v>
      </c>
      <c r="M81" s="56">
        <v>1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292"/>
      <c r="Z81" s="292"/>
      <c r="AA81" s="56"/>
      <c r="AB81" s="13"/>
      <c r="AC81" s="56"/>
      <c r="AD81" s="56"/>
    </row>
    <row r="82" spans="1:30" ht="12.75">
      <c r="A82" s="8">
        <v>8</v>
      </c>
      <c r="B82" s="148" t="s">
        <v>395</v>
      </c>
      <c r="C82" s="146" t="s">
        <v>108</v>
      </c>
      <c r="D82" s="163" t="s">
        <v>105</v>
      </c>
      <c r="E82" s="7">
        <v>2013</v>
      </c>
      <c r="F82" s="202" t="s">
        <v>834</v>
      </c>
      <c r="G82" s="55">
        <v>16.7</v>
      </c>
      <c r="H82" s="44">
        <f t="shared" si="2"/>
        <v>2</v>
      </c>
      <c r="I82" s="129"/>
      <c r="J82" s="129"/>
      <c r="K82" s="56"/>
      <c r="L82" s="56">
        <v>1</v>
      </c>
      <c r="M82" s="56">
        <v>1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292"/>
      <c r="Z82" s="292"/>
      <c r="AA82" s="56"/>
      <c r="AB82" s="13"/>
      <c r="AC82" s="56"/>
      <c r="AD82" s="56"/>
    </row>
    <row r="83" spans="1:30" ht="12.75">
      <c r="A83" s="8">
        <v>9</v>
      </c>
      <c r="B83" s="344" t="s">
        <v>844</v>
      </c>
      <c r="C83" s="146" t="s">
        <v>476</v>
      </c>
      <c r="D83" s="146" t="s">
        <v>79</v>
      </c>
      <c r="E83" s="435">
        <v>2012</v>
      </c>
      <c r="F83" s="202" t="s">
        <v>845</v>
      </c>
      <c r="G83" s="55"/>
      <c r="H83" s="44">
        <f t="shared" si="2"/>
        <v>1</v>
      </c>
      <c r="I83" s="129"/>
      <c r="J83" s="129"/>
      <c r="K83" s="56"/>
      <c r="L83" s="56">
        <v>1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292"/>
      <c r="Z83" s="292"/>
      <c r="AA83" s="56"/>
      <c r="AB83" s="13"/>
      <c r="AC83" s="56"/>
      <c r="AD83" s="56"/>
    </row>
    <row r="84" spans="1:30" ht="12.75">
      <c r="A84" s="8">
        <v>10</v>
      </c>
      <c r="B84" s="344" t="s">
        <v>429</v>
      </c>
      <c r="C84" s="344" t="s">
        <v>215</v>
      </c>
      <c r="D84" s="345" t="s">
        <v>153</v>
      </c>
      <c r="E84" s="7">
        <v>2012</v>
      </c>
      <c r="F84" s="202" t="s">
        <v>642</v>
      </c>
      <c r="G84" s="55">
        <v>18.9</v>
      </c>
      <c r="H84" s="44">
        <f t="shared" si="2"/>
        <v>2</v>
      </c>
      <c r="I84" s="129"/>
      <c r="J84" s="129"/>
      <c r="K84" s="56"/>
      <c r="L84" s="56">
        <v>1</v>
      </c>
      <c r="M84" s="56">
        <v>1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292"/>
      <c r="Z84" s="292"/>
      <c r="AA84" s="56"/>
      <c r="AB84" s="13"/>
      <c r="AC84" s="56"/>
      <c r="AD84" s="56"/>
    </row>
    <row r="85" spans="1:30" ht="12.75">
      <c r="A85" s="8">
        <v>11</v>
      </c>
      <c r="B85" s="148" t="s">
        <v>477</v>
      </c>
      <c r="C85" s="146" t="s">
        <v>205</v>
      </c>
      <c r="D85" s="163" t="s">
        <v>96</v>
      </c>
      <c r="E85" s="7">
        <v>2013</v>
      </c>
      <c r="F85" s="202" t="s">
        <v>781</v>
      </c>
      <c r="G85" s="55">
        <v>31.7</v>
      </c>
      <c r="H85" s="44">
        <f t="shared" si="2"/>
        <v>1</v>
      </c>
      <c r="I85" s="129"/>
      <c r="J85" s="129"/>
      <c r="K85" s="64"/>
      <c r="L85" s="56"/>
      <c r="M85" s="64">
        <v>1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292"/>
      <c r="Z85" s="292"/>
      <c r="AA85" s="56"/>
      <c r="AB85" s="13"/>
      <c r="AC85" s="56"/>
      <c r="AD85" s="56"/>
    </row>
    <row r="86" spans="1:30" ht="12.75">
      <c r="A86" s="8">
        <v>12</v>
      </c>
      <c r="B86" s="344" t="s">
        <v>256</v>
      </c>
      <c r="C86" s="344" t="s">
        <v>257</v>
      </c>
      <c r="D86" s="345" t="s">
        <v>168</v>
      </c>
      <c r="E86" s="7">
        <v>2012</v>
      </c>
      <c r="F86" s="202" t="s">
        <v>777</v>
      </c>
      <c r="G86" s="55">
        <v>14.1</v>
      </c>
      <c r="H86" s="44">
        <f t="shared" si="2"/>
        <v>3</v>
      </c>
      <c r="I86" s="129"/>
      <c r="J86" s="129"/>
      <c r="K86" s="64">
        <v>1</v>
      </c>
      <c r="L86" s="56">
        <v>1</v>
      </c>
      <c r="M86" s="64">
        <v>1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292"/>
      <c r="Z86" s="292"/>
      <c r="AA86" s="56"/>
      <c r="AB86" s="13"/>
      <c r="AC86" s="56"/>
      <c r="AD86" s="56"/>
    </row>
    <row r="87" spans="1:30" ht="12.75">
      <c r="A87" s="8">
        <v>13</v>
      </c>
      <c r="B87" s="344" t="s">
        <v>407</v>
      </c>
      <c r="C87" s="344" t="s">
        <v>66</v>
      </c>
      <c r="D87" s="344" t="s">
        <v>227</v>
      </c>
      <c r="E87" s="7">
        <v>2012</v>
      </c>
      <c r="F87" s="349"/>
      <c r="G87" s="55"/>
      <c r="H87" s="44">
        <f>SUM(I87:AD87)</f>
        <v>0</v>
      </c>
      <c r="I87" s="129"/>
      <c r="J87" s="129"/>
      <c r="K87" s="64"/>
      <c r="L87" s="56"/>
      <c r="M87" s="64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292"/>
      <c r="Z87" s="292"/>
      <c r="AA87" s="56"/>
      <c r="AB87" s="13"/>
      <c r="AC87" s="56"/>
      <c r="AD87" s="56"/>
    </row>
    <row r="88" spans="1:30" ht="12.75">
      <c r="A88" s="8">
        <v>14</v>
      </c>
      <c r="B88" s="148" t="s">
        <v>728</v>
      </c>
      <c r="C88" s="146" t="s">
        <v>167</v>
      </c>
      <c r="D88" s="146" t="s">
        <v>275</v>
      </c>
      <c r="E88" s="7">
        <v>2013</v>
      </c>
      <c r="F88" s="349"/>
      <c r="G88" s="55"/>
      <c r="H88" s="44">
        <f>SUM(I88:AD88)</f>
        <v>0</v>
      </c>
      <c r="I88" s="129"/>
      <c r="J88" s="129"/>
      <c r="K88" s="64"/>
      <c r="L88" s="56"/>
      <c r="M88" s="64"/>
      <c r="N88" s="56"/>
      <c r="O88" s="56"/>
      <c r="P88" s="56"/>
      <c r="Q88" s="56"/>
      <c r="R88" s="56"/>
      <c r="S88" s="56"/>
      <c r="T88" s="56"/>
      <c r="U88" s="64"/>
      <c r="V88" s="56"/>
      <c r="W88" s="56"/>
      <c r="X88" s="56"/>
      <c r="Y88" s="292"/>
      <c r="Z88" s="292"/>
      <c r="AA88" s="56"/>
      <c r="AB88" s="13"/>
      <c r="AC88" s="56"/>
      <c r="AD88" s="56"/>
    </row>
    <row r="89" spans="1:30" ht="12.75">
      <c r="A89" s="8">
        <v>15</v>
      </c>
      <c r="B89" s="344" t="s">
        <v>683</v>
      </c>
      <c r="C89" s="344" t="s">
        <v>684</v>
      </c>
      <c r="D89" s="344" t="s">
        <v>275</v>
      </c>
      <c r="E89" s="7">
        <v>2012</v>
      </c>
      <c r="F89" s="349"/>
      <c r="G89" s="55"/>
      <c r="H89" s="44">
        <f>SUM(J89:AD89)</f>
        <v>0</v>
      </c>
      <c r="I89" s="129"/>
      <c r="J89" s="129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292"/>
      <c r="Z89" s="292"/>
      <c r="AA89" s="56"/>
      <c r="AB89" s="13"/>
      <c r="AC89" s="56"/>
      <c r="AD89" s="56"/>
    </row>
    <row r="90" spans="1:30" ht="12.75">
      <c r="A90" s="8">
        <v>16</v>
      </c>
      <c r="B90" s="148" t="s">
        <v>572</v>
      </c>
      <c r="C90" s="146" t="s">
        <v>573</v>
      </c>
      <c r="D90" s="146" t="s">
        <v>96</v>
      </c>
      <c r="E90" s="7">
        <v>2013</v>
      </c>
      <c r="F90" s="202"/>
      <c r="G90" s="55"/>
      <c r="H90" s="44">
        <f>SUM(I90:AD90)</f>
        <v>0</v>
      </c>
      <c r="I90" s="129"/>
      <c r="J90" s="129"/>
      <c r="K90" s="64"/>
      <c r="L90" s="56"/>
      <c r="M90" s="64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292"/>
      <c r="Z90" s="292"/>
      <c r="AA90" s="56"/>
      <c r="AB90" s="13"/>
      <c r="AC90" s="56"/>
      <c r="AD90" s="56"/>
    </row>
    <row r="91" spans="1:30" ht="12.75">
      <c r="A91" s="8">
        <v>17</v>
      </c>
      <c r="B91" s="344" t="s">
        <v>519</v>
      </c>
      <c r="C91" s="344" t="s">
        <v>520</v>
      </c>
      <c r="D91" s="344" t="s">
        <v>78</v>
      </c>
      <c r="E91" s="7">
        <v>2012</v>
      </c>
      <c r="F91" s="349"/>
      <c r="G91" s="55"/>
      <c r="H91" s="44">
        <f aca="true" t="shared" si="3" ref="H91:H120">SUM(J91:AD91)</f>
        <v>0</v>
      </c>
      <c r="I91" s="129"/>
      <c r="J91" s="129"/>
      <c r="K91" s="64"/>
      <c r="L91" s="56"/>
      <c r="M91" s="64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292"/>
      <c r="Z91" s="292"/>
      <c r="AA91" s="56"/>
      <c r="AB91" s="13"/>
      <c r="AC91" s="56"/>
      <c r="AD91" s="56"/>
    </row>
    <row r="92" spans="1:30" ht="12.75">
      <c r="A92" s="8">
        <v>18</v>
      </c>
      <c r="B92" s="148" t="s">
        <v>670</v>
      </c>
      <c r="C92" s="146" t="s">
        <v>499</v>
      </c>
      <c r="D92" s="146" t="s">
        <v>98</v>
      </c>
      <c r="E92" s="7">
        <v>2013</v>
      </c>
      <c r="F92" s="349"/>
      <c r="G92" s="55"/>
      <c r="H92" s="44">
        <f t="shared" si="3"/>
        <v>0</v>
      </c>
      <c r="I92" s="129"/>
      <c r="J92" s="129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64"/>
      <c r="V92" s="56"/>
      <c r="W92" s="56"/>
      <c r="X92" s="56"/>
      <c r="Y92" s="292"/>
      <c r="Z92" s="292"/>
      <c r="AA92" s="56"/>
      <c r="AB92" s="13"/>
      <c r="AC92" s="56"/>
      <c r="AD92" s="56"/>
    </row>
    <row r="93" spans="1:30" ht="12.75">
      <c r="A93" s="8">
        <v>19</v>
      </c>
      <c r="B93" s="148" t="s">
        <v>192</v>
      </c>
      <c r="C93" s="146" t="s">
        <v>112</v>
      </c>
      <c r="D93" s="163" t="s">
        <v>194</v>
      </c>
      <c r="E93" s="7">
        <v>2013</v>
      </c>
      <c r="F93" s="202" t="s">
        <v>778</v>
      </c>
      <c r="G93" s="55">
        <v>14.1</v>
      </c>
      <c r="H93" s="44">
        <f t="shared" si="3"/>
        <v>3</v>
      </c>
      <c r="I93" s="129"/>
      <c r="J93" s="129"/>
      <c r="K93" s="56">
        <v>1</v>
      </c>
      <c r="L93" s="56">
        <v>1</v>
      </c>
      <c r="M93" s="56">
        <v>1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292"/>
      <c r="Z93" s="292"/>
      <c r="AA93" s="56"/>
      <c r="AB93" s="13"/>
      <c r="AC93" s="56"/>
      <c r="AD93" s="56"/>
    </row>
    <row r="94" spans="1:30" ht="12.75">
      <c r="A94" s="8">
        <v>20</v>
      </c>
      <c r="B94" s="148" t="s">
        <v>396</v>
      </c>
      <c r="C94" s="146" t="s">
        <v>154</v>
      </c>
      <c r="D94" s="146" t="s">
        <v>71</v>
      </c>
      <c r="E94" s="7">
        <v>2013</v>
      </c>
      <c r="F94" s="349"/>
      <c r="G94" s="55"/>
      <c r="H94" s="44">
        <f t="shared" si="3"/>
        <v>0</v>
      </c>
      <c r="I94" s="129"/>
      <c r="J94" s="129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64"/>
      <c r="V94" s="56"/>
      <c r="W94" s="56"/>
      <c r="X94" s="56"/>
      <c r="Y94" s="292"/>
      <c r="Z94" s="292"/>
      <c r="AA94" s="56"/>
      <c r="AB94" s="13"/>
      <c r="AC94" s="56"/>
      <c r="AD94" s="56"/>
    </row>
    <row r="95" spans="1:30" ht="12.75">
      <c r="A95" s="8">
        <v>21</v>
      </c>
      <c r="B95" s="148" t="s">
        <v>676</v>
      </c>
      <c r="C95" s="146" t="s">
        <v>677</v>
      </c>
      <c r="D95" s="146" t="s">
        <v>98</v>
      </c>
      <c r="E95" s="7">
        <v>2013</v>
      </c>
      <c r="F95" s="349"/>
      <c r="G95" s="55"/>
      <c r="H95" s="44">
        <f t="shared" si="3"/>
        <v>0</v>
      </c>
      <c r="I95" s="129"/>
      <c r="J95" s="129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292"/>
      <c r="Z95" s="292"/>
      <c r="AA95" s="56"/>
      <c r="AB95" s="13"/>
      <c r="AC95" s="56"/>
      <c r="AD95" s="56"/>
    </row>
    <row r="96" spans="1:30" ht="12.75">
      <c r="A96" s="8">
        <v>22</v>
      </c>
      <c r="B96" s="148" t="s">
        <v>109</v>
      </c>
      <c r="C96" s="146" t="s">
        <v>144</v>
      </c>
      <c r="D96" s="163" t="s">
        <v>96</v>
      </c>
      <c r="E96" s="7">
        <v>2013</v>
      </c>
      <c r="F96" s="202" t="s">
        <v>841</v>
      </c>
      <c r="G96" s="55">
        <v>28.2</v>
      </c>
      <c r="H96" s="44">
        <f t="shared" si="3"/>
        <v>2</v>
      </c>
      <c r="I96" s="129"/>
      <c r="J96" s="129"/>
      <c r="K96" s="56"/>
      <c r="L96" s="56">
        <v>1</v>
      </c>
      <c r="M96" s="56">
        <v>1</v>
      </c>
      <c r="N96" s="56"/>
      <c r="O96" s="56"/>
      <c r="P96" s="56"/>
      <c r="Q96" s="56"/>
      <c r="R96" s="56"/>
      <c r="S96" s="56"/>
      <c r="T96" s="56"/>
      <c r="U96" s="64"/>
      <c r="V96" s="56"/>
      <c r="W96" s="56"/>
      <c r="X96" s="56"/>
      <c r="Y96" s="292"/>
      <c r="Z96" s="292"/>
      <c r="AA96" s="56"/>
      <c r="AB96" s="13"/>
      <c r="AC96" s="56"/>
      <c r="AD96" s="56"/>
    </row>
    <row r="97" spans="1:30" ht="15">
      <c r="A97" s="8">
        <v>23</v>
      </c>
      <c r="B97" s="336" t="s">
        <v>783</v>
      </c>
      <c r="C97" s="146" t="s">
        <v>301</v>
      </c>
      <c r="D97" s="344" t="s">
        <v>194</v>
      </c>
      <c r="E97" s="439">
        <v>2012</v>
      </c>
      <c r="F97" s="431">
        <v>34.8</v>
      </c>
      <c r="G97" s="55">
        <v>34.8</v>
      </c>
      <c r="H97" s="44">
        <f t="shared" si="3"/>
        <v>1</v>
      </c>
      <c r="I97" s="129"/>
      <c r="J97" s="129"/>
      <c r="K97" s="56"/>
      <c r="L97" s="56">
        <v>1</v>
      </c>
      <c r="M97" s="56"/>
      <c r="N97" s="56"/>
      <c r="O97" s="56"/>
      <c r="P97" s="56"/>
      <c r="Q97" s="56"/>
      <c r="R97" s="56"/>
      <c r="S97" s="56"/>
      <c r="T97" s="56"/>
      <c r="U97" s="64"/>
      <c r="V97" s="56"/>
      <c r="W97" s="56"/>
      <c r="X97" s="56"/>
      <c r="Y97" s="292"/>
      <c r="Z97" s="292"/>
      <c r="AA97" s="56"/>
      <c r="AB97" s="13"/>
      <c r="AC97" s="56"/>
      <c r="AD97" s="56"/>
    </row>
    <row r="98" spans="1:30" ht="12.75">
      <c r="A98" s="8">
        <v>24</v>
      </c>
      <c r="B98" s="344" t="s">
        <v>391</v>
      </c>
      <c r="C98" s="344" t="s">
        <v>392</v>
      </c>
      <c r="D98" s="344" t="s">
        <v>166</v>
      </c>
      <c r="E98" s="7">
        <v>2012</v>
      </c>
      <c r="F98" s="349"/>
      <c r="G98" s="55"/>
      <c r="H98" s="44">
        <f t="shared" si="3"/>
        <v>1</v>
      </c>
      <c r="I98" s="129"/>
      <c r="J98" s="129"/>
      <c r="K98" s="56">
        <v>1</v>
      </c>
      <c r="L98" s="56"/>
      <c r="M98" s="56"/>
      <c r="N98" s="56"/>
      <c r="O98" s="56"/>
      <c r="P98" s="56"/>
      <c r="Q98" s="56"/>
      <c r="R98" s="56"/>
      <c r="S98" s="56"/>
      <c r="T98" s="56"/>
      <c r="U98" s="64"/>
      <c r="V98" s="56"/>
      <c r="W98" s="56"/>
      <c r="X98" s="56"/>
      <c r="Y98" s="292"/>
      <c r="Z98" s="292"/>
      <c r="AA98" s="56"/>
      <c r="AB98" s="13"/>
      <c r="AC98" s="56"/>
      <c r="AD98" s="56"/>
    </row>
    <row r="99" spans="1:30" ht="12.75">
      <c r="A99" s="8">
        <v>25</v>
      </c>
      <c r="B99" s="344" t="s">
        <v>295</v>
      </c>
      <c r="C99" s="344" t="s">
        <v>296</v>
      </c>
      <c r="D99" s="345" t="s">
        <v>227</v>
      </c>
      <c r="E99" s="7">
        <v>2012</v>
      </c>
      <c r="F99" s="202" t="s">
        <v>774</v>
      </c>
      <c r="G99" s="55">
        <v>11.8</v>
      </c>
      <c r="H99" s="44">
        <f t="shared" si="3"/>
        <v>0</v>
      </c>
      <c r="I99" s="129"/>
      <c r="J99" s="129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64"/>
      <c r="V99" s="56"/>
      <c r="W99" s="56"/>
      <c r="X99" s="56"/>
      <c r="Y99" s="292"/>
      <c r="Z99" s="292"/>
      <c r="AA99" s="56"/>
      <c r="AB99" s="13"/>
      <c r="AC99" s="56"/>
      <c r="AD99" s="56"/>
    </row>
    <row r="100" spans="1:30" ht="12.75">
      <c r="A100" s="8">
        <v>26</v>
      </c>
      <c r="B100" s="148" t="s">
        <v>666</v>
      </c>
      <c r="C100" s="146" t="s">
        <v>195</v>
      </c>
      <c r="D100" s="146" t="s">
        <v>170</v>
      </c>
      <c r="E100" s="7">
        <v>2013</v>
      </c>
      <c r="F100" s="349"/>
      <c r="G100" s="55"/>
      <c r="H100" s="44">
        <f t="shared" si="3"/>
        <v>0</v>
      </c>
      <c r="I100" s="129"/>
      <c r="J100" s="129"/>
      <c r="K100" s="64"/>
      <c r="L100" s="56"/>
      <c r="M100" s="64"/>
      <c r="N100" s="56"/>
      <c r="O100" s="56"/>
      <c r="P100" s="56"/>
      <c r="Q100" s="56"/>
      <c r="R100" s="56"/>
      <c r="S100" s="56"/>
      <c r="T100" s="56"/>
      <c r="U100" s="64"/>
      <c r="V100" s="56"/>
      <c r="W100" s="56"/>
      <c r="X100" s="56"/>
      <c r="Y100" s="292"/>
      <c r="Z100" s="292"/>
      <c r="AA100" s="56"/>
      <c r="AB100" s="13"/>
      <c r="AC100" s="56"/>
      <c r="AD100" s="56"/>
    </row>
    <row r="101" spans="1:34" ht="12.75">
      <c r="A101" s="8">
        <v>27</v>
      </c>
      <c r="B101" s="344" t="s">
        <v>690</v>
      </c>
      <c r="C101" s="344" t="s">
        <v>215</v>
      </c>
      <c r="D101" s="344" t="s">
        <v>170</v>
      </c>
      <c r="E101" s="7">
        <v>2012</v>
      </c>
      <c r="F101" s="349"/>
      <c r="G101" s="55"/>
      <c r="H101" s="129">
        <f t="shared" si="3"/>
        <v>0</v>
      </c>
      <c r="I101" s="129"/>
      <c r="J101" s="20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64"/>
      <c r="V101" s="56"/>
      <c r="W101" s="56"/>
      <c r="X101" s="56"/>
      <c r="Y101" s="292"/>
      <c r="Z101" s="292"/>
      <c r="AA101" s="56"/>
      <c r="AB101" s="13"/>
      <c r="AC101" s="56"/>
      <c r="AD101" s="56"/>
      <c r="AF101" s="43"/>
      <c r="AG101" s="43"/>
      <c r="AH101" s="43"/>
    </row>
    <row r="102" spans="1:30" ht="12.75">
      <c r="A102" s="8">
        <v>28</v>
      </c>
      <c r="B102" s="148" t="s">
        <v>274</v>
      </c>
      <c r="C102" s="146" t="s">
        <v>119</v>
      </c>
      <c r="D102" s="163" t="s">
        <v>275</v>
      </c>
      <c r="E102" s="7">
        <v>2013</v>
      </c>
      <c r="F102" s="202" t="s">
        <v>775</v>
      </c>
      <c r="G102" s="55">
        <v>6.3</v>
      </c>
      <c r="H102" s="44">
        <f t="shared" si="3"/>
        <v>18</v>
      </c>
      <c r="I102" s="129"/>
      <c r="J102" s="129"/>
      <c r="K102" s="64"/>
      <c r="L102" s="56">
        <v>10</v>
      </c>
      <c r="M102" s="64">
        <v>8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292"/>
      <c r="Z102" s="292"/>
      <c r="AA102" s="56"/>
      <c r="AB102" s="13"/>
      <c r="AC102" s="56"/>
      <c r="AD102" s="56"/>
    </row>
    <row r="103" spans="1:30" ht="12.75">
      <c r="A103" s="8">
        <v>29</v>
      </c>
      <c r="B103" s="344" t="s">
        <v>425</v>
      </c>
      <c r="C103" s="344" t="s">
        <v>386</v>
      </c>
      <c r="D103" s="345" t="s">
        <v>67</v>
      </c>
      <c r="E103" s="7">
        <v>2012</v>
      </c>
      <c r="F103" s="350" t="s">
        <v>865</v>
      </c>
      <c r="G103" s="147"/>
      <c r="H103" s="257">
        <f t="shared" si="3"/>
        <v>1</v>
      </c>
      <c r="I103" s="129"/>
      <c r="J103" s="129"/>
      <c r="K103" s="56"/>
      <c r="L103" s="56"/>
      <c r="M103" s="56">
        <v>1</v>
      </c>
      <c r="N103" s="56"/>
      <c r="O103" s="56"/>
      <c r="P103" s="56"/>
      <c r="Q103" s="56"/>
      <c r="R103" s="56"/>
      <c r="S103" s="56"/>
      <c r="T103" s="56"/>
      <c r="U103" s="64"/>
      <c r="V103" s="56"/>
      <c r="W103" s="56"/>
      <c r="X103" s="56"/>
      <c r="Y103" s="292"/>
      <c r="Z103" s="292"/>
      <c r="AA103" s="56"/>
      <c r="AB103" s="13"/>
      <c r="AC103" s="56"/>
      <c r="AD103" s="56"/>
    </row>
    <row r="104" spans="1:30" ht="12.75">
      <c r="A104" s="8">
        <v>30</v>
      </c>
      <c r="B104" s="344" t="s">
        <v>640</v>
      </c>
      <c r="C104" s="344" t="s">
        <v>301</v>
      </c>
      <c r="D104" s="345" t="s">
        <v>79</v>
      </c>
      <c r="E104" s="13">
        <v>2012</v>
      </c>
      <c r="F104" s="202" t="s">
        <v>835</v>
      </c>
      <c r="G104" s="55">
        <v>17.5</v>
      </c>
      <c r="H104" s="44">
        <f t="shared" si="3"/>
        <v>2</v>
      </c>
      <c r="I104" s="129"/>
      <c r="J104" s="129"/>
      <c r="K104" s="56"/>
      <c r="L104" s="56">
        <v>1</v>
      </c>
      <c r="M104" s="56">
        <v>1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292"/>
      <c r="Z104" s="292"/>
      <c r="AA104" s="56"/>
      <c r="AB104" s="13"/>
      <c r="AC104" s="56"/>
      <c r="AD104" s="56"/>
    </row>
    <row r="105" spans="1:30" s="8" customFormat="1" ht="12.75">
      <c r="A105" s="8">
        <v>31</v>
      </c>
      <c r="B105" s="148" t="s">
        <v>641</v>
      </c>
      <c r="C105" s="146" t="s">
        <v>239</v>
      </c>
      <c r="D105" s="146" t="s">
        <v>170</v>
      </c>
      <c r="E105" s="7">
        <v>2013</v>
      </c>
      <c r="F105" s="349"/>
      <c r="G105" s="55"/>
      <c r="H105" s="44">
        <f t="shared" si="3"/>
        <v>0</v>
      </c>
      <c r="I105" s="129"/>
      <c r="J105" s="129"/>
      <c r="K105" s="64"/>
      <c r="L105" s="56"/>
      <c r="M105" s="64"/>
      <c r="N105" s="56"/>
      <c r="O105" s="56"/>
      <c r="P105" s="56"/>
      <c r="Q105" s="56"/>
      <c r="R105" s="56"/>
      <c r="S105" s="56"/>
      <c r="T105" s="56"/>
      <c r="U105" s="64"/>
      <c r="V105" s="56"/>
      <c r="W105" s="56"/>
      <c r="X105" s="56"/>
      <c r="Y105" s="292"/>
      <c r="Z105" s="292"/>
      <c r="AA105" s="56"/>
      <c r="AB105" s="13"/>
      <c r="AC105" s="56"/>
      <c r="AD105" s="56"/>
    </row>
    <row r="106" spans="1:30" s="8" customFormat="1" ht="12.75">
      <c r="A106" s="8">
        <v>32</v>
      </c>
      <c r="B106" s="344" t="s">
        <v>203</v>
      </c>
      <c r="C106" s="344" t="s">
        <v>183</v>
      </c>
      <c r="D106" s="345" t="s">
        <v>175</v>
      </c>
      <c r="E106" s="7">
        <v>2012</v>
      </c>
      <c r="F106" s="202" t="s">
        <v>866</v>
      </c>
      <c r="G106" s="55"/>
      <c r="H106" s="44">
        <f t="shared" si="3"/>
        <v>1</v>
      </c>
      <c r="I106" s="129"/>
      <c r="J106" s="129"/>
      <c r="K106" s="64"/>
      <c r="L106" s="56"/>
      <c r="M106" s="64">
        <v>1</v>
      </c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292"/>
      <c r="Z106" s="292"/>
      <c r="AA106" s="56"/>
      <c r="AB106" s="13"/>
      <c r="AC106" s="56"/>
      <c r="AD106" s="56"/>
    </row>
    <row r="107" spans="1:30" s="8" customFormat="1" ht="12.75">
      <c r="A107" s="8">
        <v>33</v>
      </c>
      <c r="B107" s="148" t="s">
        <v>503</v>
      </c>
      <c r="C107" s="146" t="s">
        <v>504</v>
      </c>
      <c r="D107" s="163" t="s">
        <v>153</v>
      </c>
      <c r="E107" s="7">
        <v>2013</v>
      </c>
      <c r="F107" s="202" t="s">
        <v>780</v>
      </c>
      <c r="G107" s="55">
        <v>16</v>
      </c>
      <c r="H107" s="44">
        <f t="shared" si="3"/>
        <v>2</v>
      </c>
      <c r="I107" s="129"/>
      <c r="J107" s="129"/>
      <c r="K107" s="56"/>
      <c r="L107" s="56">
        <v>1</v>
      </c>
      <c r="M107" s="56">
        <v>1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292"/>
      <c r="Z107" s="292"/>
      <c r="AA107" s="56"/>
      <c r="AB107" s="13"/>
      <c r="AC107" s="56"/>
      <c r="AD107" s="56"/>
    </row>
    <row r="108" spans="1:30" s="8" customFormat="1" ht="12.75">
      <c r="A108" s="8">
        <v>34</v>
      </c>
      <c r="B108" s="344" t="s">
        <v>535</v>
      </c>
      <c r="C108" s="344" t="s">
        <v>112</v>
      </c>
      <c r="D108" s="344" t="s">
        <v>166</v>
      </c>
      <c r="E108" s="7">
        <v>2012</v>
      </c>
      <c r="F108" s="349"/>
      <c r="G108" s="55"/>
      <c r="H108" s="44">
        <f t="shared" si="3"/>
        <v>0</v>
      </c>
      <c r="I108" s="129"/>
      <c r="J108" s="129"/>
      <c r="K108" s="64"/>
      <c r="L108" s="56"/>
      <c r="M108" s="64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292"/>
      <c r="Z108" s="292"/>
      <c r="AA108" s="56"/>
      <c r="AB108" s="13"/>
      <c r="AC108" s="56"/>
      <c r="AD108" s="56"/>
    </row>
    <row r="109" spans="1:30" s="8" customFormat="1" ht="12.75">
      <c r="A109" s="8">
        <v>35</v>
      </c>
      <c r="B109" s="344" t="s">
        <v>511</v>
      </c>
      <c r="C109" s="344" t="s">
        <v>320</v>
      </c>
      <c r="D109" s="345" t="s">
        <v>67</v>
      </c>
      <c r="E109" s="7">
        <v>2012</v>
      </c>
      <c r="F109" s="202" t="s">
        <v>782</v>
      </c>
      <c r="G109" s="55"/>
      <c r="H109" s="44">
        <f t="shared" si="3"/>
        <v>1</v>
      </c>
      <c r="I109" s="129"/>
      <c r="J109" s="129"/>
      <c r="K109" s="56">
        <v>1</v>
      </c>
      <c r="L109" s="56"/>
      <c r="M109" s="56"/>
      <c r="N109" s="56"/>
      <c r="O109" s="56"/>
      <c r="P109" s="56"/>
      <c r="Q109" s="56"/>
      <c r="R109" s="56"/>
      <c r="S109" s="56"/>
      <c r="T109" s="56"/>
      <c r="U109" s="64"/>
      <c r="V109" s="56"/>
      <c r="W109" s="56"/>
      <c r="X109" s="56"/>
      <c r="Y109" s="292"/>
      <c r="Z109" s="292"/>
      <c r="AA109" s="56"/>
      <c r="AB109" s="13"/>
      <c r="AC109" s="56"/>
      <c r="AD109" s="56"/>
    </row>
    <row r="110" spans="1:30" s="8" customFormat="1" ht="12.75">
      <c r="A110" s="8">
        <v>36</v>
      </c>
      <c r="B110" s="344" t="s">
        <v>335</v>
      </c>
      <c r="C110" s="344" t="s">
        <v>281</v>
      </c>
      <c r="D110" s="345" t="s">
        <v>101</v>
      </c>
      <c r="E110" s="7">
        <v>2012</v>
      </c>
      <c r="F110" s="202" t="s">
        <v>776</v>
      </c>
      <c r="G110" s="55">
        <v>15.6</v>
      </c>
      <c r="H110" s="44">
        <f t="shared" si="3"/>
        <v>1</v>
      </c>
      <c r="I110" s="129"/>
      <c r="J110" s="129"/>
      <c r="K110" s="56"/>
      <c r="L110" s="56"/>
      <c r="M110" s="56">
        <v>1</v>
      </c>
      <c r="N110" s="56"/>
      <c r="O110" s="56"/>
      <c r="P110" s="56"/>
      <c r="Q110" s="56"/>
      <c r="R110" s="56"/>
      <c r="S110" s="56"/>
      <c r="T110" s="56"/>
      <c r="U110" s="64"/>
      <c r="V110" s="56"/>
      <c r="W110" s="56"/>
      <c r="X110" s="56"/>
      <c r="Y110" s="292"/>
      <c r="Z110" s="292"/>
      <c r="AA110" s="56"/>
      <c r="AB110" s="13"/>
      <c r="AC110" s="56"/>
      <c r="AD110" s="56"/>
    </row>
    <row r="111" spans="1:30" s="8" customFormat="1" ht="15">
      <c r="A111" s="8">
        <v>37</v>
      </c>
      <c r="B111" s="336" t="s">
        <v>784</v>
      </c>
      <c r="C111" s="146" t="s">
        <v>622</v>
      </c>
      <c r="D111" s="344" t="s">
        <v>194</v>
      </c>
      <c r="E111" s="439">
        <v>2012</v>
      </c>
      <c r="F111" s="432">
        <v>40</v>
      </c>
      <c r="G111" s="55"/>
      <c r="H111" s="44">
        <f t="shared" si="3"/>
        <v>0</v>
      </c>
      <c r="I111" s="129"/>
      <c r="J111" s="129"/>
      <c r="K111" s="64"/>
      <c r="L111" s="56"/>
      <c r="M111" s="64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292"/>
      <c r="Z111" s="292"/>
      <c r="AA111" s="56"/>
      <c r="AB111" s="13"/>
      <c r="AC111" s="56"/>
      <c r="AD111" s="56"/>
    </row>
    <row r="112" spans="1:30" s="8" customFormat="1" ht="12.75">
      <c r="A112" s="8">
        <v>38</v>
      </c>
      <c r="B112" s="344" t="s">
        <v>539</v>
      </c>
      <c r="C112" s="146" t="s">
        <v>264</v>
      </c>
      <c r="D112" s="146" t="s">
        <v>79</v>
      </c>
      <c r="E112" s="453">
        <v>2012</v>
      </c>
      <c r="F112" s="202" t="s">
        <v>843</v>
      </c>
      <c r="G112" s="55"/>
      <c r="H112" s="44">
        <f t="shared" si="3"/>
        <v>1</v>
      </c>
      <c r="I112" s="129"/>
      <c r="J112" s="129"/>
      <c r="K112" s="56"/>
      <c r="L112" s="56">
        <v>1</v>
      </c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292"/>
      <c r="Z112" s="292"/>
      <c r="AA112" s="56"/>
      <c r="AB112" s="13"/>
      <c r="AC112" s="56"/>
      <c r="AD112" s="56"/>
    </row>
    <row r="113" spans="1:30" s="8" customFormat="1" ht="12.75">
      <c r="A113" s="8">
        <v>39</v>
      </c>
      <c r="B113" s="344" t="s">
        <v>539</v>
      </c>
      <c r="C113" s="146" t="s">
        <v>148</v>
      </c>
      <c r="D113" s="146" t="s">
        <v>79</v>
      </c>
      <c r="E113" s="435">
        <v>2012</v>
      </c>
      <c r="F113" s="202" t="s">
        <v>790</v>
      </c>
      <c r="G113" s="55"/>
      <c r="H113" s="44">
        <f t="shared" si="3"/>
        <v>1</v>
      </c>
      <c r="I113" s="129"/>
      <c r="J113" s="129"/>
      <c r="K113" s="56"/>
      <c r="L113" s="56">
        <v>1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292"/>
      <c r="Z113" s="292"/>
      <c r="AA113" s="56"/>
      <c r="AB113" s="13"/>
      <c r="AC113" s="56"/>
      <c r="AD113" s="56"/>
    </row>
    <row r="114" spans="1:30" s="8" customFormat="1" ht="12.75">
      <c r="A114" s="8">
        <v>40</v>
      </c>
      <c r="B114" s="148" t="s">
        <v>681</v>
      </c>
      <c r="C114" s="146" t="s">
        <v>301</v>
      </c>
      <c r="D114" s="146" t="s">
        <v>79</v>
      </c>
      <c r="E114" s="7">
        <v>2013</v>
      </c>
      <c r="F114" s="350"/>
      <c r="G114" s="147"/>
      <c r="H114" s="257">
        <f t="shared" si="3"/>
        <v>0</v>
      </c>
      <c r="I114" s="428"/>
      <c r="J114" s="20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64"/>
      <c r="V114" s="56"/>
      <c r="W114" s="56"/>
      <c r="X114" s="56"/>
      <c r="Y114" s="292"/>
      <c r="Z114" s="292"/>
      <c r="AA114" s="56"/>
      <c r="AB114" s="13"/>
      <c r="AC114" s="56"/>
      <c r="AD114" s="56"/>
    </row>
    <row r="115" spans="1:30" s="8" customFormat="1" ht="12.75">
      <c r="A115" s="8">
        <v>41</v>
      </c>
      <c r="B115" s="344" t="s">
        <v>691</v>
      </c>
      <c r="C115" s="344" t="s">
        <v>692</v>
      </c>
      <c r="D115" s="344" t="s">
        <v>78</v>
      </c>
      <c r="E115" s="7">
        <v>2012</v>
      </c>
      <c r="F115" s="350"/>
      <c r="G115" s="147"/>
      <c r="H115" s="257">
        <f t="shared" si="3"/>
        <v>0</v>
      </c>
      <c r="I115" s="428"/>
      <c r="J115" s="129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64"/>
      <c r="V115" s="56"/>
      <c r="W115" s="56"/>
      <c r="X115" s="56"/>
      <c r="Y115" s="292"/>
      <c r="Z115" s="292"/>
      <c r="AA115" s="56"/>
      <c r="AB115" s="13"/>
      <c r="AC115" s="56"/>
      <c r="AD115" s="56"/>
    </row>
    <row r="116" spans="1:30" s="8" customFormat="1" ht="12.75">
      <c r="A116" s="8">
        <v>42</v>
      </c>
      <c r="B116" s="344" t="s">
        <v>421</v>
      </c>
      <c r="C116" s="344" t="s">
        <v>422</v>
      </c>
      <c r="D116" s="345" t="s">
        <v>227</v>
      </c>
      <c r="E116" s="7">
        <v>2012</v>
      </c>
      <c r="F116" s="331" t="s">
        <v>864</v>
      </c>
      <c r="G116" s="147"/>
      <c r="H116" s="257">
        <f t="shared" si="3"/>
        <v>1</v>
      </c>
      <c r="I116" s="428"/>
      <c r="J116" s="129"/>
      <c r="K116" s="56"/>
      <c r="L116" s="56"/>
      <c r="M116" s="56">
        <v>1</v>
      </c>
      <c r="N116" s="56"/>
      <c r="O116" s="56"/>
      <c r="P116" s="56"/>
      <c r="Q116" s="56"/>
      <c r="R116" s="56"/>
      <c r="S116" s="56"/>
      <c r="T116" s="56"/>
      <c r="U116" s="64"/>
      <c r="V116" s="56"/>
      <c r="W116" s="56"/>
      <c r="X116" s="56"/>
      <c r="Y116" s="292"/>
      <c r="Z116" s="292"/>
      <c r="AA116" s="56"/>
      <c r="AB116" s="13"/>
      <c r="AC116" s="56"/>
      <c r="AD116" s="56"/>
    </row>
    <row r="117" spans="1:30" s="8" customFormat="1" ht="12.75">
      <c r="A117" s="8">
        <v>43</v>
      </c>
      <c r="B117" s="344" t="s">
        <v>515</v>
      </c>
      <c r="C117" s="344" t="s">
        <v>360</v>
      </c>
      <c r="D117" s="344" t="s">
        <v>194</v>
      </c>
      <c r="E117" s="7">
        <v>2012</v>
      </c>
      <c r="F117" s="349"/>
      <c r="G117" s="55"/>
      <c r="H117" s="44">
        <f t="shared" si="3"/>
        <v>0</v>
      </c>
      <c r="I117" s="129"/>
      <c r="J117" s="129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64"/>
      <c r="V117" s="56"/>
      <c r="W117" s="56"/>
      <c r="X117" s="56"/>
      <c r="Y117" s="292"/>
      <c r="Z117" s="292"/>
      <c r="AA117" s="56"/>
      <c r="AB117" s="13"/>
      <c r="AC117" s="56"/>
      <c r="AD117" s="56"/>
    </row>
    <row r="118" spans="1:30" s="8" customFormat="1" ht="12.75">
      <c r="A118" s="8">
        <v>44</v>
      </c>
      <c r="B118" s="344" t="s">
        <v>471</v>
      </c>
      <c r="C118" s="344" t="s">
        <v>472</v>
      </c>
      <c r="D118" s="344" t="s">
        <v>166</v>
      </c>
      <c r="E118" s="7">
        <v>2012</v>
      </c>
      <c r="F118" s="349"/>
      <c r="G118" s="55"/>
      <c r="H118" s="44">
        <f t="shared" si="3"/>
        <v>0</v>
      </c>
      <c r="I118" s="129"/>
      <c r="J118" s="129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64"/>
      <c r="V118" s="56"/>
      <c r="W118" s="56"/>
      <c r="X118" s="56"/>
      <c r="Y118" s="292"/>
      <c r="Z118" s="292"/>
      <c r="AA118" s="56"/>
      <c r="AB118" s="13"/>
      <c r="AC118" s="56"/>
      <c r="AD118" s="56"/>
    </row>
    <row r="119" spans="1:30" s="8" customFormat="1" ht="12.75">
      <c r="A119" s="8">
        <v>45</v>
      </c>
      <c r="B119" s="148" t="s">
        <v>699</v>
      </c>
      <c r="C119" s="146" t="s">
        <v>161</v>
      </c>
      <c r="D119" s="146" t="s">
        <v>211</v>
      </c>
      <c r="E119" s="7">
        <v>2013</v>
      </c>
      <c r="F119" s="349"/>
      <c r="G119" s="55"/>
      <c r="H119" s="44">
        <f t="shared" si="3"/>
        <v>0</v>
      </c>
      <c r="I119" s="129"/>
      <c r="J119" s="129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64"/>
      <c r="V119" s="56"/>
      <c r="W119" s="56"/>
      <c r="X119" s="56"/>
      <c r="Y119" s="292"/>
      <c r="Z119" s="292"/>
      <c r="AA119" s="56"/>
      <c r="AB119" s="13"/>
      <c r="AC119" s="56"/>
      <c r="AD119" s="56"/>
    </row>
    <row r="120" spans="1:30" s="8" customFormat="1" ht="12.75">
      <c r="A120" s="8">
        <v>46</v>
      </c>
      <c r="B120" s="148" t="s">
        <v>723</v>
      </c>
      <c r="C120" s="146" t="s">
        <v>724</v>
      </c>
      <c r="D120" s="146" t="s">
        <v>101</v>
      </c>
      <c r="E120" s="7">
        <v>2013</v>
      </c>
      <c r="F120" s="349"/>
      <c r="G120" s="55"/>
      <c r="H120" s="44">
        <f t="shared" si="3"/>
        <v>0</v>
      </c>
      <c r="I120" s="129"/>
      <c r="J120" s="129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64"/>
      <c r="V120" s="56"/>
      <c r="W120" s="56"/>
      <c r="X120" s="56"/>
      <c r="Y120" s="292"/>
      <c r="Z120" s="292"/>
      <c r="AA120" s="56"/>
      <c r="AB120" s="13"/>
      <c r="AC120" s="56"/>
      <c r="AD120" s="56"/>
    </row>
    <row r="121" spans="2:30" s="8" customFormat="1" ht="12.75">
      <c r="B121" s="344"/>
      <c r="C121" s="146"/>
      <c r="D121" s="146"/>
      <c r="E121" s="7"/>
      <c r="F121" s="202"/>
      <c r="G121" s="55"/>
      <c r="H121" s="129"/>
      <c r="I121" s="129"/>
      <c r="J121" s="129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64"/>
      <c r="V121" s="56"/>
      <c r="W121" s="56"/>
      <c r="X121" s="56"/>
      <c r="Y121" s="292"/>
      <c r="Z121" s="292"/>
      <c r="AA121" s="56"/>
      <c r="AB121" s="13"/>
      <c r="AC121" s="56"/>
      <c r="AD121" s="56"/>
    </row>
    <row r="122" spans="2:30" s="8" customFormat="1" ht="12.75">
      <c r="B122" s="344"/>
      <c r="C122" s="146"/>
      <c r="D122" s="146"/>
      <c r="E122" s="7"/>
      <c r="F122" s="202"/>
      <c r="G122" s="55"/>
      <c r="H122" s="129"/>
      <c r="I122" s="129"/>
      <c r="J122" s="129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64"/>
      <c r="V122" s="56"/>
      <c r="W122" s="56"/>
      <c r="X122" s="56"/>
      <c r="Y122" s="292"/>
      <c r="Z122" s="292"/>
      <c r="AA122" s="56"/>
      <c r="AB122" s="13"/>
      <c r="AC122" s="56"/>
      <c r="AD122" s="56"/>
    </row>
    <row r="123" spans="2:30" s="8" customFormat="1" ht="12.75">
      <c r="B123" s="146"/>
      <c r="C123" s="146"/>
      <c r="D123" s="146"/>
      <c r="E123" s="13"/>
      <c r="F123" s="349"/>
      <c r="G123" s="55"/>
      <c r="H123" s="129"/>
      <c r="I123" s="129"/>
      <c r="J123" s="129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292"/>
      <c r="Z123" s="292"/>
      <c r="AA123" s="56"/>
      <c r="AB123" s="13"/>
      <c r="AC123" s="56"/>
      <c r="AD123" s="56"/>
    </row>
    <row r="124" spans="2:30" ht="12.75">
      <c r="B124" s="65" t="s">
        <v>875</v>
      </c>
      <c r="C124" s="144" t="s">
        <v>277</v>
      </c>
      <c r="D124" s="119" t="s">
        <v>278</v>
      </c>
      <c r="E124" s="433" t="s">
        <v>279</v>
      </c>
      <c r="F124" s="347" t="s">
        <v>68</v>
      </c>
      <c r="G124" s="50" t="s">
        <v>69</v>
      </c>
      <c r="H124" s="44" t="s">
        <v>0</v>
      </c>
      <c r="I124" s="44" t="s">
        <v>338</v>
      </c>
      <c r="J124" s="44" t="s">
        <v>339</v>
      </c>
      <c r="K124" s="44" t="s">
        <v>820</v>
      </c>
      <c r="L124" s="44" t="s">
        <v>444</v>
      </c>
      <c r="M124" s="44" t="s">
        <v>620</v>
      </c>
      <c r="N124" s="44" t="s">
        <v>103</v>
      </c>
      <c r="O124" s="44" t="s">
        <v>114</v>
      </c>
      <c r="P124" s="44" t="s">
        <v>82</v>
      </c>
      <c r="Q124" s="44" t="s">
        <v>111</v>
      </c>
      <c r="R124" s="44" t="s">
        <v>337</v>
      </c>
      <c r="S124" s="44" t="s">
        <v>357</v>
      </c>
      <c r="T124" s="44" t="s">
        <v>140</v>
      </c>
      <c r="U124" s="44" t="s">
        <v>358</v>
      </c>
      <c r="V124" s="44"/>
      <c r="W124" s="44"/>
      <c r="X124" s="44"/>
      <c r="Y124" s="293"/>
      <c r="Z124" s="293"/>
      <c r="AA124" s="44"/>
      <c r="AB124" s="370"/>
      <c r="AC124" s="44"/>
      <c r="AD124" s="301" t="s">
        <v>583</v>
      </c>
    </row>
    <row r="125" spans="2:34" ht="12.75">
      <c r="B125" s="311" t="s">
        <v>747</v>
      </c>
      <c r="C125" s="312"/>
      <c r="D125" s="312"/>
      <c r="E125" s="434"/>
      <c r="F125" s="348"/>
      <c r="G125" s="58"/>
      <c r="H125" s="157"/>
      <c r="I125" s="157"/>
      <c r="J125" s="1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292"/>
      <c r="Z125" s="292"/>
      <c r="AA125" s="59"/>
      <c r="AB125" s="368"/>
      <c r="AC125" s="59"/>
      <c r="AD125" s="59"/>
      <c r="AF125" s="144" t="s">
        <v>277</v>
      </c>
      <c r="AG125" s="119" t="s">
        <v>278</v>
      </c>
      <c r="AH125" s="173" t="s">
        <v>279</v>
      </c>
    </row>
    <row r="126" spans="1:34" ht="12.75">
      <c r="A126" s="8">
        <v>1</v>
      </c>
      <c r="B126" s="146" t="s">
        <v>468</v>
      </c>
      <c r="C126" s="146" t="s">
        <v>399</v>
      </c>
      <c r="D126" s="163" t="s">
        <v>71</v>
      </c>
      <c r="E126" s="7">
        <v>2010</v>
      </c>
      <c r="F126" s="349" t="s">
        <v>799</v>
      </c>
      <c r="G126" s="55">
        <v>3.6</v>
      </c>
      <c r="H126" s="44">
        <f aca="true" t="shared" si="4" ref="H126:H133">SUM(I126:AD126)</f>
        <v>26</v>
      </c>
      <c r="I126" s="129"/>
      <c r="J126" s="129"/>
      <c r="K126" s="56">
        <v>6</v>
      </c>
      <c r="L126" s="56"/>
      <c r="M126" s="56">
        <v>20</v>
      </c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292"/>
      <c r="Z126" s="292"/>
      <c r="AA126" s="56"/>
      <c r="AB126" s="13"/>
      <c r="AC126" s="56"/>
      <c r="AD126" s="56"/>
      <c r="AF126" s="43"/>
      <c r="AG126" s="43"/>
      <c r="AH126" s="43"/>
    </row>
    <row r="127" spans="1:30" ht="12.75">
      <c r="A127" s="8">
        <v>2</v>
      </c>
      <c r="B127" s="148" t="s">
        <v>400</v>
      </c>
      <c r="C127" s="146" t="s">
        <v>401</v>
      </c>
      <c r="D127" s="146" t="s">
        <v>120</v>
      </c>
      <c r="E127" s="7">
        <v>2011</v>
      </c>
      <c r="F127" s="350"/>
      <c r="G127" s="147"/>
      <c r="H127" s="257">
        <f t="shared" si="4"/>
        <v>0</v>
      </c>
      <c r="I127" s="129"/>
      <c r="J127" s="129"/>
      <c r="K127" s="56"/>
      <c r="L127" s="64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292"/>
      <c r="Z127" s="292"/>
      <c r="AA127" s="56"/>
      <c r="AB127" s="13"/>
      <c r="AC127" s="56"/>
      <c r="AD127" s="56"/>
    </row>
    <row r="128" spans="1:30" ht="12.75">
      <c r="A128" s="8">
        <v>3</v>
      </c>
      <c r="B128" s="146" t="s">
        <v>258</v>
      </c>
      <c r="C128" s="146" t="s">
        <v>259</v>
      </c>
      <c r="D128" s="163" t="s">
        <v>67</v>
      </c>
      <c r="E128" s="7">
        <v>2010</v>
      </c>
      <c r="F128" s="350" t="s">
        <v>798</v>
      </c>
      <c r="G128" s="147"/>
      <c r="H128" s="257">
        <f t="shared" si="4"/>
        <v>20</v>
      </c>
      <c r="I128" s="129"/>
      <c r="J128" s="64"/>
      <c r="K128" s="56">
        <v>20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292"/>
      <c r="Z128" s="292"/>
      <c r="AA128" s="56"/>
      <c r="AB128" s="13"/>
      <c r="AC128" s="56"/>
      <c r="AD128" s="56"/>
    </row>
    <row r="129" spans="1:30" ht="12.75">
      <c r="A129" s="8">
        <v>4</v>
      </c>
      <c r="B129" s="148" t="s">
        <v>560</v>
      </c>
      <c r="C129" s="146" t="s">
        <v>219</v>
      </c>
      <c r="D129" s="146" t="s">
        <v>101</v>
      </c>
      <c r="E129" s="7">
        <v>2011</v>
      </c>
      <c r="F129" s="350"/>
      <c r="G129" s="147"/>
      <c r="H129" s="257">
        <f t="shared" si="4"/>
        <v>0</v>
      </c>
      <c r="I129" s="129"/>
      <c r="J129" s="64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292"/>
      <c r="Z129" s="292"/>
      <c r="AA129" s="56"/>
      <c r="AB129" s="13"/>
      <c r="AC129" s="56"/>
      <c r="AD129" s="56"/>
    </row>
    <row r="130" spans="1:30" ht="12.75">
      <c r="A130" s="8">
        <v>5</v>
      </c>
      <c r="B130" s="148" t="s">
        <v>238</v>
      </c>
      <c r="C130" s="146" t="s">
        <v>165</v>
      </c>
      <c r="D130" s="163" t="s">
        <v>71</v>
      </c>
      <c r="E130" s="7">
        <v>2011</v>
      </c>
      <c r="F130" s="349" t="s">
        <v>802</v>
      </c>
      <c r="G130" s="55">
        <v>8.2</v>
      </c>
      <c r="H130" s="44">
        <f t="shared" si="4"/>
        <v>9</v>
      </c>
      <c r="I130" s="129"/>
      <c r="J130" s="64"/>
      <c r="K130" s="56">
        <v>1</v>
      </c>
      <c r="L130" s="56"/>
      <c r="M130" s="56">
        <v>8</v>
      </c>
      <c r="N130" s="56"/>
      <c r="O130" s="170"/>
      <c r="P130" s="56"/>
      <c r="Q130" s="56"/>
      <c r="R130" s="56"/>
      <c r="S130" s="56"/>
      <c r="T130" s="56"/>
      <c r="U130" s="64"/>
      <c r="V130" s="56"/>
      <c r="W130" s="56"/>
      <c r="X130" s="56"/>
      <c r="Y130" s="292"/>
      <c r="Z130" s="292"/>
      <c r="AA130" s="56"/>
      <c r="AB130" s="13"/>
      <c r="AC130" s="56"/>
      <c r="AD130" s="56"/>
    </row>
    <row r="131" spans="1:30" ht="12.75">
      <c r="A131" s="8">
        <v>6</v>
      </c>
      <c r="B131" s="148" t="s">
        <v>415</v>
      </c>
      <c r="C131" s="146" t="s">
        <v>416</v>
      </c>
      <c r="D131" s="146" t="s">
        <v>101</v>
      </c>
      <c r="E131" s="7">
        <v>2011</v>
      </c>
      <c r="F131" s="350"/>
      <c r="G131" s="147"/>
      <c r="H131" s="257">
        <f t="shared" si="4"/>
        <v>0</v>
      </c>
      <c r="I131" s="129"/>
      <c r="J131" s="129"/>
      <c r="K131" s="64"/>
      <c r="L131" s="56"/>
      <c r="M131" s="64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292"/>
      <c r="Z131" s="292"/>
      <c r="AA131" s="56"/>
      <c r="AB131" s="13"/>
      <c r="AC131" s="56"/>
      <c r="AD131" s="56"/>
    </row>
    <row r="132" spans="1:30" ht="12.75">
      <c r="A132" s="8">
        <v>7</v>
      </c>
      <c r="B132" s="146" t="s">
        <v>254</v>
      </c>
      <c r="C132" s="146" t="s">
        <v>216</v>
      </c>
      <c r="D132" s="163" t="s">
        <v>175</v>
      </c>
      <c r="E132" s="7">
        <v>2010</v>
      </c>
      <c r="F132" s="202" t="s">
        <v>877</v>
      </c>
      <c r="G132" s="55"/>
      <c r="H132" s="44">
        <f t="shared" si="4"/>
        <v>10</v>
      </c>
      <c r="I132" s="129"/>
      <c r="J132" s="129"/>
      <c r="K132" s="56"/>
      <c r="L132" s="56"/>
      <c r="M132" s="56">
        <v>10</v>
      </c>
      <c r="N132" s="56"/>
      <c r="O132" s="64"/>
      <c r="P132" s="56"/>
      <c r="Q132" s="56"/>
      <c r="R132" s="56"/>
      <c r="S132" s="56"/>
      <c r="T132" s="56"/>
      <c r="U132" s="56"/>
      <c r="V132" s="56"/>
      <c r="W132" s="56"/>
      <c r="X132" s="56"/>
      <c r="Y132" s="292"/>
      <c r="Z132" s="292"/>
      <c r="AA132" s="56"/>
      <c r="AB132" s="13"/>
      <c r="AC132" s="56"/>
      <c r="AD132" s="56"/>
    </row>
    <row r="133" spans="6:30" ht="12.75">
      <c r="F133" s="349"/>
      <c r="G133" s="55"/>
      <c r="H133" s="257">
        <f t="shared" si="4"/>
        <v>0</v>
      </c>
      <c r="I133" s="129"/>
      <c r="J133" s="129"/>
      <c r="K133" s="56"/>
      <c r="L133" s="56"/>
      <c r="M133" s="56"/>
      <c r="N133" s="56"/>
      <c r="O133" s="170"/>
      <c r="P133" s="56"/>
      <c r="Q133" s="170"/>
      <c r="R133" s="56"/>
      <c r="S133" s="56"/>
      <c r="T133" s="56"/>
      <c r="U133" s="56"/>
      <c r="V133" s="56"/>
      <c r="W133" s="56"/>
      <c r="X133" s="56"/>
      <c r="Y133" s="292"/>
      <c r="Z133" s="292"/>
      <c r="AA133" s="56"/>
      <c r="AB133" s="13"/>
      <c r="AC133" s="56"/>
      <c r="AD133" s="56"/>
    </row>
    <row r="134" spans="2:30" s="8" customFormat="1" ht="12.75">
      <c r="B134" s="54"/>
      <c r="C134" s="54"/>
      <c r="D134" s="54"/>
      <c r="E134" s="13"/>
      <c r="F134" s="349"/>
      <c r="G134" s="55"/>
      <c r="H134" s="129"/>
      <c r="I134" s="129"/>
      <c r="J134" s="129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292"/>
      <c r="Z134" s="292"/>
      <c r="AA134" s="56"/>
      <c r="AB134" s="13"/>
      <c r="AC134" s="56"/>
      <c r="AD134" s="56"/>
    </row>
    <row r="135" spans="2:30" ht="12.75">
      <c r="B135" s="65" t="s">
        <v>875</v>
      </c>
      <c r="C135" s="144" t="s">
        <v>277</v>
      </c>
      <c r="D135" s="119" t="s">
        <v>278</v>
      </c>
      <c r="E135" s="436" t="s">
        <v>279</v>
      </c>
      <c r="F135" s="347" t="s">
        <v>68</v>
      </c>
      <c r="G135" s="50" t="s">
        <v>69</v>
      </c>
      <c r="H135" s="44" t="s">
        <v>0</v>
      </c>
      <c r="I135" s="44" t="s">
        <v>338</v>
      </c>
      <c r="J135" s="44" t="s">
        <v>339</v>
      </c>
      <c r="K135" s="44" t="s">
        <v>820</v>
      </c>
      <c r="L135" s="44" t="s">
        <v>444</v>
      </c>
      <c r="M135" s="44" t="s">
        <v>620</v>
      </c>
      <c r="N135" s="44" t="s">
        <v>103</v>
      </c>
      <c r="O135" s="44" t="s">
        <v>114</v>
      </c>
      <c r="P135" s="44" t="s">
        <v>82</v>
      </c>
      <c r="Q135" s="44" t="s">
        <v>111</v>
      </c>
      <c r="R135" s="44" t="s">
        <v>337</v>
      </c>
      <c r="S135" s="44" t="s">
        <v>357</v>
      </c>
      <c r="T135" s="44" t="s">
        <v>140</v>
      </c>
      <c r="U135" s="44" t="s">
        <v>358</v>
      </c>
      <c r="V135" s="44"/>
      <c r="W135" s="44"/>
      <c r="X135" s="44"/>
      <c r="Y135" s="293"/>
      <c r="Z135" s="293"/>
      <c r="AA135" s="44"/>
      <c r="AB135" s="370"/>
      <c r="AC135" s="44"/>
      <c r="AD135" s="301" t="s">
        <v>583</v>
      </c>
    </row>
    <row r="136" spans="2:34" ht="12.75">
      <c r="B136" s="313" t="s">
        <v>745</v>
      </c>
      <c r="C136" s="314"/>
      <c r="D136" s="314"/>
      <c r="E136" s="437"/>
      <c r="F136" s="440"/>
      <c r="G136" s="314"/>
      <c r="H136" s="158"/>
      <c r="I136" s="158"/>
      <c r="J136" s="158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292"/>
      <c r="Z136" s="292"/>
      <c r="AA136" s="62"/>
      <c r="AB136" s="369"/>
      <c r="AC136" s="62"/>
      <c r="AD136" s="62"/>
      <c r="AF136" s="144" t="s">
        <v>277</v>
      </c>
      <c r="AG136" s="119" t="s">
        <v>278</v>
      </c>
      <c r="AH136" s="171" t="s">
        <v>279</v>
      </c>
    </row>
    <row r="137" spans="1:34" ht="12.75">
      <c r="A137" s="8">
        <v>1</v>
      </c>
      <c r="B137" s="146" t="s">
        <v>361</v>
      </c>
      <c r="C137" s="146" t="s">
        <v>239</v>
      </c>
      <c r="D137" s="146" t="s">
        <v>194</v>
      </c>
      <c r="E137" s="7">
        <v>2010</v>
      </c>
      <c r="F137" s="349"/>
      <c r="G137" s="55"/>
      <c r="H137" s="162">
        <f aca="true" t="shared" si="5" ref="H137:H168">SUM(I137:AD137)</f>
        <v>0</v>
      </c>
      <c r="I137" s="162"/>
      <c r="J137" s="16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94"/>
      <c r="Z137" s="294"/>
      <c r="AA137" s="56"/>
      <c r="AB137" s="13"/>
      <c r="AC137" s="32"/>
      <c r="AD137" s="56"/>
      <c r="AF137" s="43"/>
      <c r="AG137" s="43"/>
      <c r="AH137" s="43"/>
    </row>
    <row r="138" spans="1:30" ht="12.75">
      <c r="A138" s="8">
        <v>2</v>
      </c>
      <c r="B138" s="343" t="s">
        <v>384</v>
      </c>
      <c r="C138" s="344" t="s">
        <v>107</v>
      </c>
      <c r="D138" s="344" t="s">
        <v>211</v>
      </c>
      <c r="E138" s="7">
        <v>2011</v>
      </c>
      <c r="F138" s="350"/>
      <c r="G138" s="147"/>
      <c r="H138" s="162">
        <f t="shared" si="5"/>
        <v>0</v>
      </c>
      <c r="I138" s="162"/>
      <c r="J138" s="162"/>
      <c r="K138" s="56"/>
      <c r="L138" s="56"/>
      <c r="M138" s="56"/>
      <c r="N138" s="56"/>
      <c r="O138" s="56"/>
      <c r="P138" s="56"/>
      <c r="Q138" s="56"/>
      <c r="R138" s="56"/>
      <c r="S138" s="56"/>
      <c r="T138" s="32"/>
      <c r="U138" s="56"/>
      <c r="V138" s="56"/>
      <c r="W138" s="56"/>
      <c r="X138" s="56"/>
      <c r="Y138" s="292"/>
      <c r="Z138" s="292"/>
      <c r="AA138" s="56"/>
      <c r="AB138" s="13"/>
      <c r="AC138" s="56"/>
      <c r="AD138" s="56"/>
    </row>
    <row r="139" spans="1:30" ht="12.75">
      <c r="A139" s="8">
        <v>3</v>
      </c>
      <c r="B139" s="146" t="s">
        <v>298</v>
      </c>
      <c r="C139" s="146" t="s">
        <v>167</v>
      </c>
      <c r="D139" s="146" t="s">
        <v>96</v>
      </c>
      <c r="E139" s="7">
        <v>2010</v>
      </c>
      <c r="F139" s="350"/>
      <c r="G139" s="147"/>
      <c r="H139" s="162">
        <f t="shared" si="5"/>
        <v>0</v>
      </c>
      <c r="I139" s="162"/>
      <c r="J139" s="162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92"/>
      <c r="Z139" s="292"/>
      <c r="AA139" s="56"/>
      <c r="AB139" s="13"/>
      <c r="AC139" s="56"/>
      <c r="AD139" s="56"/>
    </row>
    <row r="140" spans="1:30" ht="12.75">
      <c r="A140" s="8">
        <v>4</v>
      </c>
      <c r="B140" s="146" t="s">
        <v>712</v>
      </c>
      <c r="C140" s="146" t="s">
        <v>713</v>
      </c>
      <c r="D140" s="146" t="s">
        <v>211</v>
      </c>
      <c r="E140" s="438">
        <v>2010</v>
      </c>
      <c r="F140" s="350"/>
      <c r="G140" s="147"/>
      <c r="H140" s="162">
        <f t="shared" si="5"/>
        <v>0</v>
      </c>
      <c r="I140" s="162"/>
      <c r="J140" s="162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64"/>
      <c r="V140" s="56"/>
      <c r="W140" s="56"/>
      <c r="X140" s="56"/>
      <c r="Y140" s="292"/>
      <c r="Z140" s="292"/>
      <c r="AA140" s="56"/>
      <c r="AB140" s="13"/>
      <c r="AC140" s="56"/>
      <c r="AD140" s="56"/>
    </row>
    <row r="141" spans="1:30" ht="12.75">
      <c r="A141" s="8">
        <v>5</v>
      </c>
      <c r="B141" s="146" t="s">
        <v>354</v>
      </c>
      <c r="C141" s="146" t="s">
        <v>167</v>
      </c>
      <c r="D141" s="146" t="s">
        <v>96</v>
      </c>
      <c r="E141" s="7">
        <v>2010</v>
      </c>
      <c r="F141" s="331"/>
      <c r="G141" s="147"/>
      <c r="H141" s="162">
        <f t="shared" si="5"/>
        <v>0</v>
      </c>
      <c r="I141" s="162"/>
      <c r="J141" s="162"/>
      <c r="K141" s="56"/>
      <c r="L141" s="56"/>
      <c r="M141" s="56"/>
      <c r="N141" s="56"/>
      <c r="O141" s="56"/>
      <c r="P141" s="56"/>
      <c r="Q141" s="56"/>
      <c r="R141" s="64"/>
      <c r="S141" s="64"/>
      <c r="T141" s="56"/>
      <c r="U141" s="56"/>
      <c r="V141" s="56"/>
      <c r="W141" s="56"/>
      <c r="X141" s="56"/>
      <c r="Y141" s="292"/>
      <c r="Z141" s="292"/>
      <c r="AA141" s="56"/>
      <c r="AB141" s="13"/>
      <c r="AC141" s="56"/>
      <c r="AD141" s="56"/>
    </row>
    <row r="142" spans="1:30" ht="12.75">
      <c r="A142" s="8">
        <v>6</v>
      </c>
      <c r="B142" s="146" t="s">
        <v>209</v>
      </c>
      <c r="C142" s="146" t="s">
        <v>164</v>
      </c>
      <c r="D142" s="163" t="s">
        <v>194</v>
      </c>
      <c r="E142" s="7">
        <v>2010</v>
      </c>
      <c r="F142" s="202" t="s">
        <v>830</v>
      </c>
      <c r="G142" s="55">
        <v>7.4</v>
      </c>
      <c r="H142" s="162">
        <f t="shared" si="5"/>
        <v>9</v>
      </c>
      <c r="I142" s="162"/>
      <c r="J142" s="162"/>
      <c r="K142" s="56"/>
      <c r="L142" s="56">
        <v>8</v>
      </c>
      <c r="M142" s="56">
        <v>1</v>
      </c>
      <c r="N142" s="56"/>
      <c r="O142" s="56"/>
      <c r="P142" s="56"/>
      <c r="Q142" s="56"/>
      <c r="R142" s="56"/>
      <c r="S142" s="56"/>
      <c r="T142" s="56"/>
      <c r="U142" s="64"/>
      <c r="V142" s="56"/>
      <c r="W142" s="56"/>
      <c r="X142" s="56"/>
      <c r="Y142" s="292"/>
      <c r="Z142" s="292"/>
      <c r="AA142" s="56"/>
      <c r="AB142" s="13"/>
      <c r="AC142" s="56"/>
      <c r="AD142" s="56"/>
    </row>
    <row r="143" spans="1:30" ht="12.75">
      <c r="A143" s="8">
        <v>7</v>
      </c>
      <c r="B143" s="343" t="s">
        <v>436</v>
      </c>
      <c r="C143" s="344" t="s">
        <v>281</v>
      </c>
      <c r="D143" s="345" t="s">
        <v>194</v>
      </c>
      <c r="E143" s="7">
        <v>2011</v>
      </c>
      <c r="F143" s="202" t="s">
        <v>836</v>
      </c>
      <c r="G143" s="55"/>
      <c r="H143" s="162">
        <f t="shared" si="5"/>
        <v>1</v>
      </c>
      <c r="I143" s="162"/>
      <c r="J143" s="162"/>
      <c r="K143" s="56"/>
      <c r="L143" s="56">
        <v>1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292"/>
      <c r="Z143" s="292"/>
      <c r="AA143" s="56"/>
      <c r="AB143" s="13"/>
      <c r="AC143" s="56"/>
      <c r="AD143" s="56"/>
    </row>
    <row r="144" spans="1:30" ht="12.75">
      <c r="A144" s="8">
        <v>8</v>
      </c>
      <c r="B144" s="146" t="s">
        <v>502</v>
      </c>
      <c r="C144" s="146" t="s">
        <v>320</v>
      </c>
      <c r="D144" s="163" t="s">
        <v>194</v>
      </c>
      <c r="E144" s="7">
        <v>2010</v>
      </c>
      <c r="F144" s="202" t="s">
        <v>840</v>
      </c>
      <c r="G144" s="55"/>
      <c r="H144" s="162">
        <f t="shared" si="5"/>
        <v>1</v>
      </c>
      <c r="I144" s="162"/>
      <c r="J144" s="162"/>
      <c r="K144" s="56"/>
      <c r="L144" s="56">
        <v>1</v>
      </c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292"/>
      <c r="Z144" s="292"/>
      <c r="AA144" s="56"/>
      <c r="AB144" s="13"/>
      <c r="AC144" s="56"/>
      <c r="AD144" s="56"/>
    </row>
    <row r="145" spans="1:30" ht="12.75">
      <c r="A145" s="8">
        <v>9</v>
      </c>
      <c r="B145" s="343" t="s">
        <v>853</v>
      </c>
      <c r="C145" s="344" t="s">
        <v>215</v>
      </c>
      <c r="D145" s="344" t="s">
        <v>294</v>
      </c>
      <c r="E145" s="435">
        <v>2011</v>
      </c>
      <c r="F145" s="202" t="s">
        <v>854</v>
      </c>
      <c r="G145" s="55"/>
      <c r="H145" s="162">
        <f t="shared" si="5"/>
        <v>1</v>
      </c>
      <c r="I145" s="162"/>
      <c r="J145" s="162"/>
      <c r="K145" s="56"/>
      <c r="L145" s="56">
        <v>1</v>
      </c>
      <c r="M145" s="56"/>
      <c r="N145" s="56"/>
      <c r="O145" s="56"/>
      <c r="P145" s="56"/>
      <c r="Q145" s="56"/>
      <c r="R145" s="64"/>
      <c r="S145" s="64"/>
      <c r="T145" s="56"/>
      <c r="U145" s="56"/>
      <c r="V145" s="56"/>
      <c r="W145" s="56"/>
      <c r="X145" s="56"/>
      <c r="Y145" s="292"/>
      <c r="Z145" s="292"/>
      <c r="AA145" s="56"/>
      <c r="AB145" s="13"/>
      <c r="AC145" s="56"/>
      <c r="AD145" s="56"/>
    </row>
    <row r="146" spans="1:30" ht="12.75">
      <c r="A146" s="8">
        <v>10</v>
      </c>
      <c r="B146" s="146" t="s">
        <v>379</v>
      </c>
      <c r="C146" s="146" t="s">
        <v>380</v>
      </c>
      <c r="D146" s="146" t="s">
        <v>170</v>
      </c>
      <c r="E146" s="438">
        <v>2010</v>
      </c>
      <c r="F146" s="349"/>
      <c r="G146" s="55"/>
      <c r="H146" s="162">
        <f t="shared" si="5"/>
        <v>0</v>
      </c>
      <c r="I146" s="162"/>
      <c r="J146" s="162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292"/>
      <c r="Z146" s="292"/>
      <c r="AA146" s="56"/>
      <c r="AB146" s="13"/>
      <c r="AC146" s="56"/>
      <c r="AD146" s="56"/>
    </row>
    <row r="147" spans="1:30" ht="12.75">
      <c r="A147" s="8">
        <v>11</v>
      </c>
      <c r="B147" s="146" t="s">
        <v>505</v>
      </c>
      <c r="C147" s="146" t="s">
        <v>506</v>
      </c>
      <c r="D147" s="163" t="s">
        <v>101</v>
      </c>
      <c r="E147" s="7">
        <v>2010</v>
      </c>
      <c r="F147" s="349" t="s">
        <v>862</v>
      </c>
      <c r="G147" s="55"/>
      <c r="H147" s="162">
        <f t="shared" si="5"/>
        <v>1</v>
      </c>
      <c r="I147" s="162"/>
      <c r="J147" s="162"/>
      <c r="K147" s="56"/>
      <c r="L147" s="56"/>
      <c r="M147" s="56">
        <v>1</v>
      </c>
      <c r="N147" s="56"/>
      <c r="O147" s="56"/>
      <c r="P147" s="56"/>
      <c r="Q147" s="56"/>
      <c r="R147" s="64"/>
      <c r="S147" s="64"/>
      <c r="T147" s="56"/>
      <c r="U147" s="56"/>
      <c r="V147" s="56"/>
      <c r="W147" s="56"/>
      <c r="X147" s="56"/>
      <c r="Y147" s="292"/>
      <c r="Z147" s="292"/>
      <c r="AA147" s="56"/>
      <c r="AB147" s="13"/>
      <c r="AC147" s="56"/>
      <c r="AD147" s="56"/>
    </row>
    <row r="148" spans="1:30" ht="12.75">
      <c r="A148" s="8">
        <v>12</v>
      </c>
      <c r="B148" s="146" t="s">
        <v>555</v>
      </c>
      <c r="C148" s="146" t="s">
        <v>108</v>
      </c>
      <c r="D148" s="146" t="s">
        <v>78</v>
      </c>
      <c r="E148" s="7">
        <v>2010</v>
      </c>
      <c r="F148" s="349"/>
      <c r="G148" s="55"/>
      <c r="H148" s="162">
        <f t="shared" si="5"/>
        <v>0</v>
      </c>
      <c r="I148" s="162"/>
      <c r="J148" s="162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292"/>
      <c r="Z148" s="292"/>
      <c r="AA148" s="56"/>
      <c r="AB148" s="13"/>
      <c r="AC148" s="56"/>
      <c r="AD148" s="56"/>
    </row>
    <row r="149" spans="1:30" ht="12.75">
      <c r="A149" s="8">
        <v>13</v>
      </c>
      <c r="B149" s="146" t="s">
        <v>434</v>
      </c>
      <c r="C149" s="146" t="s">
        <v>251</v>
      </c>
      <c r="D149" s="146" t="s">
        <v>194</v>
      </c>
      <c r="E149" s="7">
        <v>2010</v>
      </c>
      <c r="F149" s="349"/>
      <c r="G149" s="55"/>
      <c r="H149" s="162">
        <f t="shared" si="5"/>
        <v>0</v>
      </c>
      <c r="I149" s="162"/>
      <c r="J149" s="162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64"/>
      <c r="V149" s="56"/>
      <c r="W149" s="56"/>
      <c r="X149" s="56"/>
      <c r="Y149" s="292"/>
      <c r="Z149" s="292"/>
      <c r="AA149" s="56"/>
      <c r="AB149" s="13"/>
      <c r="AC149" s="56"/>
      <c r="AD149" s="56"/>
    </row>
    <row r="150" spans="1:30" ht="12.75">
      <c r="A150" s="8">
        <v>14</v>
      </c>
      <c r="B150" s="146" t="s">
        <v>373</v>
      </c>
      <c r="C150" s="146" t="s">
        <v>282</v>
      </c>
      <c r="D150" s="163" t="s">
        <v>275</v>
      </c>
      <c r="E150" s="7">
        <v>2010</v>
      </c>
      <c r="F150" s="202" t="s">
        <v>795</v>
      </c>
      <c r="G150" s="55">
        <v>11.2</v>
      </c>
      <c r="H150" s="162">
        <f t="shared" si="5"/>
        <v>2</v>
      </c>
      <c r="I150" s="162"/>
      <c r="J150" s="162"/>
      <c r="K150" s="56"/>
      <c r="L150" s="56">
        <v>1</v>
      </c>
      <c r="M150" s="56">
        <v>1</v>
      </c>
      <c r="N150" s="56"/>
      <c r="O150" s="56"/>
      <c r="P150" s="56"/>
      <c r="Q150" s="56"/>
      <c r="R150" s="64"/>
      <c r="S150" s="64"/>
      <c r="T150" s="56"/>
      <c r="U150" s="56"/>
      <c r="V150" s="56"/>
      <c r="W150" s="56"/>
      <c r="X150" s="56"/>
      <c r="Y150" s="292"/>
      <c r="Z150" s="292"/>
      <c r="AA150" s="56"/>
      <c r="AB150" s="13"/>
      <c r="AC150" s="56"/>
      <c r="AD150" s="56"/>
    </row>
    <row r="151" spans="1:30" ht="12.75">
      <c r="A151" s="8">
        <v>15</v>
      </c>
      <c r="B151" s="343" t="s">
        <v>630</v>
      </c>
      <c r="C151" s="344" t="s">
        <v>307</v>
      </c>
      <c r="D151" s="344" t="s">
        <v>96</v>
      </c>
      <c r="E151" s="7">
        <v>2011</v>
      </c>
      <c r="F151" s="349"/>
      <c r="G151" s="55"/>
      <c r="H151" s="162">
        <f t="shared" si="5"/>
        <v>0</v>
      </c>
      <c r="I151" s="162"/>
      <c r="J151" s="162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292"/>
      <c r="Z151" s="292"/>
      <c r="AA151" s="56"/>
      <c r="AB151" s="13"/>
      <c r="AC151" s="56"/>
      <c r="AD151" s="56"/>
    </row>
    <row r="152" spans="1:30" ht="12.75">
      <c r="A152" s="8">
        <v>16</v>
      </c>
      <c r="B152" s="343" t="s">
        <v>694</v>
      </c>
      <c r="C152" s="344" t="s">
        <v>695</v>
      </c>
      <c r="D152" s="344" t="s">
        <v>98</v>
      </c>
      <c r="E152" s="7">
        <v>2011</v>
      </c>
      <c r="F152" s="350"/>
      <c r="G152" s="147"/>
      <c r="H152" s="162">
        <f t="shared" si="5"/>
        <v>0</v>
      </c>
      <c r="I152" s="162"/>
      <c r="J152" s="162"/>
      <c r="K152" s="56"/>
      <c r="L152" s="56"/>
      <c r="M152" s="56"/>
      <c r="N152" s="56"/>
      <c r="O152" s="56"/>
      <c r="P152" s="56"/>
      <c r="Q152" s="56"/>
      <c r="R152" s="64"/>
      <c r="S152" s="64"/>
      <c r="T152" s="56"/>
      <c r="U152" s="64"/>
      <c r="V152" s="56"/>
      <c r="W152" s="56"/>
      <c r="X152" s="56"/>
      <c r="Y152" s="292"/>
      <c r="Z152" s="292"/>
      <c r="AA152" s="56"/>
      <c r="AB152" s="13"/>
      <c r="AC152" s="56"/>
      <c r="AD152" s="56"/>
    </row>
    <row r="153" spans="1:30" ht="12.75">
      <c r="A153" s="8">
        <v>17</v>
      </c>
      <c r="B153" s="146" t="s">
        <v>319</v>
      </c>
      <c r="C153" s="146" t="s">
        <v>320</v>
      </c>
      <c r="D153" s="146" t="s">
        <v>105</v>
      </c>
      <c r="E153" s="7">
        <v>2010</v>
      </c>
      <c r="F153" s="349"/>
      <c r="G153" s="55"/>
      <c r="H153" s="162">
        <f t="shared" si="5"/>
        <v>0</v>
      </c>
      <c r="I153" s="162"/>
      <c r="J153" s="162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292"/>
      <c r="Z153" s="292"/>
      <c r="AA153" s="56"/>
      <c r="AB153" s="13"/>
      <c r="AC153" s="56"/>
      <c r="AD153" s="56"/>
    </row>
    <row r="154" spans="1:30" ht="12.75">
      <c r="A154" s="8">
        <v>18</v>
      </c>
      <c r="B154" s="343" t="s">
        <v>481</v>
      </c>
      <c r="C154" s="344" t="s">
        <v>482</v>
      </c>
      <c r="D154" s="344" t="s">
        <v>166</v>
      </c>
      <c r="E154" s="7">
        <v>2011</v>
      </c>
      <c r="F154" s="349"/>
      <c r="G154" s="55"/>
      <c r="H154" s="162">
        <f t="shared" si="5"/>
        <v>0</v>
      </c>
      <c r="I154" s="162"/>
      <c r="J154" s="162"/>
      <c r="K154" s="56"/>
      <c r="L154" s="56"/>
      <c r="M154" s="56"/>
      <c r="N154" s="56"/>
      <c r="O154" s="56"/>
      <c r="P154" s="56"/>
      <c r="Q154" s="56"/>
      <c r="R154" s="64"/>
      <c r="S154" s="64"/>
      <c r="T154" s="56"/>
      <c r="U154" s="56"/>
      <c r="V154" s="56"/>
      <c r="W154" s="56"/>
      <c r="X154" s="56"/>
      <c r="Y154" s="292"/>
      <c r="Z154" s="292"/>
      <c r="AA154" s="56"/>
      <c r="AB154" s="13"/>
      <c r="AC154" s="56"/>
      <c r="AD154" s="56"/>
    </row>
    <row r="155" spans="1:30" ht="12.75">
      <c r="A155" s="8">
        <v>19</v>
      </c>
      <c r="B155" s="343" t="s">
        <v>323</v>
      </c>
      <c r="C155" s="344" t="s">
        <v>167</v>
      </c>
      <c r="D155" s="344" t="s">
        <v>98</v>
      </c>
      <c r="E155" s="7">
        <v>2011</v>
      </c>
      <c r="F155" s="331"/>
      <c r="G155" s="147"/>
      <c r="H155" s="162">
        <f t="shared" si="5"/>
        <v>0</v>
      </c>
      <c r="I155" s="162"/>
      <c r="J155" s="162"/>
      <c r="K155" s="56"/>
      <c r="L155" s="56"/>
      <c r="M155" s="56"/>
      <c r="N155" s="56"/>
      <c r="O155" s="56"/>
      <c r="P155" s="56"/>
      <c r="Q155" s="285"/>
      <c r="R155" s="56"/>
      <c r="S155" s="56"/>
      <c r="T155" s="56"/>
      <c r="U155" s="64"/>
      <c r="V155" s="56"/>
      <c r="W155" s="56"/>
      <c r="X155" s="56"/>
      <c r="Y155" s="292"/>
      <c r="Z155" s="292"/>
      <c r="AA155" s="56"/>
      <c r="AB155" s="13"/>
      <c r="AC155" s="56"/>
      <c r="AD155" s="56"/>
    </row>
    <row r="156" spans="1:30" ht="12.75">
      <c r="A156" s="8">
        <v>20</v>
      </c>
      <c r="B156" s="343" t="s">
        <v>385</v>
      </c>
      <c r="C156" s="344" t="s">
        <v>386</v>
      </c>
      <c r="D156" s="344" t="s">
        <v>79</v>
      </c>
      <c r="E156" s="7">
        <v>2011</v>
      </c>
      <c r="F156" s="349"/>
      <c r="G156" s="55"/>
      <c r="H156" s="162">
        <f t="shared" si="5"/>
        <v>0</v>
      </c>
      <c r="I156" s="162"/>
      <c r="J156" s="162"/>
      <c r="K156" s="64"/>
      <c r="L156" s="56"/>
      <c r="M156" s="64"/>
      <c r="N156" s="56"/>
      <c r="O156" s="170"/>
      <c r="P156" s="56"/>
      <c r="Q156" s="56"/>
      <c r="R156" s="64"/>
      <c r="S156" s="64"/>
      <c r="T156" s="56"/>
      <c r="U156" s="56"/>
      <c r="V156" s="56"/>
      <c r="W156" s="56"/>
      <c r="X156" s="56"/>
      <c r="Y156" s="292"/>
      <c r="Z156" s="292"/>
      <c r="AA156" s="56"/>
      <c r="AB156" s="13"/>
      <c r="AC156" s="56"/>
      <c r="AD156" s="56"/>
    </row>
    <row r="157" spans="1:30" ht="12.75">
      <c r="A157" s="8">
        <v>21</v>
      </c>
      <c r="B157" s="146" t="s">
        <v>250</v>
      </c>
      <c r="C157" s="146" t="s">
        <v>251</v>
      </c>
      <c r="D157" s="163" t="s">
        <v>96</v>
      </c>
      <c r="E157" s="7">
        <v>2010</v>
      </c>
      <c r="F157" s="349" t="s">
        <v>798</v>
      </c>
      <c r="G157" s="55">
        <v>1.8</v>
      </c>
      <c r="H157" s="162">
        <f t="shared" si="5"/>
        <v>35</v>
      </c>
      <c r="I157" s="162"/>
      <c r="J157" s="162"/>
      <c r="K157" s="56">
        <v>15</v>
      </c>
      <c r="L157" s="56"/>
      <c r="M157" s="56">
        <v>20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292"/>
      <c r="Z157" s="292"/>
      <c r="AA157" s="56"/>
      <c r="AB157" s="13"/>
      <c r="AC157" s="56"/>
      <c r="AD157" s="56"/>
    </row>
    <row r="158" spans="1:30" ht="12.75">
      <c r="A158" s="8">
        <v>22</v>
      </c>
      <c r="B158" s="146" t="s">
        <v>398</v>
      </c>
      <c r="C158" s="146" t="s">
        <v>480</v>
      </c>
      <c r="D158" s="163" t="s">
        <v>171</v>
      </c>
      <c r="E158" s="7">
        <v>2010</v>
      </c>
      <c r="F158" s="202" t="s">
        <v>842</v>
      </c>
      <c r="G158" s="55"/>
      <c r="H158" s="162">
        <f t="shared" si="5"/>
        <v>1</v>
      </c>
      <c r="I158" s="162"/>
      <c r="J158" s="162"/>
      <c r="K158" s="56"/>
      <c r="L158" s="56">
        <v>1</v>
      </c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292"/>
      <c r="Z158" s="292"/>
      <c r="AA158" s="56"/>
      <c r="AB158" s="13"/>
      <c r="AC158" s="56"/>
      <c r="AD158" s="56"/>
    </row>
    <row r="159" spans="1:30" ht="12.75">
      <c r="A159" s="8">
        <v>23</v>
      </c>
      <c r="B159" s="343" t="s">
        <v>109</v>
      </c>
      <c r="C159" s="344" t="s">
        <v>218</v>
      </c>
      <c r="D159" s="345" t="s">
        <v>96</v>
      </c>
      <c r="E159" s="7">
        <v>2011</v>
      </c>
      <c r="F159" s="202" t="s">
        <v>832</v>
      </c>
      <c r="G159" s="55">
        <v>13.1</v>
      </c>
      <c r="H159" s="162">
        <f t="shared" si="5"/>
        <v>2</v>
      </c>
      <c r="I159" s="162"/>
      <c r="J159" s="162"/>
      <c r="K159" s="56"/>
      <c r="L159" s="56">
        <v>1</v>
      </c>
      <c r="M159" s="56">
        <v>1</v>
      </c>
      <c r="N159" s="56"/>
      <c r="O159" s="56"/>
      <c r="P159" s="56"/>
      <c r="Q159" s="56"/>
      <c r="R159" s="64"/>
      <c r="S159" s="64"/>
      <c r="T159" s="56"/>
      <c r="U159" s="64"/>
      <c r="V159" s="56"/>
      <c r="W159" s="56"/>
      <c r="X159" s="56"/>
      <c r="Y159" s="292"/>
      <c r="Z159" s="292"/>
      <c r="AA159" s="56"/>
      <c r="AB159" s="13"/>
      <c r="AC159" s="56"/>
      <c r="AD159" s="56"/>
    </row>
    <row r="160" spans="1:30" ht="12.75">
      <c r="A160" s="8">
        <v>24</v>
      </c>
      <c r="B160" s="146" t="s">
        <v>149</v>
      </c>
      <c r="C160" s="146" t="s">
        <v>150</v>
      </c>
      <c r="D160" s="146" t="s">
        <v>96</v>
      </c>
      <c r="E160" s="7">
        <v>2010</v>
      </c>
      <c r="F160" s="349"/>
      <c r="G160" s="55"/>
      <c r="H160" s="162">
        <f t="shared" si="5"/>
        <v>0</v>
      </c>
      <c r="I160" s="162"/>
      <c r="J160" s="162"/>
      <c r="K160" s="56"/>
      <c r="L160" s="56"/>
      <c r="M160" s="56"/>
      <c r="N160" s="56"/>
      <c r="O160" s="56"/>
      <c r="P160" s="56"/>
      <c r="Q160" s="56"/>
      <c r="R160" s="64"/>
      <c r="S160" s="64"/>
      <c r="T160" s="56"/>
      <c r="U160" s="56"/>
      <c r="V160" s="56"/>
      <c r="W160" s="56"/>
      <c r="X160" s="56"/>
      <c r="Y160" s="292"/>
      <c r="Z160" s="292"/>
      <c r="AA160" s="56"/>
      <c r="AB160" s="13"/>
      <c r="AC160" s="56"/>
      <c r="AD160" s="56"/>
    </row>
    <row r="161" spans="1:30" ht="12.75">
      <c r="A161" s="8">
        <v>25</v>
      </c>
      <c r="B161" s="146" t="s">
        <v>445</v>
      </c>
      <c r="C161" s="146" t="s">
        <v>215</v>
      </c>
      <c r="D161" s="146" t="s">
        <v>227</v>
      </c>
      <c r="E161" s="7">
        <v>2010</v>
      </c>
      <c r="F161" s="202"/>
      <c r="G161" s="55"/>
      <c r="H161" s="162">
        <f t="shared" si="5"/>
        <v>0</v>
      </c>
      <c r="I161" s="162"/>
      <c r="J161" s="162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64"/>
      <c r="V161" s="56"/>
      <c r="W161" s="56"/>
      <c r="X161" s="56"/>
      <c r="Y161" s="292"/>
      <c r="Z161" s="292"/>
      <c r="AA161" s="56"/>
      <c r="AB161" s="13"/>
      <c r="AC161" s="56"/>
      <c r="AD161" s="56"/>
    </row>
    <row r="162" spans="1:30" ht="12.75">
      <c r="A162" s="8">
        <v>26</v>
      </c>
      <c r="B162" s="344" t="s">
        <v>851</v>
      </c>
      <c r="C162" s="344" t="s">
        <v>304</v>
      </c>
      <c r="D162" s="344" t="s">
        <v>96</v>
      </c>
      <c r="E162" s="7">
        <v>2010</v>
      </c>
      <c r="F162" s="202"/>
      <c r="G162" s="55"/>
      <c r="H162" s="162">
        <f t="shared" si="5"/>
        <v>0</v>
      </c>
      <c r="I162" s="162"/>
      <c r="J162" s="162"/>
      <c r="K162" s="56"/>
      <c r="L162" s="151" t="s">
        <v>447</v>
      </c>
      <c r="M162" s="56"/>
      <c r="N162" s="56"/>
      <c r="O162" s="56"/>
      <c r="P162" s="56"/>
      <c r="Q162" s="56"/>
      <c r="R162" s="64"/>
      <c r="S162" s="64"/>
      <c r="T162" s="56"/>
      <c r="U162" s="56"/>
      <c r="V162" s="56"/>
      <c r="W162" s="56"/>
      <c r="X162" s="56"/>
      <c r="Y162" s="292"/>
      <c r="Z162" s="292"/>
      <c r="AA162" s="56"/>
      <c r="AB162" s="13"/>
      <c r="AC162" s="56"/>
      <c r="AD162" s="56"/>
    </row>
    <row r="163" spans="1:30" ht="12.75">
      <c r="A163" s="8">
        <v>27</v>
      </c>
      <c r="B163" s="146" t="s">
        <v>377</v>
      </c>
      <c r="C163" s="146" t="s">
        <v>378</v>
      </c>
      <c r="D163" s="146" t="s">
        <v>174</v>
      </c>
      <c r="E163" s="7">
        <v>2010</v>
      </c>
      <c r="F163" s="349"/>
      <c r="G163" s="55"/>
      <c r="H163" s="162">
        <f t="shared" si="5"/>
        <v>0</v>
      </c>
      <c r="I163" s="162"/>
      <c r="J163" s="162"/>
      <c r="K163" s="56"/>
      <c r="L163" s="56"/>
      <c r="M163" s="56"/>
      <c r="N163" s="56"/>
      <c r="O163" s="13"/>
      <c r="P163" s="56"/>
      <c r="Q163" s="56"/>
      <c r="R163" s="56"/>
      <c r="S163" s="56"/>
      <c r="T163" s="56"/>
      <c r="U163" s="56"/>
      <c r="V163" s="56"/>
      <c r="W163" s="56"/>
      <c r="X163" s="56"/>
      <c r="Y163" s="292"/>
      <c r="Z163" s="292"/>
      <c r="AA163" s="56"/>
      <c r="AB163" s="13"/>
      <c r="AC163" s="56"/>
      <c r="AD163" s="56"/>
    </row>
    <row r="164" spans="1:30" ht="12.75">
      <c r="A164" s="8">
        <v>28</v>
      </c>
      <c r="B164" s="343" t="s">
        <v>709</v>
      </c>
      <c r="C164" s="344" t="s">
        <v>710</v>
      </c>
      <c r="D164" s="344" t="s">
        <v>181</v>
      </c>
      <c r="E164" s="7">
        <v>2011</v>
      </c>
      <c r="F164" s="349"/>
      <c r="G164" s="55"/>
      <c r="H164" s="162">
        <f t="shared" si="5"/>
        <v>0</v>
      </c>
      <c r="I164" s="162"/>
      <c r="J164" s="162"/>
      <c r="K164" s="56"/>
      <c r="L164" s="56"/>
      <c r="M164" s="56"/>
      <c r="N164" s="56"/>
      <c r="O164" s="56"/>
      <c r="P164" s="56"/>
      <c r="Q164" s="56"/>
      <c r="R164" s="64"/>
      <c r="S164" s="64"/>
      <c r="T164" s="56"/>
      <c r="U164" s="56"/>
      <c r="V164" s="56"/>
      <c r="W164" s="56"/>
      <c r="X164" s="56"/>
      <c r="Y164" s="292"/>
      <c r="Z164" s="292"/>
      <c r="AA164" s="56"/>
      <c r="AB164" s="13"/>
      <c r="AC164" s="56"/>
      <c r="AD164" s="56"/>
    </row>
    <row r="165" spans="1:30" ht="12.75">
      <c r="A165" s="8">
        <v>29</v>
      </c>
      <c r="B165" s="146" t="s">
        <v>382</v>
      </c>
      <c r="C165" s="146" t="s">
        <v>320</v>
      </c>
      <c r="D165" s="146" t="s">
        <v>79</v>
      </c>
      <c r="E165" s="7">
        <v>2010</v>
      </c>
      <c r="F165" s="349"/>
      <c r="G165" s="55"/>
      <c r="H165" s="162">
        <f t="shared" si="5"/>
        <v>0</v>
      </c>
      <c r="I165" s="162"/>
      <c r="J165" s="162"/>
      <c r="K165" s="64"/>
      <c r="L165" s="56"/>
      <c r="M165" s="64"/>
      <c r="N165" s="56"/>
      <c r="O165" s="64"/>
      <c r="P165" s="56"/>
      <c r="Q165" s="56"/>
      <c r="R165" s="64"/>
      <c r="S165" s="64"/>
      <c r="T165" s="56"/>
      <c r="U165" s="56"/>
      <c r="V165" s="56"/>
      <c r="W165" s="56"/>
      <c r="X165" s="56"/>
      <c r="Y165" s="292"/>
      <c r="Z165" s="292"/>
      <c r="AA165" s="56"/>
      <c r="AB165" s="13"/>
      <c r="AC165" s="56"/>
      <c r="AD165" s="56"/>
    </row>
    <row r="166" spans="1:30" ht="12.75">
      <c r="A166" s="8">
        <v>30</v>
      </c>
      <c r="B166" s="146" t="s">
        <v>270</v>
      </c>
      <c r="C166" s="146" t="s">
        <v>187</v>
      </c>
      <c r="D166" s="163" t="s">
        <v>101</v>
      </c>
      <c r="E166" s="7">
        <v>2010</v>
      </c>
      <c r="F166" s="349" t="s">
        <v>863</v>
      </c>
      <c r="G166" s="55"/>
      <c r="H166" s="162">
        <f t="shared" si="5"/>
        <v>1</v>
      </c>
      <c r="I166" s="162"/>
      <c r="J166" s="162"/>
      <c r="K166" s="56"/>
      <c r="L166" s="56"/>
      <c r="M166" s="56">
        <v>1</v>
      </c>
      <c r="N166" s="56"/>
      <c r="O166" s="56"/>
      <c r="P166" s="56"/>
      <c r="Q166" s="56"/>
      <c r="R166" s="64"/>
      <c r="S166" s="64"/>
      <c r="T166" s="56"/>
      <c r="U166" s="56"/>
      <c r="V166" s="56"/>
      <c r="W166" s="56"/>
      <c r="X166" s="56"/>
      <c r="Y166" s="292"/>
      <c r="Z166" s="292"/>
      <c r="AA166" s="56"/>
      <c r="AB166" s="13"/>
      <c r="AC166" s="56"/>
      <c r="AD166" s="56"/>
    </row>
    <row r="167" spans="1:30" ht="12.75">
      <c r="A167" s="8">
        <v>31</v>
      </c>
      <c r="B167" s="146" t="s">
        <v>726</v>
      </c>
      <c r="C167" s="146" t="s">
        <v>225</v>
      </c>
      <c r="D167" s="146" t="s">
        <v>78</v>
      </c>
      <c r="E167" s="438">
        <v>2010</v>
      </c>
      <c r="F167" s="349"/>
      <c r="G167" s="55"/>
      <c r="H167" s="162">
        <f t="shared" si="5"/>
        <v>0</v>
      </c>
      <c r="I167" s="162"/>
      <c r="J167" s="162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292"/>
      <c r="Z167" s="292"/>
      <c r="AA167" s="56"/>
      <c r="AB167" s="13"/>
      <c r="AC167" s="56"/>
      <c r="AD167" s="56"/>
    </row>
    <row r="168" spans="1:30" ht="12.75">
      <c r="A168" s="8">
        <v>32</v>
      </c>
      <c r="B168" s="343" t="s">
        <v>336</v>
      </c>
      <c r="C168" s="344" t="s">
        <v>301</v>
      </c>
      <c r="D168" s="345" t="s">
        <v>101</v>
      </c>
      <c r="E168" s="7">
        <v>2011</v>
      </c>
      <c r="F168" s="349" t="s">
        <v>778</v>
      </c>
      <c r="G168" s="55">
        <v>12.7</v>
      </c>
      <c r="H168" s="162">
        <f t="shared" si="5"/>
        <v>2</v>
      </c>
      <c r="I168" s="162"/>
      <c r="J168" s="162"/>
      <c r="K168" s="56">
        <v>1</v>
      </c>
      <c r="L168" s="56"/>
      <c r="M168" s="56">
        <v>1</v>
      </c>
      <c r="N168" s="56"/>
      <c r="O168" s="56"/>
      <c r="P168" s="56"/>
      <c r="Q168" s="56"/>
      <c r="R168" s="64"/>
      <c r="S168" s="64"/>
      <c r="T168" s="56"/>
      <c r="U168" s="56"/>
      <c r="V168" s="56"/>
      <c r="W168" s="56"/>
      <c r="X168" s="56"/>
      <c r="Y168" s="292"/>
      <c r="Z168" s="292"/>
      <c r="AA168" s="56"/>
      <c r="AB168" s="13"/>
      <c r="AC168" s="56"/>
      <c r="AD168" s="56"/>
    </row>
    <row r="169" spans="1:30" ht="12.75">
      <c r="A169" s="8">
        <v>33</v>
      </c>
      <c r="B169" s="343" t="s">
        <v>126</v>
      </c>
      <c r="C169" s="344" t="s">
        <v>272</v>
      </c>
      <c r="D169" s="345" t="s">
        <v>171</v>
      </c>
      <c r="E169" s="7">
        <v>2011</v>
      </c>
      <c r="F169" s="202" t="s">
        <v>831</v>
      </c>
      <c r="G169" s="55">
        <v>10.8</v>
      </c>
      <c r="H169" s="162">
        <f aca="true" t="shared" si="6" ref="H169:H188">SUM(I169:AD169)</f>
        <v>2</v>
      </c>
      <c r="I169" s="162"/>
      <c r="J169" s="162"/>
      <c r="K169" s="56"/>
      <c r="L169" s="56">
        <v>1</v>
      </c>
      <c r="M169" s="56">
        <v>1</v>
      </c>
      <c r="N169" s="56"/>
      <c r="O169" s="56"/>
      <c r="P169" s="56"/>
      <c r="Q169" s="56"/>
      <c r="R169" s="64"/>
      <c r="S169" s="64"/>
      <c r="T169" s="56"/>
      <c r="U169" s="56"/>
      <c r="V169" s="56"/>
      <c r="W169" s="56"/>
      <c r="X169" s="56"/>
      <c r="Y169" s="292"/>
      <c r="Z169" s="292"/>
      <c r="AA169" s="56"/>
      <c r="AB169" s="13"/>
      <c r="AC169" s="56"/>
      <c r="AD169" s="56"/>
    </row>
    <row r="170" spans="1:30" s="8" customFormat="1" ht="12.75">
      <c r="A170" s="8">
        <v>34</v>
      </c>
      <c r="B170" s="343" t="s">
        <v>126</v>
      </c>
      <c r="C170" s="344" t="s">
        <v>167</v>
      </c>
      <c r="D170" s="345" t="s">
        <v>96</v>
      </c>
      <c r="E170" s="7">
        <v>2011</v>
      </c>
      <c r="F170" s="202" t="s">
        <v>833</v>
      </c>
      <c r="G170" s="55"/>
      <c r="H170" s="162">
        <f t="shared" si="6"/>
        <v>1</v>
      </c>
      <c r="I170" s="162"/>
      <c r="J170" s="162"/>
      <c r="K170" s="56"/>
      <c r="L170" s="56">
        <v>1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292"/>
      <c r="Z170" s="292"/>
      <c r="AA170" s="56"/>
      <c r="AB170" s="13"/>
      <c r="AC170" s="56"/>
      <c r="AD170" s="56"/>
    </row>
    <row r="171" spans="1:30" s="8" customFormat="1" ht="12.75">
      <c r="A171" s="8">
        <v>35</v>
      </c>
      <c r="B171" s="343" t="s">
        <v>533</v>
      </c>
      <c r="C171" s="344" t="s">
        <v>534</v>
      </c>
      <c r="D171" s="344" t="s">
        <v>99</v>
      </c>
      <c r="E171" s="7">
        <v>2011</v>
      </c>
      <c r="F171" s="349"/>
      <c r="G171" s="55"/>
      <c r="H171" s="162">
        <f t="shared" si="6"/>
        <v>0</v>
      </c>
      <c r="I171" s="162"/>
      <c r="J171" s="162"/>
      <c r="K171" s="56"/>
      <c r="L171" s="56"/>
      <c r="M171" s="56"/>
      <c r="N171" s="56"/>
      <c r="O171" s="56"/>
      <c r="P171" s="56"/>
      <c r="Q171" s="56"/>
      <c r="R171" s="64"/>
      <c r="S171" s="64"/>
      <c r="T171" s="56"/>
      <c r="U171" s="56"/>
      <c r="V171" s="56"/>
      <c r="W171" s="56"/>
      <c r="X171" s="56"/>
      <c r="Y171" s="292"/>
      <c r="Z171" s="292"/>
      <c r="AA171" s="56"/>
      <c r="AB171" s="13"/>
      <c r="AC171" s="56"/>
      <c r="AD171" s="56"/>
    </row>
    <row r="172" spans="1:30" s="8" customFormat="1" ht="12.75">
      <c r="A172" s="8">
        <v>36</v>
      </c>
      <c r="B172" s="343" t="s">
        <v>536</v>
      </c>
      <c r="C172" s="344" t="s">
        <v>320</v>
      </c>
      <c r="D172" s="344" t="s">
        <v>181</v>
      </c>
      <c r="E172" s="7">
        <v>2011</v>
      </c>
      <c r="F172" s="349"/>
      <c r="G172" s="55"/>
      <c r="H172" s="162">
        <f t="shared" si="6"/>
        <v>0</v>
      </c>
      <c r="I172" s="162"/>
      <c r="J172" s="162"/>
      <c r="K172" s="56"/>
      <c r="L172" s="56"/>
      <c r="M172" s="56"/>
      <c r="N172" s="56"/>
      <c r="O172" s="56"/>
      <c r="P172" s="56"/>
      <c r="Q172" s="170"/>
      <c r="R172" s="56"/>
      <c r="S172" s="56"/>
      <c r="T172" s="56"/>
      <c r="U172" s="56"/>
      <c r="V172" s="56"/>
      <c r="W172" s="56"/>
      <c r="X172" s="56"/>
      <c r="Y172" s="292"/>
      <c r="Z172" s="292"/>
      <c r="AA172" s="56"/>
      <c r="AB172" s="13"/>
      <c r="AC172" s="56"/>
      <c r="AD172" s="56"/>
    </row>
    <row r="173" spans="1:30" s="8" customFormat="1" ht="12.75">
      <c r="A173" s="8">
        <v>37</v>
      </c>
      <c r="B173" s="343" t="s">
        <v>536</v>
      </c>
      <c r="C173" s="344" t="s">
        <v>320</v>
      </c>
      <c r="D173" s="344" t="s">
        <v>181</v>
      </c>
      <c r="E173" s="7">
        <v>2011</v>
      </c>
      <c r="F173" s="349"/>
      <c r="G173" s="55"/>
      <c r="H173" s="162">
        <f t="shared" si="6"/>
        <v>0</v>
      </c>
      <c r="I173" s="162"/>
      <c r="J173" s="162"/>
      <c r="K173" s="64"/>
      <c r="L173" s="56"/>
      <c r="M173" s="64"/>
      <c r="N173" s="56"/>
      <c r="O173" s="56"/>
      <c r="P173" s="56"/>
      <c r="Q173" s="56"/>
      <c r="R173" s="64"/>
      <c r="S173" s="64"/>
      <c r="T173" s="56"/>
      <c r="U173" s="56"/>
      <c r="V173" s="56"/>
      <c r="W173" s="56"/>
      <c r="X173" s="56"/>
      <c r="Y173" s="292"/>
      <c r="Z173" s="292"/>
      <c r="AA173" s="56"/>
      <c r="AB173" s="13"/>
      <c r="AC173" s="56"/>
      <c r="AD173" s="56"/>
    </row>
    <row r="174" spans="1:30" s="8" customFormat="1" ht="12.75">
      <c r="A174" s="8">
        <v>38</v>
      </c>
      <c r="B174" s="343" t="s">
        <v>435</v>
      </c>
      <c r="C174" s="344" t="s">
        <v>112</v>
      </c>
      <c r="D174" s="345" t="s">
        <v>194</v>
      </c>
      <c r="E174" s="7">
        <v>2011</v>
      </c>
      <c r="F174" s="202" t="s">
        <v>837</v>
      </c>
      <c r="G174" s="202"/>
      <c r="H174" s="162">
        <f t="shared" si="6"/>
        <v>1</v>
      </c>
      <c r="I174" s="162"/>
      <c r="J174" s="162"/>
      <c r="K174" s="56"/>
      <c r="L174" s="56">
        <v>1</v>
      </c>
      <c r="M174" s="56"/>
      <c r="N174" s="56"/>
      <c r="O174" s="170"/>
      <c r="P174" s="56"/>
      <c r="Q174" s="56"/>
      <c r="R174" s="56"/>
      <c r="S174" s="56"/>
      <c r="T174" s="56"/>
      <c r="U174" s="56"/>
      <c r="V174" s="56"/>
      <c r="W174" s="56"/>
      <c r="X174" s="56"/>
      <c r="Y174" s="292"/>
      <c r="Z174" s="292"/>
      <c r="AA174" s="56"/>
      <c r="AB174" s="13"/>
      <c r="AC174" s="56"/>
      <c r="AD174" s="56"/>
    </row>
    <row r="175" spans="1:30" s="8" customFormat="1" ht="12.75">
      <c r="A175" s="8">
        <v>39</v>
      </c>
      <c r="B175" s="343" t="s">
        <v>415</v>
      </c>
      <c r="C175" s="344" t="s">
        <v>112</v>
      </c>
      <c r="D175" s="345" t="s">
        <v>101</v>
      </c>
      <c r="E175" s="7">
        <v>2011</v>
      </c>
      <c r="F175" s="349" t="s">
        <v>801</v>
      </c>
      <c r="G175" s="55"/>
      <c r="H175" s="162">
        <f t="shared" si="6"/>
        <v>1</v>
      </c>
      <c r="I175" s="162"/>
      <c r="J175" s="162"/>
      <c r="K175" s="64">
        <v>1</v>
      </c>
      <c r="L175" s="56"/>
      <c r="M175" s="64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292"/>
      <c r="Z175" s="292"/>
      <c r="AA175" s="56"/>
      <c r="AB175" s="13"/>
      <c r="AC175" s="56"/>
      <c r="AD175" s="56"/>
    </row>
    <row r="176" spans="1:30" s="8" customFormat="1" ht="12.75">
      <c r="A176" s="8">
        <v>40</v>
      </c>
      <c r="B176" s="343" t="s">
        <v>437</v>
      </c>
      <c r="C176" s="344" t="s">
        <v>438</v>
      </c>
      <c r="D176" s="344" t="s">
        <v>194</v>
      </c>
      <c r="E176" s="7">
        <v>2011</v>
      </c>
      <c r="F176" s="349"/>
      <c r="G176" s="55"/>
      <c r="H176" s="162">
        <f t="shared" si="6"/>
        <v>0</v>
      </c>
      <c r="I176" s="162"/>
      <c r="J176" s="162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64"/>
      <c r="V176" s="56"/>
      <c r="W176" s="56"/>
      <c r="X176" s="56"/>
      <c r="Y176" s="292"/>
      <c r="Z176" s="292"/>
      <c r="AA176" s="56"/>
      <c r="AB176" s="13"/>
      <c r="AC176" s="56"/>
      <c r="AD176" s="56"/>
    </row>
    <row r="177" spans="1:30" s="8" customFormat="1" ht="12.75">
      <c r="A177" s="8">
        <v>41</v>
      </c>
      <c r="B177" s="343" t="s">
        <v>406</v>
      </c>
      <c r="C177" s="344" t="s">
        <v>70</v>
      </c>
      <c r="D177" s="345" t="s">
        <v>294</v>
      </c>
      <c r="E177" s="7">
        <v>2011</v>
      </c>
      <c r="F177" s="349" t="s">
        <v>861</v>
      </c>
      <c r="G177" s="55"/>
      <c r="H177" s="162">
        <f t="shared" si="6"/>
        <v>1</v>
      </c>
      <c r="I177" s="162"/>
      <c r="J177" s="162"/>
      <c r="K177" s="56"/>
      <c r="L177" s="56"/>
      <c r="M177" s="56">
        <v>1</v>
      </c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292"/>
      <c r="Z177" s="292"/>
      <c r="AA177" s="56"/>
      <c r="AB177" s="13"/>
      <c r="AC177" s="56"/>
      <c r="AD177" s="56"/>
    </row>
    <row r="178" spans="1:30" s="8" customFormat="1" ht="12.75">
      <c r="A178" s="8">
        <v>42</v>
      </c>
      <c r="B178" s="343" t="s">
        <v>145</v>
      </c>
      <c r="C178" s="344" t="s">
        <v>146</v>
      </c>
      <c r="D178" s="345" t="s">
        <v>96</v>
      </c>
      <c r="E178" s="7">
        <v>2011</v>
      </c>
      <c r="F178" s="349" t="s">
        <v>800</v>
      </c>
      <c r="G178" s="55">
        <v>5.2</v>
      </c>
      <c r="H178" s="162">
        <f t="shared" si="6"/>
        <v>2</v>
      </c>
      <c r="I178" s="162"/>
      <c r="J178" s="162"/>
      <c r="K178" s="56">
        <v>1</v>
      </c>
      <c r="L178" s="56"/>
      <c r="M178" s="56">
        <v>1</v>
      </c>
      <c r="N178" s="56"/>
      <c r="O178" s="56"/>
      <c r="P178" s="56"/>
      <c r="Q178" s="56"/>
      <c r="R178" s="64"/>
      <c r="S178" s="64"/>
      <c r="T178" s="56"/>
      <c r="U178" s="56"/>
      <c r="V178" s="56"/>
      <c r="W178" s="56"/>
      <c r="X178" s="56"/>
      <c r="Y178" s="292"/>
      <c r="Z178" s="292"/>
      <c r="AA178" s="56"/>
      <c r="AB178" s="13"/>
      <c r="AC178" s="56"/>
      <c r="AD178" s="56"/>
    </row>
    <row r="179" spans="1:30" s="8" customFormat="1" ht="12.75">
      <c r="A179" s="8">
        <v>43</v>
      </c>
      <c r="B179" s="343" t="s">
        <v>80</v>
      </c>
      <c r="C179" s="344" t="s">
        <v>618</v>
      </c>
      <c r="D179" s="344" t="s">
        <v>181</v>
      </c>
      <c r="E179" s="7">
        <v>2011</v>
      </c>
      <c r="F179" s="349"/>
      <c r="G179" s="55"/>
      <c r="H179" s="162">
        <f t="shared" si="6"/>
        <v>0</v>
      </c>
      <c r="I179" s="162"/>
      <c r="J179" s="162"/>
      <c r="K179" s="56"/>
      <c r="L179" s="56"/>
      <c r="M179" s="56"/>
      <c r="N179" s="56"/>
      <c r="O179" s="56"/>
      <c r="P179" s="56"/>
      <c r="Q179" s="56"/>
      <c r="R179" s="64"/>
      <c r="S179" s="64"/>
      <c r="T179" s="56"/>
      <c r="U179" s="56"/>
      <c r="V179" s="56"/>
      <c r="W179" s="56"/>
      <c r="X179" s="56"/>
      <c r="Y179" s="292"/>
      <c r="Z179" s="292"/>
      <c r="AA179" s="56"/>
      <c r="AB179" s="13"/>
      <c r="AC179" s="56"/>
      <c r="AD179" s="56"/>
    </row>
    <row r="180" spans="1:30" s="8" customFormat="1" ht="12.75">
      <c r="A180" s="8">
        <v>44</v>
      </c>
      <c r="B180" s="146" t="s">
        <v>127</v>
      </c>
      <c r="C180" s="146" t="s">
        <v>97</v>
      </c>
      <c r="D180" s="146" t="s">
        <v>105</v>
      </c>
      <c r="E180" s="7">
        <v>2010</v>
      </c>
      <c r="F180" s="349"/>
      <c r="G180" s="55"/>
      <c r="H180" s="162">
        <f t="shared" si="6"/>
        <v>0</v>
      </c>
      <c r="I180" s="162"/>
      <c r="J180" s="162"/>
      <c r="K180" s="56"/>
      <c r="L180" s="56"/>
      <c r="M180" s="56"/>
      <c r="N180" s="56"/>
      <c r="O180" s="56"/>
      <c r="P180" s="56"/>
      <c r="Q180" s="56"/>
      <c r="R180" s="64"/>
      <c r="S180" s="64"/>
      <c r="T180" s="56"/>
      <c r="U180" s="56"/>
      <c r="V180" s="56"/>
      <c r="W180" s="56"/>
      <c r="X180" s="56"/>
      <c r="Y180" s="292"/>
      <c r="Z180" s="292"/>
      <c r="AA180" s="56"/>
      <c r="AB180" s="13"/>
      <c r="AC180" s="56"/>
      <c r="AD180" s="56"/>
    </row>
    <row r="181" spans="1:30" s="8" customFormat="1" ht="12.75">
      <c r="A181" s="8">
        <v>45</v>
      </c>
      <c r="B181" s="343" t="s">
        <v>428</v>
      </c>
      <c r="C181" s="344" t="s">
        <v>66</v>
      </c>
      <c r="D181" s="344" t="s">
        <v>98</v>
      </c>
      <c r="E181" s="7">
        <v>2011</v>
      </c>
      <c r="F181" s="349"/>
      <c r="G181" s="55"/>
      <c r="H181" s="162">
        <f t="shared" si="6"/>
        <v>0</v>
      </c>
      <c r="I181" s="162"/>
      <c r="J181" s="162"/>
      <c r="K181" s="56"/>
      <c r="L181" s="56"/>
      <c r="M181" s="56"/>
      <c r="N181" s="56"/>
      <c r="O181" s="56"/>
      <c r="P181" s="56"/>
      <c r="Q181" s="170"/>
      <c r="R181" s="56"/>
      <c r="S181" s="56"/>
      <c r="T181" s="56"/>
      <c r="U181" s="56"/>
      <c r="V181" s="56"/>
      <c r="W181" s="56"/>
      <c r="X181" s="56"/>
      <c r="Y181" s="292"/>
      <c r="Z181" s="292"/>
      <c r="AA181" s="56"/>
      <c r="AB181" s="13"/>
      <c r="AC181" s="56"/>
      <c r="AD181" s="56"/>
    </row>
    <row r="182" spans="1:30" s="8" customFormat="1" ht="12.75">
      <c r="A182" s="8">
        <v>46</v>
      </c>
      <c r="B182" s="146" t="s">
        <v>532</v>
      </c>
      <c r="C182" s="146" t="s">
        <v>167</v>
      </c>
      <c r="D182" s="146" t="s">
        <v>181</v>
      </c>
      <c r="E182" s="7">
        <v>2010</v>
      </c>
      <c r="F182" s="349"/>
      <c r="G182" s="55"/>
      <c r="H182" s="162">
        <f t="shared" si="6"/>
        <v>0</v>
      </c>
      <c r="I182" s="162"/>
      <c r="J182" s="162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292"/>
      <c r="Z182" s="292"/>
      <c r="AA182" s="56"/>
      <c r="AB182" s="13"/>
      <c r="AC182" s="56"/>
      <c r="AD182" s="56"/>
    </row>
    <row r="183" spans="1:30" s="8" customFormat="1" ht="12.75">
      <c r="A183" s="8">
        <v>47</v>
      </c>
      <c r="B183" s="146" t="s">
        <v>638</v>
      </c>
      <c r="C183" s="146" t="s">
        <v>108</v>
      </c>
      <c r="D183" s="146" t="s">
        <v>99</v>
      </c>
      <c r="E183" s="7">
        <v>2010</v>
      </c>
      <c r="F183" s="349"/>
      <c r="G183" s="55"/>
      <c r="H183" s="162">
        <f t="shared" si="6"/>
        <v>0</v>
      </c>
      <c r="I183" s="162"/>
      <c r="J183" s="162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292"/>
      <c r="Z183" s="292"/>
      <c r="AA183" s="56"/>
      <c r="AB183" s="13"/>
      <c r="AC183" s="56"/>
      <c r="AD183" s="56"/>
    </row>
    <row r="184" spans="1:30" s="8" customFormat="1" ht="12.75">
      <c r="A184" s="8">
        <v>48</v>
      </c>
      <c r="B184" s="146" t="s">
        <v>143</v>
      </c>
      <c r="C184" s="146" t="s">
        <v>144</v>
      </c>
      <c r="D184" s="163" t="s">
        <v>71</v>
      </c>
      <c r="E184" s="7">
        <v>2010</v>
      </c>
      <c r="F184" s="349" t="s">
        <v>860</v>
      </c>
      <c r="G184" s="55"/>
      <c r="H184" s="162">
        <f t="shared" si="6"/>
        <v>10</v>
      </c>
      <c r="I184" s="162"/>
      <c r="J184" s="207"/>
      <c r="K184" s="56"/>
      <c r="L184" s="56"/>
      <c r="M184" s="56">
        <v>10</v>
      </c>
      <c r="N184" s="56"/>
      <c r="O184" s="64"/>
      <c r="P184" s="56"/>
      <c r="Q184" s="56"/>
      <c r="R184" s="56"/>
      <c r="S184" s="56"/>
      <c r="T184" s="56"/>
      <c r="U184" s="64"/>
      <c r="V184" s="56"/>
      <c r="W184" s="56"/>
      <c r="X184" s="56"/>
      <c r="Y184" s="292"/>
      <c r="Z184" s="292"/>
      <c r="AA184" s="56"/>
      <c r="AB184" s="13"/>
      <c r="AC184" s="56"/>
      <c r="AD184" s="56"/>
    </row>
    <row r="185" spans="1:30" s="8" customFormat="1" ht="12.75">
      <c r="A185" s="8">
        <v>49</v>
      </c>
      <c r="B185" s="146" t="s">
        <v>240</v>
      </c>
      <c r="C185" s="146" t="s">
        <v>241</v>
      </c>
      <c r="D185" s="163" t="s">
        <v>78</v>
      </c>
      <c r="E185" s="7">
        <v>2010</v>
      </c>
      <c r="F185" s="349" t="s">
        <v>799</v>
      </c>
      <c r="G185" s="55">
        <v>5.6</v>
      </c>
      <c r="H185" s="162">
        <f t="shared" si="6"/>
        <v>6</v>
      </c>
      <c r="I185" s="162"/>
      <c r="J185" s="162"/>
      <c r="K185" s="56">
        <v>1</v>
      </c>
      <c r="L185" s="56">
        <v>4</v>
      </c>
      <c r="M185" s="56">
        <v>1</v>
      </c>
      <c r="N185" s="56"/>
      <c r="O185" s="56"/>
      <c r="P185" s="56"/>
      <c r="Q185" s="56"/>
      <c r="R185" s="64"/>
      <c r="S185" s="64"/>
      <c r="T185" s="56"/>
      <c r="U185" s="64"/>
      <c r="V185" s="56"/>
      <c r="W185" s="56"/>
      <c r="X185" s="56"/>
      <c r="Y185" s="292"/>
      <c r="Z185" s="292"/>
      <c r="AA185" s="56"/>
      <c r="AB185" s="13"/>
      <c r="AC185" s="56"/>
      <c r="AD185" s="56"/>
    </row>
    <row r="186" spans="1:30" s="8" customFormat="1" ht="12.75">
      <c r="A186" s="8">
        <v>50</v>
      </c>
      <c r="B186" s="343" t="s">
        <v>580</v>
      </c>
      <c r="C186" s="344" t="s">
        <v>304</v>
      </c>
      <c r="D186" s="344" t="s">
        <v>105</v>
      </c>
      <c r="E186" s="7">
        <v>2011</v>
      </c>
      <c r="F186" s="202"/>
      <c r="G186" s="55"/>
      <c r="H186" s="162">
        <f t="shared" si="6"/>
        <v>0</v>
      </c>
      <c r="I186" s="162"/>
      <c r="J186" s="162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292"/>
      <c r="Z186" s="292"/>
      <c r="AA186" s="56"/>
      <c r="AB186" s="13"/>
      <c r="AC186" s="56"/>
      <c r="AD186" s="56"/>
    </row>
    <row r="187" spans="1:30" s="8" customFormat="1" ht="12.75">
      <c r="A187" s="8">
        <v>51</v>
      </c>
      <c r="B187" s="146" t="s">
        <v>352</v>
      </c>
      <c r="C187" s="146" t="s">
        <v>353</v>
      </c>
      <c r="D187" s="163" t="s">
        <v>194</v>
      </c>
      <c r="E187" s="7">
        <v>2010</v>
      </c>
      <c r="F187" s="202" t="s">
        <v>837</v>
      </c>
      <c r="G187" s="55"/>
      <c r="H187" s="162">
        <f t="shared" si="6"/>
        <v>1</v>
      </c>
      <c r="I187" s="162"/>
      <c r="J187" s="162"/>
      <c r="K187" s="56"/>
      <c r="L187" s="56">
        <v>1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292"/>
      <c r="Z187" s="292"/>
      <c r="AA187" s="56"/>
      <c r="AB187" s="13"/>
      <c r="AC187" s="56"/>
      <c r="AD187" s="56"/>
    </row>
    <row r="188" spans="1:30" s="8" customFormat="1" ht="12.75">
      <c r="A188" s="8">
        <v>52</v>
      </c>
      <c r="B188" s="343" t="s">
        <v>554</v>
      </c>
      <c r="C188" s="344" t="s">
        <v>552</v>
      </c>
      <c r="D188" s="344" t="s">
        <v>105</v>
      </c>
      <c r="E188" s="7">
        <v>2011</v>
      </c>
      <c r="F188" s="349"/>
      <c r="G188" s="55"/>
      <c r="H188" s="162">
        <f t="shared" si="6"/>
        <v>0</v>
      </c>
      <c r="I188" s="162"/>
      <c r="J188" s="162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292"/>
      <c r="Z188" s="292"/>
      <c r="AA188" s="56"/>
      <c r="AB188" s="13"/>
      <c r="AC188" s="56"/>
      <c r="AD188" s="56"/>
    </row>
    <row r="189" spans="2:30" s="8" customFormat="1" ht="12.75">
      <c r="B189" s="344"/>
      <c r="C189" s="344"/>
      <c r="D189" s="344"/>
      <c r="E189" s="7"/>
      <c r="F189" s="349"/>
      <c r="G189" s="55"/>
      <c r="H189" s="162"/>
      <c r="I189" s="162"/>
      <c r="J189" s="162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292"/>
      <c r="Z189" s="292"/>
      <c r="AA189" s="56"/>
      <c r="AB189" s="13"/>
      <c r="AC189" s="56"/>
      <c r="AD189" s="56"/>
    </row>
    <row r="190" spans="2:30" s="8" customFormat="1" ht="12.75">
      <c r="B190" s="146"/>
      <c r="C190" s="146"/>
      <c r="D190" s="146"/>
      <c r="E190" s="7"/>
      <c r="F190" s="349"/>
      <c r="G190" s="55"/>
      <c r="H190" s="162"/>
      <c r="I190" s="162"/>
      <c r="J190" s="162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292"/>
      <c r="Z190" s="292"/>
      <c r="AA190" s="56"/>
      <c r="AB190" s="13"/>
      <c r="AC190" s="56"/>
      <c r="AD190" s="56"/>
    </row>
    <row r="191" spans="2:30" ht="12.75">
      <c r="B191" s="146"/>
      <c r="C191" s="356" t="s">
        <v>722</v>
      </c>
      <c r="D191" s="146"/>
      <c r="E191" s="7"/>
      <c r="F191" s="347" t="s">
        <v>68</v>
      </c>
      <c r="G191" s="50" t="s">
        <v>69</v>
      </c>
      <c r="H191" s="44" t="s">
        <v>0</v>
      </c>
      <c r="I191" s="44" t="s">
        <v>338</v>
      </c>
      <c r="J191" s="44" t="s">
        <v>339</v>
      </c>
      <c r="K191" s="44" t="s">
        <v>820</v>
      </c>
      <c r="L191" s="44"/>
      <c r="M191" s="44" t="s">
        <v>620</v>
      </c>
      <c r="N191" s="44" t="s">
        <v>103</v>
      </c>
      <c r="O191" s="44" t="s">
        <v>114</v>
      </c>
      <c r="P191" s="44" t="s">
        <v>82</v>
      </c>
      <c r="Q191" s="44" t="s">
        <v>111</v>
      </c>
      <c r="R191" s="44" t="s">
        <v>337</v>
      </c>
      <c r="S191" s="44" t="s">
        <v>357</v>
      </c>
      <c r="T191" s="44" t="s">
        <v>140</v>
      </c>
      <c r="U191" s="44" t="s">
        <v>358</v>
      </c>
      <c r="V191" s="44"/>
      <c r="W191" s="44"/>
      <c r="X191" s="44"/>
      <c r="Y191" s="557" t="s">
        <v>411</v>
      </c>
      <c r="Z191" s="557"/>
      <c r="AA191" s="44"/>
      <c r="AB191" s="370"/>
      <c r="AC191" s="44"/>
      <c r="AD191" s="301" t="s">
        <v>583</v>
      </c>
    </row>
    <row r="192" spans="2:34" ht="12.75">
      <c r="B192" s="65" t="s">
        <v>875</v>
      </c>
      <c r="C192" s="144" t="s">
        <v>277</v>
      </c>
      <c r="D192" s="119" t="s">
        <v>278</v>
      </c>
      <c r="E192" s="433" t="s">
        <v>279</v>
      </c>
      <c r="F192" s="348"/>
      <c r="G192" s="58"/>
      <c r="H192" s="157"/>
      <c r="I192" s="157"/>
      <c r="J192" s="157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297" t="s">
        <v>111</v>
      </c>
      <c r="Z192" s="297" t="s">
        <v>412</v>
      </c>
      <c r="AA192" s="59"/>
      <c r="AB192" s="368"/>
      <c r="AC192" s="59"/>
      <c r="AD192" s="59"/>
      <c r="AF192" s="144" t="s">
        <v>277</v>
      </c>
      <c r="AG192" s="119" t="s">
        <v>278</v>
      </c>
      <c r="AH192" s="173" t="s">
        <v>279</v>
      </c>
    </row>
    <row r="193" spans="2:34" ht="12.75">
      <c r="B193" s="311" t="s">
        <v>746</v>
      </c>
      <c r="C193" s="312"/>
      <c r="D193" s="312"/>
      <c r="E193" s="434"/>
      <c r="F193" s="349"/>
      <c r="G193" s="55"/>
      <c r="H193" s="44">
        <f aca="true" t="shared" si="7" ref="H193:H201">SUM(I193:AD193)</f>
        <v>0</v>
      </c>
      <c r="I193" s="129"/>
      <c r="J193" s="129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292"/>
      <c r="Z193" s="292"/>
      <c r="AA193" s="56"/>
      <c r="AB193" s="13"/>
      <c r="AC193" s="56"/>
      <c r="AD193" s="56"/>
      <c r="AF193" s="43"/>
      <c r="AG193" s="43"/>
      <c r="AH193" s="43"/>
    </row>
    <row r="194" spans="1:30" ht="12.75">
      <c r="A194" s="8">
        <v>1</v>
      </c>
      <c r="B194" s="148" t="s">
        <v>206</v>
      </c>
      <c r="C194" s="146" t="s">
        <v>207</v>
      </c>
      <c r="D194" s="163" t="s">
        <v>294</v>
      </c>
      <c r="E194" s="7">
        <v>2009</v>
      </c>
      <c r="F194" s="349" t="s">
        <v>859</v>
      </c>
      <c r="G194" s="55"/>
      <c r="H194" s="44">
        <f t="shared" si="7"/>
        <v>8</v>
      </c>
      <c r="I194" s="129"/>
      <c r="J194" s="129"/>
      <c r="K194" s="56"/>
      <c r="L194" s="56"/>
      <c r="M194" s="56">
        <v>8</v>
      </c>
      <c r="N194" s="56"/>
      <c r="O194" s="56"/>
      <c r="P194" s="56"/>
      <c r="Q194" s="56"/>
      <c r="R194" s="56"/>
      <c r="S194" s="56"/>
      <c r="T194" s="56"/>
      <c r="U194" s="64"/>
      <c r="V194" s="56"/>
      <c r="W194" s="56"/>
      <c r="X194" s="56"/>
      <c r="Y194" s="292"/>
      <c r="Z194" s="292"/>
      <c r="AA194" s="56"/>
      <c r="AB194" s="13"/>
      <c r="AC194" s="56"/>
      <c r="AD194" s="56"/>
    </row>
    <row r="195" spans="1:30" ht="12.75">
      <c r="A195" s="8">
        <v>2</v>
      </c>
      <c r="B195" s="148" t="s">
        <v>351</v>
      </c>
      <c r="C195" s="146" t="s">
        <v>100</v>
      </c>
      <c r="D195" s="163" t="s">
        <v>96</v>
      </c>
      <c r="E195" s="7">
        <v>2009</v>
      </c>
      <c r="F195" s="202" t="s">
        <v>794</v>
      </c>
      <c r="G195" s="55"/>
      <c r="H195" s="44">
        <f t="shared" si="7"/>
        <v>15</v>
      </c>
      <c r="I195" s="129"/>
      <c r="J195" s="129"/>
      <c r="K195" s="56"/>
      <c r="L195" s="56"/>
      <c r="M195" s="56">
        <v>15</v>
      </c>
      <c r="N195" s="56"/>
      <c r="O195" s="56"/>
      <c r="P195" s="56"/>
      <c r="Q195" s="56"/>
      <c r="R195" s="56"/>
      <c r="S195" s="56"/>
      <c r="T195" s="56"/>
      <c r="U195" s="64"/>
      <c r="V195" s="56"/>
      <c r="W195" s="56"/>
      <c r="X195" s="56"/>
      <c r="Y195" s="292"/>
      <c r="Z195" s="292"/>
      <c r="AA195" s="56"/>
      <c r="AB195" s="13"/>
      <c r="AC195" s="56"/>
      <c r="AD195" s="56"/>
    </row>
    <row r="196" spans="1:30" ht="12.75">
      <c r="A196" s="8">
        <v>3</v>
      </c>
      <c r="B196" s="148" t="s">
        <v>209</v>
      </c>
      <c r="C196" s="146" t="s">
        <v>210</v>
      </c>
      <c r="D196" s="146" t="s">
        <v>275</v>
      </c>
      <c r="E196" s="7">
        <v>2009</v>
      </c>
      <c r="F196" s="349"/>
      <c r="G196" s="55"/>
      <c r="H196" s="44">
        <f t="shared" si="7"/>
        <v>0</v>
      </c>
      <c r="I196" s="129"/>
      <c r="J196" s="129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64"/>
      <c r="V196" s="56"/>
      <c r="W196" s="56"/>
      <c r="X196" s="56"/>
      <c r="Y196" s="292"/>
      <c r="Z196" s="292"/>
      <c r="AA196" s="56"/>
      <c r="AB196" s="13"/>
      <c r="AC196" s="56"/>
      <c r="AD196" s="56"/>
    </row>
    <row r="197" spans="1:30" ht="12.75">
      <c r="A197" s="8">
        <v>4</v>
      </c>
      <c r="B197" s="146" t="s">
        <v>243</v>
      </c>
      <c r="C197" s="146" t="s">
        <v>244</v>
      </c>
      <c r="D197" s="146" t="s">
        <v>166</v>
      </c>
      <c r="E197" s="7">
        <v>2008</v>
      </c>
      <c r="F197" s="350"/>
      <c r="G197" s="147"/>
      <c r="H197" s="257">
        <f t="shared" si="7"/>
        <v>0</v>
      </c>
      <c r="I197" s="64"/>
      <c r="J197" s="64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292"/>
      <c r="Z197" s="292"/>
      <c r="AA197" s="56"/>
      <c r="AB197" s="13"/>
      <c r="AC197" s="56"/>
      <c r="AD197" s="56"/>
    </row>
    <row r="198" spans="1:30" ht="12.75">
      <c r="A198" s="8">
        <v>5</v>
      </c>
      <c r="B198" s="146" t="s">
        <v>258</v>
      </c>
      <c r="C198" s="146" t="s">
        <v>265</v>
      </c>
      <c r="D198" s="163" t="s">
        <v>67</v>
      </c>
      <c r="E198" s="7">
        <v>2008</v>
      </c>
      <c r="F198" s="286" t="s">
        <v>797</v>
      </c>
      <c r="G198" s="55"/>
      <c r="H198" s="44">
        <f t="shared" si="7"/>
        <v>15</v>
      </c>
      <c r="I198" s="129"/>
      <c r="J198" s="129"/>
      <c r="K198" s="56">
        <v>15</v>
      </c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292"/>
      <c r="Z198" s="292"/>
      <c r="AA198" s="56"/>
      <c r="AB198" s="13"/>
      <c r="AC198" s="56"/>
      <c r="AD198" s="56"/>
    </row>
    <row r="199" spans="1:30" ht="12.75">
      <c r="A199" s="8">
        <v>6</v>
      </c>
      <c r="B199" s="146" t="s">
        <v>212</v>
      </c>
      <c r="C199" s="355" t="s">
        <v>219</v>
      </c>
      <c r="D199" s="146" t="s">
        <v>96</v>
      </c>
      <c r="E199" s="7">
        <v>2008</v>
      </c>
      <c r="F199" s="349"/>
      <c r="G199" s="55"/>
      <c r="H199" s="44">
        <f t="shared" si="7"/>
        <v>0</v>
      </c>
      <c r="I199" s="129"/>
      <c r="J199" s="129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292"/>
      <c r="Z199" s="292"/>
      <c r="AA199" s="56"/>
      <c r="AB199" s="13"/>
      <c r="AC199" s="56"/>
      <c r="AD199" s="56"/>
    </row>
    <row r="200" spans="1:30" ht="12.75">
      <c r="A200" s="8">
        <v>7</v>
      </c>
      <c r="B200" s="146" t="s">
        <v>136</v>
      </c>
      <c r="C200" s="146" t="s">
        <v>137</v>
      </c>
      <c r="D200" s="146" t="s">
        <v>96</v>
      </c>
      <c r="E200" s="7">
        <v>2008</v>
      </c>
      <c r="F200" s="349"/>
      <c r="G200" s="55"/>
      <c r="H200" s="257">
        <f t="shared" si="7"/>
        <v>0</v>
      </c>
      <c r="I200" s="129"/>
      <c r="J200" s="129"/>
      <c r="K200" s="56"/>
      <c r="L200" s="56"/>
      <c r="M200" s="56"/>
      <c r="N200" s="56"/>
      <c r="O200" s="56"/>
      <c r="P200" s="56"/>
      <c r="Q200" s="64"/>
      <c r="R200" s="56"/>
      <c r="S200" s="56"/>
      <c r="T200" s="56"/>
      <c r="U200" s="56"/>
      <c r="V200" s="56"/>
      <c r="W200" s="56"/>
      <c r="X200" s="56"/>
      <c r="Y200" s="292"/>
      <c r="Z200" s="292"/>
      <c r="AA200" s="56"/>
      <c r="AB200" s="13"/>
      <c r="AC200" s="56"/>
      <c r="AD200" s="56"/>
    </row>
    <row r="201" spans="1:30" ht="12.75">
      <c r="A201" s="8">
        <v>8</v>
      </c>
      <c r="B201" s="146" t="s">
        <v>138</v>
      </c>
      <c r="C201" s="146" t="s">
        <v>139</v>
      </c>
      <c r="D201" s="163" t="s">
        <v>101</v>
      </c>
      <c r="E201" s="7">
        <v>2008</v>
      </c>
      <c r="F201" s="349" t="s">
        <v>796</v>
      </c>
      <c r="G201" s="55"/>
      <c r="H201" s="44">
        <f t="shared" si="7"/>
        <v>20</v>
      </c>
      <c r="I201" s="129"/>
      <c r="J201" s="129"/>
      <c r="K201" s="64">
        <v>20</v>
      </c>
      <c r="L201" s="56"/>
      <c r="M201" s="64"/>
      <c r="N201" s="56"/>
      <c r="O201" s="56"/>
      <c r="P201" s="56"/>
      <c r="Q201" s="56"/>
      <c r="R201" s="56"/>
      <c r="S201" s="56"/>
      <c r="T201" s="56"/>
      <c r="U201" s="64"/>
      <c r="V201" s="56"/>
      <c r="W201" s="56"/>
      <c r="X201" s="56"/>
      <c r="Y201" s="292"/>
      <c r="Z201" s="292"/>
      <c r="AA201" s="56"/>
      <c r="AB201" s="13"/>
      <c r="AC201" s="56"/>
      <c r="AD201" s="56"/>
    </row>
    <row r="202" spans="2:30" s="8" customFormat="1" ht="12.75">
      <c r="B202" s="146"/>
      <c r="C202" s="146"/>
      <c r="D202" s="146"/>
      <c r="E202" s="7"/>
      <c r="F202" s="349"/>
      <c r="G202" s="55"/>
      <c r="H202" s="129"/>
      <c r="I202" s="129"/>
      <c r="J202" s="129"/>
      <c r="K202" s="56"/>
      <c r="L202" s="56"/>
      <c r="M202" s="56"/>
      <c r="N202" s="56"/>
      <c r="O202" s="56"/>
      <c r="P202" s="56"/>
      <c r="Q202" s="64"/>
      <c r="R202" s="56"/>
      <c r="S202" s="56"/>
      <c r="T202" s="56"/>
      <c r="U202" s="56"/>
      <c r="V202" s="56"/>
      <c r="W202" s="56"/>
      <c r="X202" s="56"/>
      <c r="Y202" s="292"/>
      <c r="Z202" s="292"/>
      <c r="AA202" s="56"/>
      <c r="AB202" s="13"/>
      <c r="AC202" s="56"/>
      <c r="AD202" s="56"/>
    </row>
    <row r="203" spans="2:30" s="8" customFormat="1" ht="12.75">
      <c r="B203" s="146"/>
      <c r="C203" s="356" t="s">
        <v>722</v>
      </c>
      <c r="D203" s="146"/>
      <c r="E203" s="7"/>
      <c r="F203" s="349"/>
      <c r="G203" s="55"/>
      <c r="H203" s="257"/>
      <c r="I203" s="129"/>
      <c r="J203" s="129"/>
      <c r="K203" s="56"/>
      <c r="L203" s="56"/>
      <c r="M203" s="56"/>
      <c r="N203" s="56"/>
      <c r="O203" s="56"/>
      <c r="P203" s="56"/>
      <c r="Q203" s="64"/>
      <c r="R203" s="56"/>
      <c r="S203" s="56"/>
      <c r="T203" s="56"/>
      <c r="U203" s="56"/>
      <c r="V203" s="56"/>
      <c r="W203" s="56"/>
      <c r="X203" s="56"/>
      <c r="Y203" s="292"/>
      <c r="Z203" s="292"/>
      <c r="AA203" s="56"/>
      <c r="AB203" s="13"/>
      <c r="AC203" s="56"/>
      <c r="AD203" s="56"/>
    </row>
    <row r="204" spans="2:30" ht="12.75">
      <c r="B204" s="65" t="s">
        <v>84</v>
      </c>
      <c r="C204" s="144" t="s">
        <v>277</v>
      </c>
      <c r="D204" s="119" t="s">
        <v>278</v>
      </c>
      <c r="E204" s="433" t="s">
        <v>279</v>
      </c>
      <c r="F204" s="347" t="s">
        <v>68</v>
      </c>
      <c r="G204" s="50" t="s">
        <v>69</v>
      </c>
      <c r="H204" s="44" t="s">
        <v>0</v>
      </c>
      <c r="I204" s="44" t="s">
        <v>338</v>
      </c>
      <c r="J204" s="44" t="s">
        <v>339</v>
      </c>
      <c r="K204" s="44" t="s">
        <v>820</v>
      </c>
      <c r="L204" s="44"/>
      <c r="M204" s="44" t="s">
        <v>620</v>
      </c>
      <c r="N204" s="44" t="s">
        <v>103</v>
      </c>
      <c r="O204" s="44" t="s">
        <v>114</v>
      </c>
      <c r="P204" s="44" t="s">
        <v>82</v>
      </c>
      <c r="Q204" s="44" t="s">
        <v>111</v>
      </c>
      <c r="R204" s="44" t="s">
        <v>337</v>
      </c>
      <c r="S204" s="44" t="s">
        <v>357</v>
      </c>
      <c r="T204" s="44" t="s">
        <v>140</v>
      </c>
      <c r="U204" s="44" t="s">
        <v>358</v>
      </c>
      <c r="V204" s="44"/>
      <c r="W204" s="44"/>
      <c r="X204" s="44"/>
      <c r="Y204" s="557" t="s">
        <v>411</v>
      </c>
      <c r="Z204" s="557"/>
      <c r="AA204" s="44"/>
      <c r="AB204" s="370"/>
      <c r="AC204" s="44"/>
      <c r="AD204" s="301" t="s">
        <v>583</v>
      </c>
    </row>
    <row r="205" spans="2:34" ht="12.75">
      <c r="B205" s="313" t="s">
        <v>744</v>
      </c>
      <c r="C205" s="314"/>
      <c r="D205" s="314"/>
      <c r="E205" s="437"/>
      <c r="F205" s="351"/>
      <c r="G205" s="61"/>
      <c r="H205" s="158"/>
      <c r="I205" s="158"/>
      <c r="J205" s="158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298" t="s">
        <v>111</v>
      </c>
      <c r="Z205" s="298" t="s">
        <v>412</v>
      </c>
      <c r="AA205" s="62"/>
      <c r="AB205" s="369"/>
      <c r="AC205" s="62"/>
      <c r="AD205" s="62"/>
      <c r="AF205" s="144" t="s">
        <v>277</v>
      </c>
      <c r="AG205" s="119" t="s">
        <v>278</v>
      </c>
      <c r="AH205" s="173" t="s">
        <v>279</v>
      </c>
    </row>
    <row r="206" spans="1:34" s="8" customFormat="1" ht="12.75">
      <c r="A206" s="8">
        <v>1</v>
      </c>
      <c r="B206" s="148" t="s">
        <v>369</v>
      </c>
      <c r="C206" s="146" t="s">
        <v>370</v>
      </c>
      <c r="D206" s="163" t="s">
        <v>175</v>
      </c>
      <c r="E206" s="7">
        <v>2009</v>
      </c>
      <c r="F206" s="349" t="s">
        <v>775</v>
      </c>
      <c r="G206" s="55"/>
      <c r="H206" s="44">
        <f aca="true" t="shared" si="8" ref="H206:H252">SUM(I206:AD206)</f>
        <v>8</v>
      </c>
      <c r="I206" s="129"/>
      <c r="J206" s="129"/>
      <c r="K206" s="64"/>
      <c r="L206" s="56"/>
      <c r="M206" s="64">
        <v>8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292"/>
      <c r="Z206" s="292"/>
      <c r="AA206" s="56"/>
      <c r="AB206" s="13"/>
      <c r="AC206" s="56"/>
      <c r="AD206" s="56"/>
      <c r="AF206" s="43"/>
      <c r="AG206" s="43"/>
      <c r="AH206" s="43"/>
    </row>
    <row r="207" spans="1:30" ht="12.75">
      <c r="A207" s="8">
        <v>2</v>
      </c>
      <c r="B207" s="148" t="s">
        <v>312</v>
      </c>
      <c r="C207" s="146" t="s">
        <v>313</v>
      </c>
      <c r="D207" s="163" t="s">
        <v>71</v>
      </c>
      <c r="E207" s="7">
        <v>2009</v>
      </c>
      <c r="F207" s="349" t="s">
        <v>802</v>
      </c>
      <c r="G207" s="55"/>
      <c r="H207" s="44">
        <f t="shared" si="8"/>
        <v>1</v>
      </c>
      <c r="I207" s="129"/>
      <c r="J207" s="129"/>
      <c r="K207" s="64"/>
      <c r="L207" s="56"/>
      <c r="M207" s="64">
        <v>1</v>
      </c>
      <c r="N207" s="56"/>
      <c r="O207" s="170"/>
      <c r="P207" s="56"/>
      <c r="Q207" s="56"/>
      <c r="R207" s="56"/>
      <c r="S207" s="56"/>
      <c r="T207" s="56"/>
      <c r="U207" s="56"/>
      <c r="V207" s="56"/>
      <c r="W207" s="56"/>
      <c r="X207" s="56"/>
      <c r="Y207" s="292"/>
      <c r="Z207" s="292"/>
      <c r="AA207" s="56"/>
      <c r="AB207" s="13"/>
      <c r="AC207" s="56"/>
      <c r="AD207" s="56"/>
    </row>
    <row r="208" spans="1:30" ht="12.75">
      <c r="A208" s="8">
        <v>3</v>
      </c>
      <c r="B208" s="148" t="s">
        <v>249</v>
      </c>
      <c r="C208" s="146" t="s">
        <v>176</v>
      </c>
      <c r="D208" s="163" t="s">
        <v>67</v>
      </c>
      <c r="E208" s="7">
        <v>2009</v>
      </c>
      <c r="F208" s="349" t="s">
        <v>791</v>
      </c>
      <c r="G208" s="55"/>
      <c r="H208" s="44">
        <f t="shared" si="8"/>
        <v>20</v>
      </c>
      <c r="I208" s="129"/>
      <c r="J208" s="129"/>
      <c r="K208" s="56">
        <v>20</v>
      </c>
      <c r="L208" s="56"/>
      <c r="M208" s="56"/>
      <c r="N208" s="56"/>
      <c r="O208" s="170"/>
      <c r="P208" s="56"/>
      <c r="Q208" s="56"/>
      <c r="R208" s="56"/>
      <c r="S208" s="56"/>
      <c r="T208" s="56"/>
      <c r="U208" s="64"/>
      <c r="V208" s="56"/>
      <c r="W208" s="56"/>
      <c r="X208" s="56"/>
      <c r="Y208" s="292"/>
      <c r="Z208" s="292"/>
      <c r="AA208" s="56"/>
      <c r="AB208" s="13"/>
      <c r="AC208" s="56"/>
      <c r="AD208" s="56"/>
    </row>
    <row r="209" spans="1:30" ht="12.75">
      <c r="A209" s="8">
        <v>4</v>
      </c>
      <c r="B209" s="146" t="s">
        <v>311</v>
      </c>
      <c r="C209" s="146" t="s">
        <v>178</v>
      </c>
      <c r="D209" s="146" t="s">
        <v>175</v>
      </c>
      <c r="E209" s="7">
        <v>2008</v>
      </c>
      <c r="F209" s="202"/>
      <c r="G209" s="55"/>
      <c r="H209" s="44">
        <f t="shared" si="8"/>
        <v>0</v>
      </c>
      <c r="I209" s="129"/>
      <c r="J209" s="129"/>
      <c r="K209" s="64"/>
      <c r="L209" s="56"/>
      <c r="M209" s="64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292"/>
      <c r="Z209" s="292"/>
      <c r="AA209" s="56"/>
      <c r="AB209" s="13"/>
      <c r="AC209" s="56"/>
      <c r="AD209" s="56"/>
    </row>
    <row r="210" spans="1:30" ht="12.75">
      <c r="A210" s="8">
        <v>5</v>
      </c>
      <c r="B210" s="146" t="s">
        <v>141</v>
      </c>
      <c r="C210" s="146" t="s">
        <v>142</v>
      </c>
      <c r="D210" s="163" t="s">
        <v>78</v>
      </c>
      <c r="E210" s="7">
        <v>2008</v>
      </c>
      <c r="F210" s="349" t="s">
        <v>792</v>
      </c>
      <c r="G210" s="55"/>
      <c r="H210" s="44">
        <f t="shared" si="8"/>
        <v>15</v>
      </c>
      <c r="I210" s="129"/>
      <c r="J210" s="129"/>
      <c r="K210" s="64">
        <v>15</v>
      </c>
      <c r="L210" s="56"/>
      <c r="M210" s="64"/>
      <c r="N210" s="56"/>
      <c r="O210" s="170"/>
      <c r="P210" s="56"/>
      <c r="Q210" s="56"/>
      <c r="R210" s="56"/>
      <c r="S210" s="56"/>
      <c r="T210" s="56"/>
      <c r="U210" s="64"/>
      <c r="V210" s="56"/>
      <c r="W210" s="56"/>
      <c r="X210" s="56"/>
      <c r="Y210" s="292"/>
      <c r="Z210" s="292"/>
      <c r="AA210" s="56"/>
      <c r="AB210" s="13"/>
      <c r="AC210" s="56"/>
      <c r="AD210" s="56"/>
    </row>
    <row r="211" spans="1:30" ht="12.75">
      <c r="A211" s="8">
        <v>6</v>
      </c>
      <c r="B211" s="148" t="s">
        <v>209</v>
      </c>
      <c r="C211" s="146" t="s">
        <v>239</v>
      </c>
      <c r="D211" s="163" t="s">
        <v>194</v>
      </c>
      <c r="E211" s="7">
        <v>2009</v>
      </c>
      <c r="F211" s="349" t="s">
        <v>857</v>
      </c>
      <c r="G211" s="55"/>
      <c r="H211" s="44">
        <f t="shared" si="8"/>
        <v>1</v>
      </c>
      <c r="I211" s="129"/>
      <c r="J211" s="129"/>
      <c r="K211" s="64"/>
      <c r="L211" s="56"/>
      <c r="M211" s="64">
        <v>1</v>
      </c>
      <c r="N211" s="56"/>
      <c r="O211" s="170"/>
      <c r="P211" s="56"/>
      <c r="Q211" s="56"/>
      <c r="R211" s="56"/>
      <c r="S211" s="56"/>
      <c r="T211" s="56"/>
      <c r="U211" s="64"/>
      <c r="V211" s="56"/>
      <c r="W211" s="56"/>
      <c r="X211" s="56"/>
      <c r="Y211" s="292"/>
      <c r="Z211" s="292"/>
      <c r="AA211" s="56"/>
      <c r="AB211" s="13"/>
      <c r="AC211" s="56"/>
      <c r="AD211" s="56"/>
    </row>
    <row r="212" spans="1:30" ht="12.75">
      <c r="A212" s="8">
        <v>7</v>
      </c>
      <c r="B212" s="148" t="s">
        <v>349</v>
      </c>
      <c r="C212" s="146" t="s">
        <v>350</v>
      </c>
      <c r="D212" s="146" t="s">
        <v>153</v>
      </c>
      <c r="E212" s="7">
        <v>2009</v>
      </c>
      <c r="F212" s="202"/>
      <c r="G212" s="55"/>
      <c r="H212" s="44">
        <f t="shared" si="8"/>
        <v>0</v>
      </c>
      <c r="I212" s="129"/>
      <c r="J212" s="129"/>
      <c r="K212" s="64"/>
      <c r="L212" s="56"/>
      <c r="M212" s="64"/>
      <c r="N212" s="56"/>
      <c r="O212" s="170"/>
      <c r="P212" s="56"/>
      <c r="Q212" s="56"/>
      <c r="R212" s="56"/>
      <c r="S212" s="56"/>
      <c r="T212" s="56"/>
      <c r="U212" s="64"/>
      <c r="V212" s="56"/>
      <c r="W212" s="56"/>
      <c r="X212" s="56"/>
      <c r="Y212" s="292"/>
      <c r="Z212" s="292"/>
      <c r="AA212" s="56"/>
      <c r="AB212" s="13"/>
      <c r="AC212" s="56"/>
      <c r="AD212" s="56"/>
    </row>
    <row r="213" spans="1:30" ht="12.75">
      <c r="A213" s="8">
        <v>8</v>
      </c>
      <c r="B213" s="146" t="s">
        <v>198</v>
      </c>
      <c r="C213" s="146" t="s">
        <v>70</v>
      </c>
      <c r="D213" s="146" t="s">
        <v>98</v>
      </c>
      <c r="E213" s="7">
        <v>2008</v>
      </c>
      <c r="F213" s="349"/>
      <c r="G213" s="55"/>
      <c r="H213" s="44">
        <f t="shared" si="8"/>
        <v>0</v>
      </c>
      <c r="I213" s="129"/>
      <c r="J213" s="129"/>
      <c r="K213" s="64"/>
      <c r="L213" s="56"/>
      <c r="M213" s="64"/>
      <c r="N213" s="56"/>
      <c r="O213" s="56"/>
      <c r="P213" s="56"/>
      <c r="Q213" s="56"/>
      <c r="R213" s="56"/>
      <c r="S213" s="56"/>
      <c r="T213" s="56"/>
      <c r="U213" s="64"/>
      <c r="V213" s="56"/>
      <c r="W213" s="56"/>
      <c r="X213" s="56"/>
      <c r="Y213" s="292"/>
      <c r="Z213" s="292"/>
      <c r="AA213" s="56"/>
      <c r="AB213" s="13"/>
      <c r="AC213" s="56"/>
      <c r="AD213" s="56"/>
    </row>
    <row r="214" spans="1:30" ht="12.75">
      <c r="A214" s="8">
        <v>9</v>
      </c>
      <c r="B214" s="148" t="s">
        <v>495</v>
      </c>
      <c r="C214" s="146" t="s">
        <v>167</v>
      </c>
      <c r="D214" s="163" t="s">
        <v>275</v>
      </c>
      <c r="E214" s="7">
        <v>2009</v>
      </c>
      <c r="F214" s="202" t="s">
        <v>858</v>
      </c>
      <c r="G214" s="55"/>
      <c r="H214" s="44">
        <f t="shared" si="8"/>
        <v>6</v>
      </c>
      <c r="I214" s="129"/>
      <c r="J214" s="129"/>
      <c r="K214" s="56"/>
      <c r="L214" s="56"/>
      <c r="M214" s="56">
        <v>6</v>
      </c>
      <c r="N214" s="56"/>
      <c r="O214" s="56"/>
      <c r="P214" s="56"/>
      <c r="Q214" s="56"/>
      <c r="R214" s="56"/>
      <c r="S214" s="56"/>
      <c r="T214" s="56"/>
      <c r="U214" s="64"/>
      <c r="V214" s="56"/>
      <c r="W214" s="56"/>
      <c r="X214" s="56"/>
      <c r="Y214" s="292"/>
      <c r="Z214" s="292"/>
      <c r="AA214" s="56"/>
      <c r="AB214" s="13"/>
      <c r="AC214" s="56"/>
      <c r="AD214" s="56"/>
    </row>
    <row r="215" spans="1:30" ht="12.75">
      <c r="A215" s="8">
        <v>10</v>
      </c>
      <c r="B215" s="146" t="s">
        <v>362</v>
      </c>
      <c r="C215" s="146" t="s">
        <v>307</v>
      </c>
      <c r="D215" s="146" t="s">
        <v>166</v>
      </c>
      <c r="E215" s="7">
        <v>2008</v>
      </c>
      <c r="F215" s="349"/>
      <c r="G215" s="55"/>
      <c r="H215" s="44">
        <f t="shared" si="8"/>
        <v>0</v>
      </c>
      <c r="I215" s="129"/>
      <c r="J215" s="129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64"/>
      <c r="V215" s="56"/>
      <c r="W215" s="56"/>
      <c r="X215" s="56"/>
      <c r="Y215" s="292"/>
      <c r="Z215" s="292"/>
      <c r="AA215" s="56"/>
      <c r="AB215" s="13"/>
      <c r="AC215" s="56"/>
      <c r="AD215" s="56"/>
    </row>
    <row r="216" spans="1:30" ht="12.75">
      <c r="A216" s="8">
        <v>11</v>
      </c>
      <c r="B216" s="148" t="s">
        <v>376</v>
      </c>
      <c r="C216" s="146" t="s">
        <v>150</v>
      </c>
      <c r="D216" s="146" t="s">
        <v>67</v>
      </c>
      <c r="E216" s="7">
        <v>2009</v>
      </c>
      <c r="F216" s="349"/>
      <c r="G216" s="55"/>
      <c r="H216" s="44">
        <f t="shared" si="8"/>
        <v>0</v>
      </c>
      <c r="I216" s="129"/>
      <c r="J216" s="129"/>
      <c r="K216" s="64"/>
      <c r="L216" s="56"/>
      <c r="M216" s="64"/>
      <c r="N216" s="56"/>
      <c r="O216" s="170"/>
      <c r="P216" s="56"/>
      <c r="Q216" s="56"/>
      <c r="R216" s="56"/>
      <c r="S216" s="56"/>
      <c r="T216" s="56"/>
      <c r="U216" s="56"/>
      <c r="V216" s="56"/>
      <c r="W216" s="56"/>
      <c r="X216" s="56"/>
      <c r="Y216" s="292"/>
      <c r="Z216" s="292"/>
      <c r="AA216" s="56"/>
      <c r="AB216" s="13"/>
      <c r="AC216" s="56"/>
      <c r="AD216" s="56"/>
    </row>
    <row r="217" spans="1:30" ht="12.75">
      <c r="A217" s="8">
        <v>12</v>
      </c>
      <c r="B217" s="148" t="s">
        <v>706</v>
      </c>
      <c r="C217" s="146" t="s">
        <v>707</v>
      </c>
      <c r="D217" s="146" t="s">
        <v>166</v>
      </c>
      <c r="E217" s="7">
        <v>2009</v>
      </c>
      <c r="F217" s="349"/>
      <c r="G217" s="55"/>
      <c r="H217" s="44">
        <f t="shared" si="8"/>
        <v>0</v>
      </c>
      <c r="I217" s="129"/>
      <c r="J217" s="129"/>
      <c r="K217" s="64"/>
      <c r="L217" s="56"/>
      <c r="M217" s="64"/>
      <c r="N217" s="56"/>
      <c r="O217" s="170"/>
      <c r="P217" s="56"/>
      <c r="Q217" s="56"/>
      <c r="R217" s="56"/>
      <c r="S217" s="56"/>
      <c r="T217" s="56"/>
      <c r="U217" s="56"/>
      <c r="V217" s="56"/>
      <c r="W217" s="56"/>
      <c r="X217" s="56"/>
      <c r="Y217" s="292"/>
      <c r="Z217" s="292"/>
      <c r="AA217" s="56"/>
      <c r="AB217" s="13"/>
      <c r="AC217" s="56"/>
      <c r="AD217" s="56"/>
    </row>
    <row r="218" spans="1:30" ht="12.75">
      <c r="A218" s="8">
        <v>13</v>
      </c>
      <c r="B218" s="148" t="s">
        <v>201</v>
      </c>
      <c r="C218" s="146" t="s">
        <v>202</v>
      </c>
      <c r="D218" s="146" t="s">
        <v>171</v>
      </c>
      <c r="E218" s="7">
        <v>2009</v>
      </c>
      <c r="F218" s="349"/>
      <c r="G218" s="55"/>
      <c r="H218" s="44">
        <f t="shared" si="8"/>
        <v>0</v>
      </c>
      <c r="I218" s="129"/>
      <c r="J218" s="129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64"/>
      <c r="V218" s="56"/>
      <c r="W218" s="56"/>
      <c r="X218" s="56"/>
      <c r="Y218" s="292"/>
      <c r="Z218" s="292"/>
      <c r="AA218" s="56"/>
      <c r="AB218" s="13"/>
      <c r="AC218" s="56"/>
      <c r="AD218" s="56"/>
    </row>
    <row r="219" spans="1:30" ht="12.75">
      <c r="A219" s="8">
        <v>14</v>
      </c>
      <c r="B219" s="148" t="s">
        <v>374</v>
      </c>
      <c r="C219" s="146" t="s">
        <v>375</v>
      </c>
      <c r="D219" s="146" t="s">
        <v>275</v>
      </c>
      <c r="E219" s="7">
        <v>2009</v>
      </c>
      <c r="F219" s="349"/>
      <c r="G219" s="55"/>
      <c r="H219" s="44">
        <f t="shared" si="8"/>
        <v>0</v>
      </c>
      <c r="I219" s="129"/>
      <c r="J219" s="129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64"/>
      <c r="V219" s="56"/>
      <c r="W219" s="56"/>
      <c r="X219" s="56"/>
      <c r="Y219" s="292"/>
      <c r="Z219" s="292"/>
      <c r="AA219" s="56"/>
      <c r="AB219" s="13"/>
      <c r="AC219" s="56"/>
      <c r="AD219" s="56"/>
    </row>
    <row r="220" spans="1:30" ht="12.75">
      <c r="A220" s="8">
        <v>15</v>
      </c>
      <c r="B220" s="148" t="s">
        <v>714</v>
      </c>
      <c r="C220" s="146" t="s">
        <v>320</v>
      </c>
      <c r="D220" s="146" t="s">
        <v>98</v>
      </c>
      <c r="E220" s="438">
        <v>2009</v>
      </c>
      <c r="F220" s="349"/>
      <c r="G220" s="55"/>
      <c r="H220" s="44">
        <f t="shared" si="8"/>
        <v>0</v>
      </c>
      <c r="I220" s="129"/>
      <c r="J220" s="129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292"/>
      <c r="Z220" s="292"/>
      <c r="AA220" s="56"/>
      <c r="AB220" s="13"/>
      <c r="AC220" s="56"/>
      <c r="AD220" s="56"/>
    </row>
    <row r="221" spans="1:30" ht="12.75">
      <c r="A221" s="8">
        <v>16</v>
      </c>
      <c r="B221" s="146" t="s">
        <v>627</v>
      </c>
      <c r="C221" s="146" t="s">
        <v>386</v>
      </c>
      <c r="D221" s="146" t="s">
        <v>275</v>
      </c>
      <c r="E221" s="7">
        <v>2008</v>
      </c>
      <c r="F221" s="349"/>
      <c r="G221" s="55"/>
      <c r="H221" s="44">
        <f t="shared" si="8"/>
        <v>0</v>
      </c>
      <c r="I221" s="129"/>
      <c r="J221" s="129"/>
      <c r="K221" s="64"/>
      <c r="L221" s="56"/>
      <c r="M221" s="64"/>
      <c r="N221" s="56"/>
      <c r="O221" s="170"/>
      <c r="P221" s="56"/>
      <c r="Q221" s="56"/>
      <c r="R221" s="56"/>
      <c r="S221" s="56"/>
      <c r="T221" s="56"/>
      <c r="U221" s="56"/>
      <c r="V221" s="56"/>
      <c r="W221" s="56"/>
      <c r="X221" s="56"/>
      <c r="Y221" s="292"/>
      <c r="Z221" s="292"/>
      <c r="AA221" s="56"/>
      <c r="AB221" s="13"/>
      <c r="AC221" s="56"/>
      <c r="AD221" s="56"/>
    </row>
    <row r="222" spans="1:30" ht="12.75">
      <c r="A222" s="8">
        <v>17</v>
      </c>
      <c r="B222" s="148" t="s">
        <v>546</v>
      </c>
      <c r="C222" s="146" t="s">
        <v>545</v>
      </c>
      <c r="D222" s="146" t="s">
        <v>181</v>
      </c>
      <c r="E222" s="7">
        <v>2009</v>
      </c>
      <c r="F222" s="202"/>
      <c r="G222" s="55"/>
      <c r="H222" s="44">
        <f t="shared" si="8"/>
        <v>0</v>
      </c>
      <c r="I222" s="129"/>
      <c r="J222" s="129"/>
      <c r="K222" s="64"/>
      <c r="L222" s="56"/>
      <c r="M222" s="64"/>
      <c r="N222" s="56"/>
      <c r="O222" s="170"/>
      <c r="P222" s="56"/>
      <c r="Q222" s="56"/>
      <c r="R222" s="56"/>
      <c r="S222" s="56"/>
      <c r="T222" s="56"/>
      <c r="U222" s="64"/>
      <c r="V222" s="56"/>
      <c r="W222" s="56"/>
      <c r="X222" s="56"/>
      <c r="Y222" s="292"/>
      <c r="Z222" s="292"/>
      <c r="AA222" s="56"/>
      <c r="AB222" s="13"/>
      <c r="AC222" s="56"/>
      <c r="AD222" s="56"/>
    </row>
    <row r="223" spans="1:30" ht="12.75">
      <c r="A223" s="8">
        <v>18</v>
      </c>
      <c r="B223" s="148" t="s">
        <v>628</v>
      </c>
      <c r="C223" s="146" t="s">
        <v>629</v>
      </c>
      <c r="D223" s="146" t="s">
        <v>211</v>
      </c>
      <c r="E223" s="7">
        <v>2009</v>
      </c>
      <c r="F223" s="349"/>
      <c r="G223" s="55"/>
      <c r="H223" s="44">
        <f t="shared" si="8"/>
        <v>0</v>
      </c>
      <c r="I223" s="129"/>
      <c r="J223" s="129"/>
      <c r="K223" s="64"/>
      <c r="L223" s="56"/>
      <c r="M223" s="64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292"/>
      <c r="Z223" s="292"/>
      <c r="AA223" s="56"/>
      <c r="AB223" s="13"/>
      <c r="AC223" s="56"/>
      <c r="AD223" s="56"/>
    </row>
    <row r="224" spans="1:30" ht="12.75">
      <c r="A224" s="8">
        <v>19</v>
      </c>
      <c r="B224" s="148" t="s">
        <v>371</v>
      </c>
      <c r="C224" s="146" t="s">
        <v>252</v>
      </c>
      <c r="D224" s="163" t="s">
        <v>253</v>
      </c>
      <c r="E224" s="7">
        <v>2009</v>
      </c>
      <c r="F224" s="202" t="s">
        <v>794</v>
      </c>
      <c r="G224" s="55">
        <v>6.7</v>
      </c>
      <c r="H224" s="44">
        <f t="shared" si="8"/>
        <v>7</v>
      </c>
      <c r="I224" s="129"/>
      <c r="J224" s="129"/>
      <c r="K224" s="64">
        <v>6</v>
      </c>
      <c r="L224" s="56"/>
      <c r="M224" s="64">
        <v>1</v>
      </c>
      <c r="N224" s="56"/>
      <c r="O224" s="56"/>
      <c r="P224" s="56"/>
      <c r="Q224" s="56"/>
      <c r="R224" s="56"/>
      <c r="S224" s="56"/>
      <c r="T224" s="56"/>
      <c r="U224" s="64"/>
      <c r="V224" s="56"/>
      <c r="W224" s="56"/>
      <c r="X224" s="56"/>
      <c r="Y224" s="292"/>
      <c r="Z224" s="292"/>
      <c r="AA224" s="56"/>
      <c r="AB224" s="13"/>
      <c r="AC224" s="56"/>
      <c r="AD224" s="56"/>
    </row>
    <row r="225" spans="1:30" ht="12.75">
      <c r="A225" s="8">
        <v>20</v>
      </c>
      <c r="B225" s="146" t="s">
        <v>297</v>
      </c>
      <c r="C225" s="146" t="s">
        <v>112</v>
      </c>
      <c r="D225" s="146" t="s">
        <v>98</v>
      </c>
      <c r="E225" s="7">
        <v>2008</v>
      </c>
      <c r="F225" s="349"/>
      <c r="G225" s="55"/>
      <c r="H225" s="44">
        <f t="shared" si="8"/>
        <v>0</v>
      </c>
      <c r="I225" s="129"/>
      <c r="J225" s="129"/>
      <c r="K225" s="64"/>
      <c r="L225" s="56"/>
      <c r="M225" s="64"/>
      <c r="N225" s="56"/>
      <c r="O225" s="56"/>
      <c r="P225" s="56"/>
      <c r="Q225" s="56"/>
      <c r="R225" s="56"/>
      <c r="S225" s="56"/>
      <c r="T225" s="56"/>
      <c r="U225" s="64"/>
      <c r="V225" s="56"/>
      <c r="W225" s="56"/>
      <c r="X225" s="56"/>
      <c r="Y225" s="292"/>
      <c r="Z225" s="292"/>
      <c r="AA225" s="56"/>
      <c r="AB225" s="13"/>
      <c r="AC225" s="56"/>
      <c r="AD225" s="56"/>
    </row>
    <row r="226" spans="1:30" ht="12.75">
      <c r="A226" s="8">
        <v>21</v>
      </c>
      <c r="B226" s="148" t="s">
        <v>308</v>
      </c>
      <c r="C226" s="146" t="s">
        <v>154</v>
      </c>
      <c r="D226" s="146" t="s">
        <v>175</v>
      </c>
      <c r="E226" s="7">
        <v>2009</v>
      </c>
      <c r="F226" s="349"/>
      <c r="G226" s="55"/>
      <c r="H226" s="44">
        <f t="shared" si="8"/>
        <v>0</v>
      </c>
      <c r="I226" s="129"/>
      <c r="J226" s="129"/>
      <c r="K226" s="64"/>
      <c r="L226" s="56"/>
      <c r="M226" s="64"/>
      <c r="N226" s="56"/>
      <c r="O226" s="170"/>
      <c r="P226" s="56"/>
      <c r="Q226" s="56"/>
      <c r="R226" s="56"/>
      <c r="S226" s="56"/>
      <c r="T226" s="56"/>
      <c r="U226" s="64"/>
      <c r="V226" s="56"/>
      <c r="W226" s="56"/>
      <c r="X226" s="56"/>
      <c r="Y226" s="292"/>
      <c r="Z226" s="292"/>
      <c r="AA226" s="56"/>
      <c r="AB226" s="13"/>
      <c r="AC226" s="56"/>
      <c r="AD226" s="56"/>
    </row>
    <row r="227" spans="1:30" ht="12.75">
      <c r="A227" s="8">
        <v>22</v>
      </c>
      <c r="B227" s="148" t="s">
        <v>543</v>
      </c>
      <c r="C227" s="146" t="s">
        <v>162</v>
      </c>
      <c r="D227" s="146" t="s">
        <v>99</v>
      </c>
      <c r="E227" s="7">
        <v>2009</v>
      </c>
      <c r="F227" s="349"/>
      <c r="G227" s="55"/>
      <c r="H227" s="129">
        <f t="shared" si="8"/>
        <v>0</v>
      </c>
      <c r="I227" s="129"/>
      <c r="J227" s="129"/>
      <c r="K227" s="64"/>
      <c r="L227" s="56"/>
      <c r="M227" s="64"/>
      <c r="N227" s="56"/>
      <c r="O227" s="170"/>
      <c r="P227" s="56"/>
      <c r="Q227" s="56"/>
      <c r="R227" s="56"/>
      <c r="S227" s="56"/>
      <c r="T227" s="56"/>
      <c r="U227" s="56"/>
      <c r="V227" s="56"/>
      <c r="W227" s="56"/>
      <c r="X227" s="56"/>
      <c r="Y227" s="292"/>
      <c r="Z227" s="292"/>
      <c r="AA227" s="56"/>
      <c r="AB227" s="13"/>
      <c r="AC227" s="56"/>
      <c r="AD227" s="56"/>
    </row>
    <row r="228" spans="1:30" ht="12.75">
      <c r="A228" s="8">
        <v>23</v>
      </c>
      <c r="B228" s="146" t="s">
        <v>109</v>
      </c>
      <c r="C228" s="146" t="s">
        <v>217</v>
      </c>
      <c r="D228" s="146" t="s">
        <v>166</v>
      </c>
      <c r="E228" s="7">
        <v>2008</v>
      </c>
      <c r="F228" s="349"/>
      <c r="G228" s="55"/>
      <c r="H228" s="44">
        <f t="shared" si="8"/>
        <v>0</v>
      </c>
      <c r="I228" s="129"/>
      <c r="J228" s="129"/>
      <c r="K228" s="56"/>
      <c r="L228" s="56"/>
      <c r="M228" s="56"/>
      <c r="N228" s="56"/>
      <c r="O228" s="56"/>
      <c r="P228" s="56"/>
      <c r="Q228" s="64"/>
      <c r="R228" s="56"/>
      <c r="S228" s="56"/>
      <c r="T228" s="56"/>
      <c r="U228" s="64"/>
      <c r="V228" s="56"/>
      <c r="W228" s="56"/>
      <c r="X228" s="56"/>
      <c r="Y228" s="292"/>
      <c r="Z228" s="292"/>
      <c r="AA228" s="56"/>
      <c r="AB228" s="13"/>
      <c r="AC228" s="56"/>
      <c r="AD228" s="56"/>
    </row>
    <row r="229" spans="1:30" s="8" customFormat="1" ht="12.75">
      <c r="A229" s="8">
        <v>24</v>
      </c>
      <c r="B229" s="148" t="s">
        <v>122</v>
      </c>
      <c r="C229" s="146" t="s">
        <v>123</v>
      </c>
      <c r="D229" s="146" t="s">
        <v>105</v>
      </c>
      <c r="E229" s="7">
        <v>2009</v>
      </c>
      <c r="F229" s="349"/>
      <c r="G229" s="55"/>
      <c r="H229" s="44">
        <f t="shared" si="8"/>
        <v>0</v>
      </c>
      <c r="I229" s="129"/>
      <c r="J229" s="129"/>
      <c r="K229" s="64"/>
      <c r="L229" s="56"/>
      <c r="M229" s="64"/>
      <c r="N229" s="56"/>
      <c r="O229" s="170"/>
      <c r="P229" s="56"/>
      <c r="Q229" s="56"/>
      <c r="R229" s="56"/>
      <c r="S229" s="56"/>
      <c r="T229" s="56"/>
      <c r="U229" s="56"/>
      <c r="V229" s="56"/>
      <c r="W229" s="56"/>
      <c r="X229" s="56"/>
      <c r="Y229" s="292"/>
      <c r="Z229" s="292"/>
      <c r="AA229" s="56"/>
      <c r="AB229" s="13"/>
      <c r="AC229" s="56"/>
      <c r="AD229" s="56"/>
    </row>
    <row r="230" spans="1:30" s="8" customFormat="1" ht="12.75">
      <c r="A230" s="8">
        <v>25</v>
      </c>
      <c r="B230" s="146" t="s">
        <v>122</v>
      </c>
      <c r="C230" s="146" t="s">
        <v>163</v>
      </c>
      <c r="D230" s="146" t="s">
        <v>105</v>
      </c>
      <c r="E230" s="7">
        <v>2008</v>
      </c>
      <c r="F230" s="202"/>
      <c r="G230" s="202"/>
      <c r="H230" s="44">
        <f t="shared" si="8"/>
        <v>0</v>
      </c>
      <c r="I230" s="129"/>
      <c r="J230" s="129"/>
      <c r="K230" s="56"/>
      <c r="L230" s="56"/>
      <c r="M230" s="56"/>
      <c r="N230" s="56"/>
      <c r="O230" s="170"/>
      <c r="P230" s="56"/>
      <c r="Q230" s="56"/>
      <c r="R230" s="56"/>
      <c r="S230" s="56"/>
      <c r="T230" s="56"/>
      <c r="U230" s="56"/>
      <c r="V230" s="56"/>
      <c r="W230" s="56"/>
      <c r="X230" s="56"/>
      <c r="Y230" s="292"/>
      <c r="Z230" s="292"/>
      <c r="AA230" s="56"/>
      <c r="AB230" s="13"/>
      <c r="AC230" s="56"/>
      <c r="AD230" s="56"/>
    </row>
    <row r="231" spans="1:30" s="8" customFormat="1" ht="12.75">
      <c r="A231" s="8">
        <v>26</v>
      </c>
      <c r="B231" s="146" t="s">
        <v>702</v>
      </c>
      <c r="C231" s="146" t="s">
        <v>303</v>
      </c>
      <c r="D231" s="146" t="s">
        <v>120</v>
      </c>
      <c r="E231" s="7">
        <v>2008</v>
      </c>
      <c r="F231" s="349"/>
      <c r="G231" s="55"/>
      <c r="H231" s="44">
        <f t="shared" si="8"/>
        <v>0</v>
      </c>
      <c r="I231" s="129"/>
      <c r="J231" s="129"/>
      <c r="K231" s="64"/>
      <c r="L231" s="56"/>
      <c r="M231" s="64"/>
      <c r="N231" s="56"/>
      <c r="O231" s="56"/>
      <c r="P231" s="56"/>
      <c r="Q231" s="56"/>
      <c r="R231" s="56"/>
      <c r="S231" s="56"/>
      <c r="T231" s="56"/>
      <c r="U231" s="64"/>
      <c r="V231" s="56"/>
      <c r="W231" s="56"/>
      <c r="X231" s="56"/>
      <c r="Y231" s="292"/>
      <c r="Z231" s="292"/>
      <c r="AA231" s="56"/>
      <c r="AB231" s="13"/>
      <c r="AC231" s="56"/>
      <c r="AD231" s="56"/>
    </row>
    <row r="232" spans="1:30" s="8" customFormat="1" ht="12.75">
      <c r="A232" s="8">
        <v>27</v>
      </c>
      <c r="B232" s="148" t="s">
        <v>223</v>
      </c>
      <c r="C232" s="146" t="s">
        <v>180</v>
      </c>
      <c r="D232" s="146" t="s">
        <v>168</v>
      </c>
      <c r="E232" s="7">
        <v>2009</v>
      </c>
      <c r="F232" s="349"/>
      <c r="G232" s="55"/>
      <c r="H232" s="44">
        <f t="shared" si="8"/>
        <v>0</v>
      </c>
      <c r="I232" s="129"/>
      <c r="J232" s="129"/>
      <c r="K232" s="64"/>
      <c r="L232" s="56"/>
      <c r="M232" s="64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292"/>
      <c r="Z232" s="292"/>
      <c r="AA232" s="56"/>
      <c r="AB232" s="13"/>
      <c r="AC232" s="56"/>
      <c r="AD232" s="56"/>
    </row>
    <row r="233" spans="1:30" s="8" customFormat="1" ht="12.75">
      <c r="A233" s="8">
        <v>28</v>
      </c>
      <c r="B233" s="146" t="s">
        <v>267</v>
      </c>
      <c r="C233" s="146" t="s">
        <v>106</v>
      </c>
      <c r="D233" s="146" t="s">
        <v>153</v>
      </c>
      <c r="E233" s="7">
        <v>2008</v>
      </c>
      <c r="F233" s="349"/>
      <c r="G233" s="55"/>
      <c r="H233" s="44">
        <f t="shared" si="8"/>
        <v>0</v>
      </c>
      <c r="I233" s="129"/>
      <c r="J233" s="129"/>
      <c r="K233" s="64"/>
      <c r="L233" s="56"/>
      <c r="M233" s="64"/>
      <c r="N233" s="56"/>
      <c r="O233" s="170"/>
      <c r="P233" s="56"/>
      <c r="Q233" s="56"/>
      <c r="R233" s="56"/>
      <c r="S233" s="56"/>
      <c r="T233" s="56"/>
      <c r="U233" s="56"/>
      <c r="V233" s="56"/>
      <c r="W233" s="56"/>
      <c r="X233" s="56"/>
      <c r="Y233" s="292"/>
      <c r="Z233" s="292"/>
      <c r="AA233" s="56"/>
      <c r="AB233" s="13"/>
      <c r="AC233" s="56"/>
      <c r="AD233" s="56"/>
    </row>
    <row r="234" spans="1:30" s="8" customFormat="1" ht="12.75">
      <c r="A234" s="8">
        <v>29</v>
      </c>
      <c r="B234" s="146" t="s">
        <v>191</v>
      </c>
      <c r="C234" s="146" t="s">
        <v>186</v>
      </c>
      <c r="D234" s="146" t="s">
        <v>79</v>
      </c>
      <c r="E234" s="7">
        <v>2008</v>
      </c>
      <c r="F234" s="349"/>
      <c r="G234" s="55"/>
      <c r="H234" s="44">
        <f t="shared" si="8"/>
        <v>0</v>
      </c>
      <c r="I234" s="129"/>
      <c r="J234" s="129"/>
      <c r="K234" s="64"/>
      <c r="L234" s="56"/>
      <c r="M234" s="64"/>
      <c r="N234" s="56"/>
      <c r="O234" s="56"/>
      <c r="P234" s="56"/>
      <c r="Q234" s="56"/>
      <c r="R234" s="56"/>
      <c r="S234" s="56"/>
      <c r="T234" s="56"/>
      <c r="U234" s="64"/>
      <c r="V234" s="56"/>
      <c r="W234" s="56"/>
      <c r="X234" s="56"/>
      <c r="Y234" s="292"/>
      <c r="Z234" s="292"/>
      <c r="AA234" s="56"/>
      <c r="AB234" s="13"/>
      <c r="AC234" s="56"/>
      <c r="AD234" s="56"/>
    </row>
    <row r="235" spans="1:30" s="8" customFormat="1" ht="12.75">
      <c r="A235" s="8">
        <v>30</v>
      </c>
      <c r="B235" s="148" t="s">
        <v>234</v>
      </c>
      <c r="C235" s="146" t="s">
        <v>102</v>
      </c>
      <c r="D235" s="146" t="s">
        <v>78</v>
      </c>
      <c r="E235" s="7">
        <v>2009</v>
      </c>
      <c r="F235" s="349"/>
      <c r="G235" s="55"/>
      <c r="H235" s="44">
        <f t="shared" si="8"/>
        <v>0</v>
      </c>
      <c r="I235" s="129"/>
      <c r="J235" s="129"/>
      <c r="K235" s="56"/>
      <c r="L235" s="56"/>
      <c r="M235" s="56"/>
      <c r="N235" s="56"/>
      <c r="O235" s="170"/>
      <c r="P235" s="56"/>
      <c r="Q235" s="56"/>
      <c r="R235" s="56"/>
      <c r="S235" s="64"/>
      <c r="T235" s="56"/>
      <c r="U235" s="64"/>
      <c r="V235" s="56"/>
      <c r="W235" s="56"/>
      <c r="X235" s="56"/>
      <c r="Y235" s="292"/>
      <c r="Z235" s="292"/>
      <c r="AA235" s="56"/>
      <c r="AB235" s="13"/>
      <c r="AC235" s="56"/>
      <c r="AD235" s="56"/>
    </row>
    <row r="236" spans="1:30" s="8" customFormat="1" ht="12.75">
      <c r="A236" s="8">
        <v>31</v>
      </c>
      <c r="B236" s="146" t="s">
        <v>214</v>
      </c>
      <c r="C236" s="146" t="s">
        <v>106</v>
      </c>
      <c r="D236" s="146" t="s">
        <v>211</v>
      </c>
      <c r="E236" s="7">
        <v>2008</v>
      </c>
      <c r="F236" s="202"/>
      <c r="G236" s="55"/>
      <c r="H236" s="44">
        <f t="shared" si="8"/>
        <v>0</v>
      </c>
      <c r="I236" s="129"/>
      <c r="J236" s="129"/>
      <c r="K236" s="56"/>
      <c r="L236" s="56"/>
      <c r="M236" s="56"/>
      <c r="N236" s="56"/>
      <c r="O236" s="170"/>
      <c r="P236" s="56"/>
      <c r="Q236" s="56"/>
      <c r="R236" s="56"/>
      <c r="S236" s="64"/>
      <c r="T236" s="56"/>
      <c r="U236" s="64"/>
      <c r="V236" s="56"/>
      <c r="W236" s="56"/>
      <c r="X236" s="56"/>
      <c r="Y236" s="292"/>
      <c r="Z236" s="292"/>
      <c r="AA236" s="56"/>
      <c r="AB236" s="13"/>
      <c r="AC236" s="56"/>
      <c r="AD236" s="56"/>
    </row>
    <row r="237" spans="1:30" s="8" customFormat="1" ht="12.75">
      <c r="A237" s="8">
        <v>32</v>
      </c>
      <c r="B237" s="148" t="s">
        <v>203</v>
      </c>
      <c r="C237" s="146" t="s">
        <v>204</v>
      </c>
      <c r="D237" s="163" t="s">
        <v>175</v>
      </c>
      <c r="E237" s="7">
        <v>2009</v>
      </c>
      <c r="F237" s="349" t="s">
        <v>793</v>
      </c>
      <c r="G237" s="55">
        <v>5.4</v>
      </c>
      <c r="H237" s="44">
        <f t="shared" si="8"/>
        <v>30</v>
      </c>
      <c r="I237" s="129"/>
      <c r="J237" s="129"/>
      <c r="K237" s="56">
        <v>10</v>
      </c>
      <c r="L237" s="56"/>
      <c r="M237" s="56">
        <v>20</v>
      </c>
      <c r="N237" s="56"/>
      <c r="O237" s="170"/>
      <c r="P237" s="56"/>
      <c r="Q237" s="56"/>
      <c r="R237" s="56"/>
      <c r="S237" s="56"/>
      <c r="T237" s="56"/>
      <c r="U237" s="56"/>
      <c r="V237" s="56"/>
      <c r="W237" s="56"/>
      <c r="X237" s="56"/>
      <c r="Y237" s="292"/>
      <c r="Z237" s="292"/>
      <c r="AA237" s="56"/>
      <c r="AB237" s="13"/>
      <c r="AC237" s="56"/>
      <c r="AD237" s="56"/>
    </row>
    <row r="238" spans="1:30" s="8" customFormat="1" ht="12.75">
      <c r="A238" s="8">
        <v>33</v>
      </c>
      <c r="B238" s="146" t="s">
        <v>118</v>
      </c>
      <c r="C238" s="146" t="s">
        <v>119</v>
      </c>
      <c r="D238" s="146" t="s">
        <v>96</v>
      </c>
      <c r="E238" s="7">
        <v>2008</v>
      </c>
      <c r="F238" s="349"/>
      <c r="G238" s="55"/>
      <c r="H238" s="44">
        <f t="shared" si="8"/>
        <v>0</v>
      </c>
      <c r="I238" s="129"/>
      <c r="J238" s="129"/>
      <c r="K238" s="64"/>
      <c r="L238" s="56"/>
      <c r="M238" s="64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292"/>
      <c r="Z238" s="292"/>
      <c r="AA238" s="56"/>
      <c r="AB238" s="13"/>
      <c r="AC238" s="56"/>
      <c r="AD238" s="56"/>
    </row>
    <row r="239" spans="1:30" ht="12.75">
      <c r="A239" s="8">
        <v>34</v>
      </c>
      <c r="B239" s="148" t="s">
        <v>117</v>
      </c>
      <c r="C239" s="146" t="s">
        <v>112</v>
      </c>
      <c r="D239" s="146" t="s">
        <v>175</v>
      </c>
      <c r="E239" s="7">
        <v>2009</v>
      </c>
      <c r="F239" s="202"/>
      <c r="G239" s="55"/>
      <c r="H239" s="44">
        <f t="shared" si="8"/>
        <v>0</v>
      </c>
      <c r="I239" s="129"/>
      <c r="J239" s="129"/>
      <c r="K239" s="56"/>
      <c r="L239" s="56"/>
      <c r="M239" s="56"/>
      <c r="N239" s="56"/>
      <c r="O239" s="170"/>
      <c r="P239" s="56"/>
      <c r="Q239" s="56"/>
      <c r="R239" s="56"/>
      <c r="S239" s="56"/>
      <c r="T239" s="56"/>
      <c r="U239" s="64"/>
      <c r="V239" s="56"/>
      <c r="W239" s="56"/>
      <c r="X239" s="56"/>
      <c r="Y239" s="292"/>
      <c r="Z239" s="292"/>
      <c r="AA239" s="56"/>
      <c r="AB239" s="13"/>
      <c r="AC239" s="56"/>
      <c r="AD239" s="56"/>
    </row>
    <row r="240" spans="1:30" s="8" customFormat="1" ht="12.75">
      <c r="A240" s="8">
        <v>35</v>
      </c>
      <c r="B240" s="146" t="s">
        <v>147</v>
      </c>
      <c r="C240" s="146" t="s">
        <v>162</v>
      </c>
      <c r="D240" s="146" t="s">
        <v>96</v>
      </c>
      <c r="E240" s="7">
        <v>2008</v>
      </c>
      <c r="F240" s="350"/>
      <c r="G240" s="147"/>
      <c r="H240" s="428">
        <f t="shared" si="8"/>
        <v>0</v>
      </c>
      <c r="I240" s="428"/>
      <c r="J240" s="129"/>
      <c r="K240" s="64"/>
      <c r="L240" s="56"/>
      <c r="M240" s="64"/>
      <c r="N240" s="56"/>
      <c r="O240" s="56"/>
      <c r="P240" s="56"/>
      <c r="Q240" s="56"/>
      <c r="R240" s="64"/>
      <c r="S240" s="64"/>
      <c r="T240" s="56"/>
      <c r="U240" s="56"/>
      <c r="V240" s="56"/>
      <c r="W240" s="56"/>
      <c r="X240" s="56"/>
      <c r="Y240" s="292"/>
      <c r="Z240" s="292"/>
      <c r="AA240" s="56"/>
      <c r="AB240" s="13"/>
      <c r="AC240" s="56"/>
      <c r="AD240" s="56"/>
    </row>
    <row r="241" spans="1:30" s="8" customFormat="1" ht="12.75">
      <c r="A241" s="8">
        <v>36</v>
      </c>
      <c r="B241" s="146" t="s">
        <v>200</v>
      </c>
      <c r="C241" s="146" t="s">
        <v>325</v>
      </c>
      <c r="D241" s="146" t="s">
        <v>71</v>
      </c>
      <c r="E241" s="7">
        <v>2008</v>
      </c>
      <c r="F241" s="350"/>
      <c r="G241" s="147"/>
      <c r="H241" s="428">
        <f t="shared" si="8"/>
        <v>0</v>
      </c>
      <c r="I241" s="428"/>
      <c r="J241" s="129"/>
      <c r="K241" s="64"/>
      <c r="L241" s="56"/>
      <c r="M241" s="64"/>
      <c r="N241" s="56"/>
      <c r="O241" s="170"/>
      <c r="P241" s="56"/>
      <c r="Q241" s="56"/>
      <c r="R241" s="56"/>
      <c r="S241" s="56"/>
      <c r="T241" s="56"/>
      <c r="U241" s="56"/>
      <c r="V241" s="56"/>
      <c r="W241" s="56"/>
      <c r="X241" s="56"/>
      <c r="Y241" s="292"/>
      <c r="Z241" s="292"/>
      <c r="AA241" s="56"/>
      <c r="AB241" s="13"/>
      <c r="AC241" s="56"/>
      <c r="AD241" s="56"/>
    </row>
    <row r="242" spans="1:30" s="8" customFormat="1" ht="12.75">
      <c r="A242" s="8">
        <v>37</v>
      </c>
      <c r="B242" s="148" t="s">
        <v>335</v>
      </c>
      <c r="C242" s="146" t="s">
        <v>107</v>
      </c>
      <c r="D242" s="163" t="s">
        <v>101</v>
      </c>
      <c r="E242" s="7">
        <v>2009</v>
      </c>
      <c r="F242" s="350" t="s">
        <v>795</v>
      </c>
      <c r="G242" s="147"/>
      <c r="H242" s="428">
        <f t="shared" si="8"/>
        <v>1</v>
      </c>
      <c r="I242" s="161"/>
      <c r="J242" s="64"/>
      <c r="K242" s="56">
        <v>1</v>
      </c>
      <c r="L242" s="56"/>
      <c r="M242" s="56"/>
      <c r="N242" s="56"/>
      <c r="O242" s="170"/>
      <c r="P242" s="56"/>
      <c r="Q242" s="56"/>
      <c r="R242" s="56"/>
      <c r="S242" s="56"/>
      <c r="T242" s="56"/>
      <c r="U242" s="56"/>
      <c r="V242" s="56"/>
      <c r="W242" s="56"/>
      <c r="X242" s="56"/>
      <c r="Y242" s="292"/>
      <c r="Z242" s="292"/>
      <c r="AA242" s="56"/>
      <c r="AB242" s="13"/>
      <c r="AC242" s="56"/>
      <c r="AD242" s="56"/>
    </row>
    <row r="243" spans="1:30" s="8" customFormat="1" ht="12.75">
      <c r="A243" s="8">
        <v>38</v>
      </c>
      <c r="B243" s="148" t="s">
        <v>221</v>
      </c>
      <c r="C243" s="146" t="s">
        <v>222</v>
      </c>
      <c r="D243" s="146" t="s">
        <v>275</v>
      </c>
      <c r="E243" s="7">
        <v>2009</v>
      </c>
      <c r="F243" s="350"/>
      <c r="G243" s="147"/>
      <c r="H243" s="428">
        <f t="shared" si="8"/>
        <v>0</v>
      </c>
      <c r="I243" s="428"/>
      <c r="J243" s="129"/>
      <c r="K243" s="64"/>
      <c r="L243" s="56"/>
      <c r="M243" s="64"/>
      <c r="N243" s="56"/>
      <c r="O243" s="170"/>
      <c r="P243" s="56"/>
      <c r="Q243" s="56"/>
      <c r="R243" s="56"/>
      <c r="S243" s="56"/>
      <c r="T243" s="56"/>
      <c r="U243" s="56"/>
      <c r="V243" s="56"/>
      <c r="W243" s="56"/>
      <c r="X243" s="56"/>
      <c r="Y243" s="292"/>
      <c r="Z243" s="292"/>
      <c r="AA243" s="56"/>
      <c r="AB243" s="13"/>
      <c r="AC243" s="56"/>
      <c r="AD243" s="56"/>
    </row>
    <row r="244" spans="1:30" s="8" customFormat="1" ht="12.75">
      <c r="A244" s="8">
        <v>39</v>
      </c>
      <c r="B244" s="146" t="s">
        <v>496</v>
      </c>
      <c r="C244" s="146" t="s">
        <v>497</v>
      </c>
      <c r="D244" s="146" t="s">
        <v>101</v>
      </c>
      <c r="E244" s="7">
        <v>2008</v>
      </c>
      <c r="F244" s="349"/>
      <c r="G244" s="55"/>
      <c r="H244" s="44">
        <f t="shared" si="8"/>
        <v>0</v>
      </c>
      <c r="I244" s="129"/>
      <c r="J244" s="129"/>
      <c r="K244" s="64"/>
      <c r="L244" s="56"/>
      <c r="M244" s="64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292"/>
      <c r="Z244" s="292"/>
      <c r="AA244" s="56"/>
      <c r="AB244" s="13"/>
      <c r="AC244" s="56"/>
      <c r="AD244" s="56"/>
    </row>
    <row r="245" spans="1:30" s="8" customFormat="1" ht="12.75">
      <c r="A245" s="8">
        <v>40</v>
      </c>
      <c r="B245" s="146" t="s">
        <v>310</v>
      </c>
      <c r="C245" s="146" t="s">
        <v>205</v>
      </c>
      <c r="D245" s="146" t="s">
        <v>67</v>
      </c>
      <c r="E245" s="7">
        <v>2008</v>
      </c>
      <c r="F245" s="202"/>
      <c r="G245" s="55"/>
      <c r="H245" s="44">
        <f t="shared" si="8"/>
        <v>0</v>
      </c>
      <c r="I245" s="129"/>
      <c r="J245" s="129"/>
      <c r="K245" s="64"/>
      <c r="L245" s="56"/>
      <c r="M245" s="64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292"/>
      <c r="Z245" s="292"/>
      <c r="AA245" s="56"/>
      <c r="AB245" s="13"/>
      <c r="AC245" s="56"/>
      <c r="AD245" s="56"/>
    </row>
    <row r="246" spans="1:30" s="8" customFormat="1" ht="12.75">
      <c r="A246" s="8">
        <v>41</v>
      </c>
      <c r="B246" s="146" t="s">
        <v>263</v>
      </c>
      <c r="C246" s="146" t="s">
        <v>264</v>
      </c>
      <c r="D246" s="146" t="s">
        <v>211</v>
      </c>
      <c r="E246" s="7">
        <v>2008</v>
      </c>
      <c r="F246" s="352"/>
      <c r="G246" s="55"/>
      <c r="H246" s="44">
        <f t="shared" si="8"/>
        <v>0</v>
      </c>
      <c r="I246" s="129"/>
      <c r="J246" s="129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292"/>
      <c r="Z246" s="292"/>
      <c r="AA246" s="56"/>
      <c r="AB246" s="13"/>
      <c r="AC246" s="56"/>
      <c r="AD246" s="56"/>
    </row>
    <row r="247" spans="1:30" s="8" customFormat="1" ht="12.75">
      <c r="A247" s="8">
        <v>42</v>
      </c>
      <c r="B247" s="148" t="s">
        <v>255</v>
      </c>
      <c r="C247" s="146" t="s">
        <v>704</v>
      </c>
      <c r="D247" s="146" t="s">
        <v>120</v>
      </c>
      <c r="E247" s="7">
        <v>2009</v>
      </c>
      <c r="F247" s="349"/>
      <c r="G247" s="55"/>
      <c r="H247" s="44">
        <f t="shared" si="8"/>
        <v>0</v>
      </c>
      <c r="I247" s="129"/>
      <c r="J247" s="129"/>
      <c r="K247" s="64"/>
      <c r="L247" s="56"/>
      <c r="M247" s="64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292"/>
      <c r="Z247" s="292"/>
      <c r="AA247" s="56"/>
      <c r="AB247" s="13"/>
      <c r="AC247" s="56"/>
      <c r="AD247" s="56"/>
    </row>
    <row r="248" spans="1:30" s="8" customFormat="1" ht="12.75">
      <c r="A248" s="8">
        <v>43</v>
      </c>
      <c r="B248" s="146" t="s">
        <v>224</v>
      </c>
      <c r="C248" s="146" t="s">
        <v>225</v>
      </c>
      <c r="D248" s="146" t="s">
        <v>96</v>
      </c>
      <c r="E248" s="7">
        <v>2008</v>
      </c>
      <c r="F248" s="349"/>
      <c r="G248" s="55"/>
      <c r="H248" s="44">
        <f t="shared" si="8"/>
        <v>0</v>
      </c>
      <c r="I248" s="129"/>
      <c r="J248" s="129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292"/>
      <c r="Z248" s="292"/>
      <c r="AA248" s="56"/>
      <c r="AB248" s="13"/>
      <c r="AC248" s="56"/>
      <c r="AD248" s="56"/>
    </row>
    <row r="249" spans="1:30" s="8" customFormat="1" ht="12.75">
      <c r="A249" s="8">
        <v>44</v>
      </c>
      <c r="B249" s="146" t="s">
        <v>280</v>
      </c>
      <c r="C249" s="146" t="s">
        <v>112</v>
      </c>
      <c r="D249" s="146" t="s">
        <v>71</v>
      </c>
      <c r="E249" s="7">
        <v>2008</v>
      </c>
      <c r="F249" s="349"/>
      <c r="G249" s="55"/>
      <c r="H249" s="44">
        <f t="shared" si="8"/>
        <v>0</v>
      </c>
      <c r="I249" s="129"/>
      <c r="J249" s="129"/>
      <c r="K249" s="64"/>
      <c r="L249" s="56"/>
      <c r="M249" s="64"/>
      <c r="N249" s="56"/>
      <c r="O249" s="170"/>
      <c r="P249" s="56"/>
      <c r="Q249" s="56"/>
      <c r="R249" s="56"/>
      <c r="S249" s="56"/>
      <c r="T249" s="56"/>
      <c r="U249" s="56"/>
      <c r="V249" s="56"/>
      <c r="W249" s="56"/>
      <c r="X249" s="56"/>
      <c r="Y249" s="292"/>
      <c r="Z249" s="292"/>
      <c r="AA249" s="56"/>
      <c r="AB249" s="13"/>
      <c r="AC249" s="56"/>
      <c r="AD249" s="56"/>
    </row>
    <row r="250" spans="1:30" s="8" customFormat="1" ht="12.75">
      <c r="A250" s="8">
        <v>45</v>
      </c>
      <c r="B250" s="146" t="s">
        <v>110</v>
      </c>
      <c r="C250" s="355" t="s">
        <v>104</v>
      </c>
      <c r="D250" s="146" t="s">
        <v>71</v>
      </c>
      <c r="E250" s="7">
        <v>2008</v>
      </c>
      <c r="F250" s="202"/>
      <c r="G250" s="55"/>
      <c r="H250" s="44">
        <f t="shared" si="8"/>
        <v>0</v>
      </c>
      <c r="I250" s="129"/>
      <c r="J250" s="129"/>
      <c r="K250" s="64"/>
      <c r="L250" s="56"/>
      <c r="M250" s="64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292"/>
      <c r="Z250" s="292"/>
      <c r="AA250" s="56"/>
      <c r="AB250" s="13"/>
      <c r="AC250" s="56"/>
      <c r="AD250" s="56"/>
    </row>
    <row r="251" spans="1:30" s="8" customFormat="1" ht="12.75">
      <c r="A251" s="8">
        <v>46</v>
      </c>
      <c r="B251" s="146" t="s">
        <v>260</v>
      </c>
      <c r="C251" s="146" t="s">
        <v>161</v>
      </c>
      <c r="D251" s="146" t="s">
        <v>181</v>
      </c>
      <c r="E251" s="7">
        <v>2008</v>
      </c>
      <c r="F251" s="202"/>
      <c r="G251" s="55"/>
      <c r="H251" s="44">
        <f t="shared" si="8"/>
        <v>0</v>
      </c>
      <c r="I251" s="129"/>
      <c r="J251" s="129"/>
      <c r="K251" s="56"/>
      <c r="L251" s="56"/>
      <c r="M251" s="56"/>
      <c r="N251" s="56"/>
      <c r="O251" s="170"/>
      <c r="P251" s="56"/>
      <c r="Q251" s="56"/>
      <c r="R251" s="56"/>
      <c r="S251" s="56"/>
      <c r="T251" s="56"/>
      <c r="U251" s="64"/>
      <c r="V251" s="56"/>
      <c r="W251" s="56"/>
      <c r="X251" s="56"/>
      <c r="Y251" s="292"/>
      <c r="Z251" s="292"/>
      <c r="AA251" s="56"/>
      <c r="AB251" s="13"/>
      <c r="AC251" s="56"/>
      <c r="AD251" s="56"/>
    </row>
    <row r="252" spans="1:30" s="8" customFormat="1" ht="12.75">
      <c r="A252" s="8">
        <v>47</v>
      </c>
      <c r="B252" s="148" t="s">
        <v>383</v>
      </c>
      <c r="C252" s="146" t="s">
        <v>106</v>
      </c>
      <c r="D252" s="146" t="s">
        <v>120</v>
      </c>
      <c r="E252" s="7">
        <v>2009</v>
      </c>
      <c r="F252" s="349"/>
      <c r="G252" s="55"/>
      <c r="H252" s="44">
        <f t="shared" si="8"/>
        <v>0</v>
      </c>
      <c r="I252" s="129"/>
      <c r="J252" s="129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292"/>
      <c r="Z252" s="292"/>
      <c r="AA252" s="56"/>
      <c r="AB252" s="13"/>
      <c r="AC252" s="56"/>
      <c r="AD252" s="56"/>
    </row>
    <row r="253" spans="2:30" s="8" customFormat="1" ht="12.75">
      <c r="B253" s="146"/>
      <c r="C253" s="146"/>
      <c r="D253" s="146"/>
      <c r="E253" s="7"/>
      <c r="F253" s="349"/>
      <c r="G253" s="55"/>
      <c r="H253" s="129"/>
      <c r="I253" s="129"/>
      <c r="J253" s="129"/>
      <c r="K253" s="64"/>
      <c r="L253" s="56"/>
      <c r="M253" s="64"/>
      <c r="N253" s="56"/>
      <c r="O253" s="170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13"/>
      <c r="AC253" s="56"/>
      <c r="AD253" s="56"/>
    </row>
    <row r="254" spans="2:30" s="8" customFormat="1" ht="12.75">
      <c r="B254" s="146"/>
      <c r="C254" s="146"/>
      <c r="D254" s="146"/>
      <c r="E254" s="7"/>
      <c r="F254" s="349"/>
      <c r="G254" s="55"/>
      <c r="H254" s="44"/>
      <c r="I254" s="129"/>
      <c r="J254" s="129"/>
      <c r="K254" s="64"/>
      <c r="L254" s="56"/>
      <c r="M254" s="64"/>
      <c r="N254" s="56"/>
      <c r="O254" s="170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13"/>
      <c r="AC254" s="56"/>
      <c r="AD254" s="56"/>
    </row>
    <row r="255" spans="1:30" ht="12.75">
      <c r="A255" s="137" t="s">
        <v>188</v>
      </c>
      <c r="B255" s="109"/>
      <c r="C255" s="138"/>
      <c r="D255" s="110"/>
      <c r="E255" s="13"/>
      <c r="F255" s="349"/>
      <c r="G255" s="55"/>
      <c r="K255" s="64"/>
      <c r="M255" s="64"/>
      <c r="N255" s="56"/>
      <c r="O255" s="56"/>
      <c r="P255" s="56"/>
      <c r="Q255" s="56"/>
      <c r="R255" s="64"/>
      <c r="S255" s="64"/>
      <c r="T255" s="56"/>
      <c r="U255" s="56"/>
      <c r="V255" s="56"/>
      <c r="W255" s="56"/>
      <c r="X255" s="56"/>
      <c r="Y255" s="56"/>
      <c r="Z255" s="56"/>
      <c r="AA255" s="56"/>
      <c r="AB255" s="13"/>
      <c r="AC255" s="56"/>
      <c r="AD255" s="56"/>
    </row>
    <row r="256" spans="1:30" ht="12.75">
      <c r="A256" s="139" t="s">
        <v>291</v>
      </c>
      <c r="B256" s="109"/>
      <c r="C256" s="140"/>
      <c r="D256" s="110"/>
      <c r="E256" s="13"/>
      <c r="F256" s="349"/>
      <c r="G256" s="55"/>
      <c r="K256" s="56"/>
      <c r="M256" s="56"/>
      <c r="N256" s="56"/>
      <c r="O256" s="56"/>
      <c r="P256" s="56"/>
      <c r="Q256" s="56"/>
      <c r="R256" s="64"/>
      <c r="S256" s="64"/>
      <c r="T256" s="56"/>
      <c r="U256" s="56"/>
      <c r="V256" s="56"/>
      <c r="W256" s="56"/>
      <c r="X256" s="56"/>
      <c r="Y256" s="56"/>
      <c r="Z256" s="56"/>
      <c r="AA256" s="56"/>
      <c r="AB256" s="13"/>
      <c r="AC256" s="56"/>
      <c r="AD256" s="56"/>
    </row>
    <row r="257" spans="1:30" ht="12.75">
      <c r="A257" s="139" t="s">
        <v>189</v>
      </c>
      <c r="B257" s="109"/>
      <c r="C257" s="140"/>
      <c r="D257" s="110"/>
      <c r="E257" s="13"/>
      <c r="F257" s="349"/>
      <c r="G257" s="55"/>
      <c r="K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13"/>
      <c r="AC257" s="56"/>
      <c r="AD257" s="56"/>
    </row>
    <row r="258" spans="2:30" ht="12.75">
      <c r="B258" s="54"/>
      <c r="C258" s="54"/>
      <c r="D258" s="54"/>
      <c r="E258" s="13"/>
      <c r="F258" s="349"/>
      <c r="G258" s="55"/>
      <c r="K258" s="64"/>
      <c r="M258" s="64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13"/>
      <c r="AC258" s="56"/>
      <c r="AD258" s="56"/>
    </row>
    <row r="259" spans="2:30" ht="12.75">
      <c r="B259" s="54"/>
      <c r="C259" s="54"/>
      <c r="D259" s="54"/>
      <c r="E259" s="13"/>
      <c r="F259" s="349"/>
      <c r="G259" s="55"/>
      <c r="K259" s="64"/>
      <c r="M259" s="64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13"/>
      <c r="AC259" s="56"/>
      <c r="AD259" s="56"/>
    </row>
  </sheetData>
  <sheetProtection/>
  <mergeCells count="4">
    <mergeCell ref="Y15:Z15"/>
    <mergeCell ref="Y204:Z204"/>
    <mergeCell ref="Y191:Z191"/>
    <mergeCell ref="Y1:Z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52"/>
  <sheetViews>
    <sheetView zoomScalePageLayoutView="0" workbookViewId="0" topLeftCell="D1">
      <selection activeCell="J11" sqref="J11"/>
    </sheetView>
  </sheetViews>
  <sheetFormatPr defaultColWidth="11.421875" defaultRowHeight="12.75"/>
  <cols>
    <col min="1" max="1" width="4.28125" style="18" customWidth="1"/>
    <col min="2" max="2" width="3.7109375" style="18" customWidth="1"/>
    <col min="3" max="3" width="20.140625" style="16" bestFit="1" customWidth="1"/>
    <col min="4" max="4" width="7.28125" style="253" bestFit="1" customWidth="1"/>
    <col min="5" max="5" width="10.00390625" style="43" customWidth="1"/>
    <col min="6" max="6" width="9.421875" style="43" customWidth="1"/>
    <col min="7" max="7" width="9.7109375" style="43" customWidth="1"/>
    <col min="8" max="8" width="9.421875" style="43" customWidth="1"/>
    <col min="9" max="9" width="9.28125" style="43" customWidth="1"/>
    <col min="10" max="10" width="13.8515625" style="43" customWidth="1"/>
    <col min="11" max="12" width="9.8515625" style="43" customWidth="1"/>
    <col min="13" max="13" width="8.00390625" style="210" customWidth="1"/>
    <col min="14" max="14" width="7.8515625" style="43" customWidth="1"/>
    <col min="15" max="15" width="11.140625" style="43" customWidth="1"/>
    <col min="16" max="16" width="13.00390625" style="43" customWidth="1"/>
    <col min="17" max="17" width="12.28125" style="43" customWidth="1"/>
    <col min="18" max="18" width="13.8515625" style="324" customWidth="1"/>
    <col min="19" max="19" width="23.00390625" style="0" customWidth="1"/>
  </cols>
  <sheetData>
    <row r="1" spans="1:19" ht="32.25" thickBot="1">
      <c r="A1" s="621" t="s">
        <v>761</v>
      </c>
      <c r="B1" s="622"/>
      <c r="C1" s="622"/>
      <c r="D1" s="623"/>
      <c r="E1" s="576" t="s">
        <v>772</v>
      </c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8"/>
      <c r="S1" s="330"/>
    </row>
    <row r="2" spans="1:19" ht="16.5" customHeight="1" thickBot="1">
      <c r="A2" s="534">
        <v>2023</v>
      </c>
      <c r="B2" s="610">
        <v>2022</v>
      </c>
      <c r="C2" s="571" t="s">
        <v>14</v>
      </c>
      <c r="D2" s="572"/>
      <c r="E2" s="601" t="s">
        <v>286</v>
      </c>
      <c r="F2" s="602"/>
      <c r="G2" s="602"/>
      <c r="H2" s="603"/>
      <c r="I2" s="601" t="s">
        <v>287</v>
      </c>
      <c r="J2" s="577"/>
      <c r="K2" s="577"/>
      <c r="L2" s="577"/>
      <c r="M2" s="577"/>
      <c r="N2" s="577"/>
      <c r="O2" s="578"/>
      <c r="P2" s="579" t="s">
        <v>770</v>
      </c>
      <c r="Q2" s="559" t="s">
        <v>558</v>
      </c>
      <c r="R2" s="568" t="s">
        <v>288</v>
      </c>
      <c r="S2" s="562" t="s">
        <v>14</v>
      </c>
    </row>
    <row r="3" spans="1:19" ht="19.5" customHeight="1">
      <c r="A3" s="534"/>
      <c r="B3" s="610"/>
      <c r="C3" s="573"/>
      <c r="D3" s="574"/>
      <c r="E3" s="604" t="s">
        <v>86</v>
      </c>
      <c r="F3" s="607" t="s">
        <v>87</v>
      </c>
      <c r="G3" s="615" t="s">
        <v>88</v>
      </c>
      <c r="H3" s="612" t="s">
        <v>762</v>
      </c>
      <c r="I3" s="598" t="s">
        <v>228</v>
      </c>
      <c r="J3" s="618" t="s">
        <v>91</v>
      </c>
      <c r="K3" s="588" t="s">
        <v>767</v>
      </c>
      <c r="L3" s="591" t="s">
        <v>90</v>
      </c>
      <c r="M3" s="585" t="s">
        <v>285</v>
      </c>
      <c r="N3" s="582" t="s">
        <v>290</v>
      </c>
      <c r="O3" s="565" t="s">
        <v>0</v>
      </c>
      <c r="P3" s="580"/>
      <c r="Q3" s="560"/>
      <c r="R3" s="569"/>
      <c r="S3" s="563"/>
    </row>
    <row r="4" spans="1:19" ht="19.5" customHeight="1">
      <c r="A4" s="534"/>
      <c r="B4" s="610"/>
      <c r="C4" s="573"/>
      <c r="D4" s="574"/>
      <c r="E4" s="605"/>
      <c r="F4" s="608"/>
      <c r="G4" s="616"/>
      <c r="H4" s="613"/>
      <c r="I4" s="599"/>
      <c r="J4" s="619"/>
      <c r="K4" s="589"/>
      <c r="L4" s="592"/>
      <c r="M4" s="586"/>
      <c r="N4" s="583"/>
      <c r="O4" s="566"/>
      <c r="P4" s="580"/>
      <c r="Q4" s="560"/>
      <c r="R4" s="569"/>
      <c r="S4" s="563"/>
    </row>
    <row r="5" spans="1:19" ht="19.5" customHeight="1" thickBot="1">
      <c r="A5" s="534"/>
      <c r="B5" s="610"/>
      <c r="C5" s="575"/>
      <c r="D5" s="552"/>
      <c r="E5" s="605"/>
      <c r="F5" s="608"/>
      <c r="G5" s="616"/>
      <c r="H5" s="613"/>
      <c r="I5" s="599"/>
      <c r="J5" s="619"/>
      <c r="K5" s="589"/>
      <c r="L5" s="592"/>
      <c r="M5" s="586"/>
      <c r="N5" s="583"/>
      <c r="O5" s="566"/>
      <c r="P5" s="580"/>
      <c r="Q5" s="560"/>
      <c r="R5" s="569"/>
      <c r="S5" s="563"/>
    </row>
    <row r="6" spans="1:19" ht="19.5" customHeight="1" thickBot="1">
      <c r="A6" s="535"/>
      <c r="B6" s="611"/>
      <c r="C6" s="156" t="s">
        <v>92</v>
      </c>
      <c r="D6" s="317" t="s">
        <v>466</v>
      </c>
      <c r="E6" s="606"/>
      <c r="F6" s="609"/>
      <c r="G6" s="617"/>
      <c r="H6" s="614"/>
      <c r="I6" s="600"/>
      <c r="J6" s="620"/>
      <c r="K6" s="590"/>
      <c r="L6" s="593"/>
      <c r="M6" s="587"/>
      <c r="N6" s="584"/>
      <c r="O6" s="567"/>
      <c r="P6" s="581"/>
      <c r="Q6" s="561"/>
      <c r="R6" s="570"/>
      <c r="S6" s="564"/>
    </row>
    <row r="7" spans="1:19" ht="15" customHeight="1">
      <c r="A7" s="290">
        <v>1</v>
      </c>
      <c r="B7" s="295">
        <v>1</v>
      </c>
      <c r="C7" s="66" t="s">
        <v>25</v>
      </c>
      <c r="D7" s="164" t="e">
        <f>SUM(#REF!)</f>
        <v>#REF!</v>
      </c>
      <c r="E7" s="86">
        <v>1000</v>
      </c>
      <c r="F7" s="87">
        <v>200</v>
      </c>
      <c r="G7" s="88"/>
      <c r="H7" s="88"/>
      <c r="I7" s="321">
        <v>100</v>
      </c>
      <c r="J7" s="204">
        <v>1600</v>
      </c>
      <c r="K7" s="318">
        <f aca="true" t="shared" si="0" ref="K7:K17">SUM(E7:J7)-L7</f>
        <v>2900</v>
      </c>
      <c r="L7" s="213"/>
      <c r="M7" s="371">
        <v>-0.1471</v>
      </c>
      <c r="N7" s="372"/>
      <c r="O7" s="318">
        <f>SUM(K7)+N7</f>
        <v>2900</v>
      </c>
      <c r="P7" s="422">
        <f>SUM((O7)/100)*2.0208</f>
        <v>58.6032</v>
      </c>
      <c r="Q7" s="373">
        <v>200</v>
      </c>
      <c r="R7" s="425">
        <f>SUM(O7-P7)+Q7</f>
        <v>3041.3968</v>
      </c>
      <c r="S7" s="333" t="s">
        <v>25</v>
      </c>
    </row>
    <row r="8" spans="1:19" ht="15" customHeight="1">
      <c r="A8" s="106">
        <v>2</v>
      </c>
      <c r="B8" s="296">
        <v>2</v>
      </c>
      <c r="C8" s="67" t="s">
        <v>50</v>
      </c>
      <c r="D8" s="260" t="e">
        <f>SUM(#REF!)</f>
        <v>#REF!</v>
      </c>
      <c r="E8" s="89">
        <v>700</v>
      </c>
      <c r="F8" s="203">
        <v>200</v>
      </c>
      <c r="G8" s="155"/>
      <c r="H8" s="91"/>
      <c r="I8" s="322">
        <v>100</v>
      </c>
      <c r="J8" s="205">
        <v>1400</v>
      </c>
      <c r="K8" s="319">
        <f t="shared" si="0"/>
        <v>2400</v>
      </c>
      <c r="L8" s="214"/>
      <c r="M8" s="374">
        <v>0.3077</v>
      </c>
      <c r="N8" s="375">
        <v>480</v>
      </c>
      <c r="O8" s="319">
        <f aca="true" t="shared" si="1" ref="O8:O40">SUM(K8)+N8</f>
        <v>2880</v>
      </c>
      <c r="P8" s="423">
        <f aca="true" t="shared" si="2" ref="P8:P40">SUM((O8)/100)*2.0208</f>
        <v>58.19904</v>
      </c>
      <c r="Q8" s="376">
        <v>100</v>
      </c>
      <c r="R8" s="426">
        <f aca="true" t="shared" si="3" ref="R8:R40">SUM(O8-P8)+Q8</f>
        <v>2921.80096</v>
      </c>
      <c r="S8" s="68" t="s">
        <v>50</v>
      </c>
    </row>
    <row r="9" spans="1:19" ht="15" customHeight="1">
      <c r="A9" s="106">
        <v>3</v>
      </c>
      <c r="B9" s="296">
        <v>6</v>
      </c>
      <c r="C9" s="67" t="s">
        <v>24</v>
      </c>
      <c r="D9" s="260" t="e">
        <f>SUM(#REF!)</f>
        <v>#REF!</v>
      </c>
      <c r="E9" s="89">
        <v>600</v>
      </c>
      <c r="F9" s="246"/>
      <c r="G9" s="84"/>
      <c r="H9" s="393">
        <v>100</v>
      </c>
      <c r="I9" s="322">
        <v>100</v>
      </c>
      <c r="J9" s="205">
        <v>1200</v>
      </c>
      <c r="K9" s="319">
        <f t="shared" si="0"/>
        <v>2000</v>
      </c>
      <c r="L9" s="214"/>
      <c r="M9" s="377">
        <v>0.4023</v>
      </c>
      <c r="N9" s="378">
        <v>400</v>
      </c>
      <c r="O9" s="319">
        <f t="shared" si="1"/>
        <v>2400</v>
      </c>
      <c r="P9" s="423">
        <f t="shared" si="2"/>
        <v>48.4992</v>
      </c>
      <c r="Q9" s="376">
        <v>100</v>
      </c>
      <c r="R9" s="426">
        <f t="shared" si="3"/>
        <v>2451.5008</v>
      </c>
      <c r="S9" s="68" t="s">
        <v>24</v>
      </c>
    </row>
    <row r="10" spans="1:19" ht="15" customHeight="1">
      <c r="A10" s="106">
        <v>4</v>
      </c>
      <c r="B10" s="296">
        <v>3</v>
      </c>
      <c r="C10" s="67" t="s">
        <v>17</v>
      </c>
      <c r="D10" s="260" t="e">
        <f>SUM(#REF!)</f>
        <v>#REF!</v>
      </c>
      <c r="E10" s="89">
        <v>400</v>
      </c>
      <c r="F10" s="90"/>
      <c r="G10" s="143"/>
      <c r="H10" s="143"/>
      <c r="I10" s="322">
        <v>100</v>
      </c>
      <c r="J10" s="205">
        <v>1000</v>
      </c>
      <c r="K10" s="319">
        <f t="shared" si="0"/>
        <v>1500</v>
      </c>
      <c r="L10" s="214"/>
      <c r="M10" s="380">
        <v>-0.037</v>
      </c>
      <c r="N10" s="379"/>
      <c r="O10" s="319">
        <f t="shared" si="1"/>
        <v>1500</v>
      </c>
      <c r="P10" s="423">
        <f t="shared" si="2"/>
        <v>30.311999999999998</v>
      </c>
      <c r="Q10" s="376">
        <v>100</v>
      </c>
      <c r="R10" s="426">
        <f t="shared" si="3"/>
        <v>1569.688</v>
      </c>
      <c r="S10" s="68" t="s">
        <v>17</v>
      </c>
    </row>
    <row r="11" spans="1:19" ht="15" customHeight="1">
      <c r="A11" s="106">
        <v>5</v>
      </c>
      <c r="B11" s="113">
        <v>9</v>
      </c>
      <c r="C11" s="67" t="s">
        <v>22</v>
      </c>
      <c r="D11" s="260" t="e">
        <f>SUM(#REF!)</f>
        <v>#REF!</v>
      </c>
      <c r="E11" s="89">
        <v>400</v>
      </c>
      <c r="F11" s="90"/>
      <c r="G11" s="108">
        <v>300</v>
      </c>
      <c r="H11" s="84"/>
      <c r="I11" s="322">
        <v>100</v>
      </c>
      <c r="J11" s="205">
        <v>800</v>
      </c>
      <c r="K11" s="319">
        <f t="shared" si="0"/>
        <v>1600</v>
      </c>
      <c r="L11" s="382"/>
      <c r="M11" s="380">
        <v>-0.1852</v>
      </c>
      <c r="N11" s="381"/>
      <c r="O11" s="319">
        <f t="shared" si="1"/>
        <v>1600</v>
      </c>
      <c r="P11" s="423">
        <f t="shared" si="2"/>
        <v>32.3328</v>
      </c>
      <c r="Q11" s="143"/>
      <c r="R11" s="426">
        <f t="shared" si="3"/>
        <v>1567.6672</v>
      </c>
      <c r="S11" s="68" t="s">
        <v>22</v>
      </c>
    </row>
    <row r="12" spans="1:19" ht="15" customHeight="1">
      <c r="A12" s="106">
        <v>6</v>
      </c>
      <c r="B12" s="296">
        <v>13</v>
      </c>
      <c r="C12" s="67" t="s">
        <v>619</v>
      </c>
      <c r="D12" s="260" t="e">
        <f>SUM(#REF!)</f>
        <v>#REF!</v>
      </c>
      <c r="E12" s="89">
        <v>350</v>
      </c>
      <c r="F12" s="90"/>
      <c r="G12" s="108">
        <v>300</v>
      </c>
      <c r="H12" s="84"/>
      <c r="I12" s="322">
        <v>100</v>
      </c>
      <c r="J12" s="93"/>
      <c r="K12" s="319">
        <f t="shared" si="0"/>
        <v>750</v>
      </c>
      <c r="L12" s="214"/>
      <c r="M12" s="374">
        <v>0</v>
      </c>
      <c r="N12" s="381"/>
      <c r="O12" s="319">
        <f t="shared" si="1"/>
        <v>750</v>
      </c>
      <c r="P12" s="423">
        <f t="shared" si="2"/>
        <v>15.155999999999999</v>
      </c>
      <c r="Q12" s="376">
        <v>100</v>
      </c>
      <c r="R12" s="426">
        <f t="shared" si="3"/>
        <v>834.844</v>
      </c>
      <c r="S12" s="68" t="s">
        <v>619</v>
      </c>
    </row>
    <row r="13" spans="1:19" ht="15" customHeight="1">
      <c r="A13" s="106">
        <v>7</v>
      </c>
      <c r="B13" s="296">
        <v>12</v>
      </c>
      <c r="C13" s="67" t="s">
        <v>18</v>
      </c>
      <c r="D13" s="260" t="e">
        <f>SUM(#REF!)</f>
        <v>#REF!</v>
      </c>
      <c r="E13" s="89">
        <v>350</v>
      </c>
      <c r="F13" s="90"/>
      <c r="G13" s="108">
        <v>300</v>
      </c>
      <c r="H13" s="143"/>
      <c r="I13" s="322">
        <v>100</v>
      </c>
      <c r="J13" s="143"/>
      <c r="K13" s="319">
        <f t="shared" si="0"/>
        <v>750</v>
      </c>
      <c r="L13" s="214"/>
      <c r="M13" s="374">
        <v>0.375</v>
      </c>
      <c r="N13" s="375">
        <v>150</v>
      </c>
      <c r="O13" s="319">
        <f t="shared" si="1"/>
        <v>900</v>
      </c>
      <c r="P13" s="423">
        <f t="shared" si="2"/>
        <v>18.1872</v>
      </c>
      <c r="Q13" s="376">
        <v>200</v>
      </c>
      <c r="R13" s="426">
        <f t="shared" si="3"/>
        <v>1081.8128000000002</v>
      </c>
      <c r="S13" s="68" t="s">
        <v>18</v>
      </c>
    </row>
    <row r="14" spans="1:19" ht="15" customHeight="1">
      <c r="A14" s="106">
        <v>8</v>
      </c>
      <c r="B14" s="112">
        <v>14</v>
      </c>
      <c r="C14" s="68" t="s">
        <v>508</v>
      </c>
      <c r="D14" s="260">
        <v>213.2</v>
      </c>
      <c r="E14" s="89">
        <v>300</v>
      </c>
      <c r="F14" s="90"/>
      <c r="G14" s="107">
        <v>300</v>
      </c>
      <c r="H14" s="143"/>
      <c r="I14" s="84"/>
      <c r="J14" s="94"/>
      <c r="K14" s="319">
        <f t="shared" si="0"/>
        <v>600</v>
      </c>
      <c r="L14" s="214"/>
      <c r="M14" s="380">
        <v>-0.102</v>
      </c>
      <c r="N14" s="381"/>
      <c r="O14" s="319">
        <f t="shared" si="1"/>
        <v>600</v>
      </c>
      <c r="P14" s="423">
        <f t="shared" si="2"/>
        <v>12.1248</v>
      </c>
      <c r="Q14" s="381"/>
      <c r="R14" s="426">
        <f t="shared" si="3"/>
        <v>587.8752</v>
      </c>
      <c r="S14" s="68" t="s">
        <v>508</v>
      </c>
    </row>
    <row r="15" spans="1:19" ht="15" customHeight="1">
      <c r="A15" s="106">
        <v>9</v>
      </c>
      <c r="B15" s="296">
        <v>4</v>
      </c>
      <c r="C15" s="67" t="s">
        <v>128</v>
      </c>
      <c r="D15" s="260">
        <v>200.1</v>
      </c>
      <c r="E15" s="89">
        <v>300</v>
      </c>
      <c r="F15" s="90"/>
      <c r="G15" s="92"/>
      <c r="H15" s="84"/>
      <c r="I15" s="322">
        <v>100</v>
      </c>
      <c r="J15" s="93"/>
      <c r="K15" s="319">
        <f t="shared" si="0"/>
        <v>400</v>
      </c>
      <c r="L15" s="143"/>
      <c r="M15" s="374">
        <v>0.06</v>
      </c>
      <c r="N15" s="381"/>
      <c r="O15" s="319">
        <f t="shared" si="1"/>
        <v>400</v>
      </c>
      <c r="P15" s="423">
        <f t="shared" si="2"/>
        <v>8.0832</v>
      </c>
      <c r="Q15" s="376">
        <v>200</v>
      </c>
      <c r="R15" s="426">
        <f t="shared" si="3"/>
        <v>591.9168</v>
      </c>
      <c r="S15" s="68" t="s">
        <v>128</v>
      </c>
    </row>
    <row r="16" spans="1:19" ht="15" customHeight="1">
      <c r="A16" s="106">
        <v>10</v>
      </c>
      <c r="B16" s="296">
        <v>16</v>
      </c>
      <c r="C16" s="67" t="s">
        <v>33</v>
      </c>
      <c r="D16" s="260">
        <v>195.1</v>
      </c>
      <c r="E16" s="89">
        <v>350</v>
      </c>
      <c r="F16" s="90"/>
      <c r="G16" s="107">
        <v>300</v>
      </c>
      <c r="H16" s="84"/>
      <c r="I16" s="322">
        <v>100</v>
      </c>
      <c r="J16" s="94"/>
      <c r="K16" s="319">
        <f t="shared" si="0"/>
        <v>750</v>
      </c>
      <c r="L16" s="214"/>
      <c r="M16" s="374">
        <v>0.0909</v>
      </c>
      <c r="N16" s="381"/>
      <c r="O16" s="319">
        <f t="shared" si="1"/>
        <v>750</v>
      </c>
      <c r="P16" s="423">
        <f t="shared" si="2"/>
        <v>15.155999999999999</v>
      </c>
      <c r="Q16" s="376">
        <v>200</v>
      </c>
      <c r="R16" s="426">
        <f t="shared" si="3"/>
        <v>934.844</v>
      </c>
      <c r="S16" s="68" t="s">
        <v>33</v>
      </c>
    </row>
    <row r="17" spans="1:19" ht="15" customHeight="1">
      <c r="A17" s="106">
        <v>11</v>
      </c>
      <c r="B17" s="296">
        <v>15</v>
      </c>
      <c r="C17" s="67" t="s">
        <v>130</v>
      </c>
      <c r="D17" s="260">
        <v>188.2</v>
      </c>
      <c r="F17" s="90"/>
      <c r="G17" s="108">
        <v>300</v>
      </c>
      <c r="H17" s="84"/>
      <c r="I17" s="322">
        <v>100</v>
      </c>
      <c r="J17" s="143"/>
      <c r="K17" s="319">
        <f t="shared" si="0"/>
        <v>400</v>
      </c>
      <c r="L17" s="214"/>
      <c r="M17" s="380">
        <v>-0.0811</v>
      </c>
      <c r="N17" s="381"/>
      <c r="O17" s="319">
        <f t="shared" si="1"/>
        <v>400</v>
      </c>
      <c r="P17" s="423">
        <f t="shared" si="2"/>
        <v>8.0832</v>
      </c>
      <c r="Q17" s="376">
        <v>100</v>
      </c>
      <c r="R17" s="426">
        <f t="shared" si="3"/>
        <v>491.9168</v>
      </c>
      <c r="S17" s="68" t="s">
        <v>130</v>
      </c>
    </row>
    <row r="18" spans="1:19" ht="15" customHeight="1">
      <c r="A18" s="106">
        <v>12</v>
      </c>
      <c r="B18" s="113">
        <v>7</v>
      </c>
      <c r="C18" s="68" t="s">
        <v>15</v>
      </c>
      <c r="D18" s="260" t="e">
        <f>SUM(#REF!)</f>
        <v>#REF!</v>
      </c>
      <c r="E18" s="95"/>
      <c r="F18" s="90"/>
      <c r="G18" s="92"/>
      <c r="H18" s="84"/>
      <c r="I18" s="322">
        <v>100</v>
      </c>
      <c r="J18" s="84"/>
      <c r="K18" s="319">
        <f aca="true" t="shared" si="4" ref="K18:K40">SUM(E18:J18)-L18</f>
        <v>100</v>
      </c>
      <c r="L18" s="216"/>
      <c r="M18" s="383">
        <v>-0.4667</v>
      </c>
      <c r="N18" s="381"/>
      <c r="O18" s="319">
        <f t="shared" si="1"/>
        <v>100</v>
      </c>
      <c r="P18" s="423">
        <f t="shared" si="2"/>
        <v>2.0208</v>
      </c>
      <c r="Q18" s="384"/>
      <c r="R18" s="426">
        <f t="shared" si="3"/>
        <v>97.9792</v>
      </c>
      <c r="S18" s="68" t="s">
        <v>15</v>
      </c>
    </row>
    <row r="19" spans="1:19" ht="15" customHeight="1">
      <c r="A19" s="106">
        <v>13</v>
      </c>
      <c r="B19" s="296">
        <v>17</v>
      </c>
      <c r="C19" s="67" t="s">
        <v>26</v>
      </c>
      <c r="D19" s="260" t="e">
        <f>SUM(#REF!)</f>
        <v>#REF!</v>
      </c>
      <c r="E19" s="95"/>
      <c r="F19" s="90"/>
      <c r="G19" s="107">
        <v>300</v>
      </c>
      <c r="H19" s="143"/>
      <c r="I19" s="322">
        <v>100</v>
      </c>
      <c r="J19" s="94"/>
      <c r="K19" s="319">
        <f t="shared" si="4"/>
        <v>400</v>
      </c>
      <c r="L19" s="214"/>
      <c r="M19" s="374">
        <v>0.0526</v>
      </c>
      <c r="N19" s="381"/>
      <c r="O19" s="319">
        <f t="shared" si="1"/>
        <v>400</v>
      </c>
      <c r="P19" s="423">
        <f t="shared" si="2"/>
        <v>8.0832</v>
      </c>
      <c r="Q19" s="376">
        <v>200</v>
      </c>
      <c r="R19" s="426">
        <f t="shared" si="3"/>
        <v>591.9168</v>
      </c>
      <c r="S19" s="68" t="s">
        <v>26</v>
      </c>
    </row>
    <row r="20" spans="1:19" ht="15" customHeight="1">
      <c r="A20" s="106">
        <v>14</v>
      </c>
      <c r="B20" s="113">
        <v>10</v>
      </c>
      <c r="C20" s="67" t="s">
        <v>36</v>
      </c>
      <c r="D20" s="260" t="e">
        <f>SUM(#REF!)</f>
        <v>#REF!</v>
      </c>
      <c r="E20" s="95"/>
      <c r="F20" s="90"/>
      <c r="G20" s="92"/>
      <c r="H20" s="84"/>
      <c r="I20" s="322">
        <v>100</v>
      </c>
      <c r="J20" s="84"/>
      <c r="K20" s="319">
        <f t="shared" si="4"/>
        <v>100</v>
      </c>
      <c r="L20" s="214"/>
      <c r="M20" s="383">
        <v>-0.041</v>
      </c>
      <c r="N20" s="381"/>
      <c r="O20" s="319">
        <f t="shared" si="1"/>
        <v>100</v>
      </c>
      <c r="P20" s="423">
        <f t="shared" si="2"/>
        <v>2.0208</v>
      </c>
      <c r="Q20" s="385"/>
      <c r="R20" s="426">
        <f t="shared" si="3"/>
        <v>97.9792</v>
      </c>
      <c r="S20" s="68" t="s">
        <v>36</v>
      </c>
    </row>
    <row r="21" spans="1:19" ht="15" customHeight="1">
      <c r="A21" s="106">
        <v>15</v>
      </c>
      <c r="B21" s="114">
        <v>26</v>
      </c>
      <c r="C21" s="341" t="s">
        <v>93</v>
      </c>
      <c r="D21" s="260" t="e">
        <f>SUM(#REF!)</f>
        <v>#REF!</v>
      </c>
      <c r="E21" s="90"/>
      <c r="F21" s="90"/>
      <c r="G21" s="107">
        <v>300</v>
      </c>
      <c r="H21" s="97"/>
      <c r="I21" s="84"/>
      <c r="J21" s="96"/>
      <c r="K21" s="319">
        <f t="shared" si="4"/>
        <v>300</v>
      </c>
      <c r="L21" s="214"/>
      <c r="M21" s="383">
        <v>-0.5238</v>
      </c>
      <c r="N21" s="381"/>
      <c r="O21" s="319">
        <f t="shared" si="1"/>
        <v>300</v>
      </c>
      <c r="P21" s="423">
        <f t="shared" si="2"/>
        <v>6.0624</v>
      </c>
      <c r="Q21" s="381"/>
      <c r="R21" s="426">
        <f t="shared" si="3"/>
        <v>293.9376</v>
      </c>
      <c r="S21" s="341" t="s">
        <v>93</v>
      </c>
    </row>
    <row r="22" spans="1:19" ht="15" customHeight="1">
      <c r="A22" s="106">
        <v>16</v>
      </c>
      <c r="B22" s="113">
        <v>24</v>
      </c>
      <c r="C22" s="68" t="s">
        <v>42</v>
      </c>
      <c r="D22" s="260" t="e">
        <f>SUM(#REF!)</f>
        <v>#REF!</v>
      </c>
      <c r="E22" s="90"/>
      <c r="F22" s="90"/>
      <c r="G22" s="107">
        <v>300</v>
      </c>
      <c r="H22" s="84"/>
      <c r="I22" s="97"/>
      <c r="J22" s="94"/>
      <c r="K22" s="319">
        <f t="shared" si="4"/>
        <v>150</v>
      </c>
      <c r="L22" s="408">
        <v>150</v>
      </c>
      <c r="M22" s="411">
        <v>-0.0714</v>
      </c>
      <c r="N22" s="385"/>
      <c r="O22" s="319">
        <f t="shared" si="1"/>
        <v>150</v>
      </c>
      <c r="P22" s="423">
        <f t="shared" si="2"/>
        <v>3.0312</v>
      </c>
      <c r="Q22" s="385"/>
      <c r="R22" s="426">
        <f t="shared" si="3"/>
        <v>146.9688</v>
      </c>
      <c r="S22" s="68" t="s">
        <v>42</v>
      </c>
    </row>
    <row r="23" spans="1:19" ht="15" customHeight="1">
      <c r="A23" s="106">
        <v>17</v>
      </c>
      <c r="B23" s="296">
        <v>20</v>
      </c>
      <c r="C23" s="67" t="s">
        <v>20</v>
      </c>
      <c r="D23" s="260" t="e">
        <f>SUM(#REF!)</f>
        <v>#REF!</v>
      </c>
      <c r="E23" s="90"/>
      <c r="F23" s="90"/>
      <c r="G23" s="92"/>
      <c r="H23" s="393">
        <v>100</v>
      </c>
      <c r="I23" s="84"/>
      <c r="J23" s="84"/>
      <c r="K23" s="319">
        <f t="shared" si="4"/>
        <v>100</v>
      </c>
      <c r="L23" s="215"/>
      <c r="M23" s="383">
        <v>-0.0256</v>
      </c>
      <c r="N23" s="384"/>
      <c r="O23" s="319">
        <f t="shared" si="1"/>
        <v>100</v>
      </c>
      <c r="P23" s="423">
        <f t="shared" si="2"/>
        <v>2.0208</v>
      </c>
      <c r="Q23" s="387">
        <v>200</v>
      </c>
      <c r="R23" s="426">
        <f t="shared" si="3"/>
        <v>297.9792</v>
      </c>
      <c r="S23" s="68" t="s">
        <v>20</v>
      </c>
    </row>
    <row r="24" spans="1:19" ht="15" customHeight="1">
      <c r="A24" s="106">
        <v>18</v>
      </c>
      <c r="B24" s="296">
        <v>5</v>
      </c>
      <c r="C24" s="68" t="s">
        <v>16</v>
      </c>
      <c r="D24" s="260" t="e">
        <f>SUM(#REF!)</f>
        <v>#REF!</v>
      </c>
      <c r="E24" s="90"/>
      <c r="F24" s="90"/>
      <c r="G24" s="143"/>
      <c r="H24" s="84"/>
      <c r="I24" s="84"/>
      <c r="J24" s="94"/>
      <c r="K24" s="319">
        <f t="shared" si="4"/>
        <v>0</v>
      </c>
      <c r="L24" s="214"/>
      <c r="M24" s="374">
        <v>-0.0833</v>
      </c>
      <c r="N24" s="384"/>
      <c r="O24" s="319">
        <f t="shared" si="1"/>
        <v>0</v>
      </c>
      <c r="P24" s="423">
        <f t="shared" si="2"/>
        <v>0</v>
      </c>
      <c r="Q24" s="387">
        <v>100</v>
      </c>
      <c r="R24" s="426">
        <f t="shared" si="3"/>
        <v>100</v>
      </c>
      <c r="S24" s="68" t="s">
        <v>16</v>
      </c>
    </row>
    <row r="25" spans="1:19" ht="15" customHeight="1">
      <c r="A25" s="106">
        <v>19</v>
      </c>
      <c r="B25" s="296">
        <v>19</v>
      </c>
      <c r="C25" s="68" t="s">
        <v>19</v>
      </c>
      <c r="D25" s="260" t="e">
        <f>SUM(#REF!)</f>
        <v>#REF!</v>
      </c>
      <c r="E25" s="90"/>
      <c r="F25" s="90"/>
      <c r="G25" s="92"/>
      <c r="H25" s="84"/>
      <c r="I25" s="84"/>
      <c r="J25" s="94"/>
      <c r="K25" s="319">
        <f t="shared" si="4"/>
        <v>0</v>
      </c>
      <c r="L25" s="214"/>
      <c r="M25" s="380">
        <v>-0.0426</v>
      </c>
      <c r="N25" s="384"/>
      <c r="O25" s="319">
        <f t="shared" si="1"/>
        <v>0</v>
      </c>
      <c r="P25" s="423">
        <f t="shared" si="2"/>
        <v>0</v>
      </c>
      <c r="Q25" s="387">
        <v>100</v>
      </c>
      <c r="R25" s="426">
        <f t="shared" si="3"/>
        <v>100</v>
      </c>
      <c r="S25" s="68" t="s">
        <v>19</v>
      </c>
    </row>
    <row r="26" spans="1:19" ht="15" customHeight="1">
      <c r="A26" s="106">
        <v>20</v>
      </c>
      <c r="B26" s="296">
        <v>18</v>
      </c>
      <c r="C26" s="67" t="s">
        <v>190</v>
      </c>
      <c r="D26" s="260" t="e">
        <f>SUM(#REF!)</f>
        <v>#REF!</v>
      </c>
      <c r="E26" s="90"/>
      <c r="F26" s="90"/>
      <c r="G26" s="143"/>
      <c r="H26" s="92"/>
      <c r="I26" s="84"/>
      <c r="J26" s="98"/>
      <c r="K26" s="319">
        <f t="shared" si="4"/>
        <v>0</v>
      </c>
      <c r="L26" s="214"/>
      <c r="M26" s="374">
        <v>0</v>
      </c>
      <c r="N26" s="384"/>
      <c r="O26" s="319">
        <f t="shared" si="1"/>
        <v>0</v>
      </c>
      <c r="P26" s="423">
        <f t="shared" si="2"/>
        <v>0</v>
      </c>
      <c r="Q26" s="387">
        <v>100</v>
      </c>
      <c r="R26" s="426">
        <f t="shared" si="3"/>
        <v>100</v>
      </c>
      <c r="S26" s="68" t="s">
        <v>190</v>
      </c>
    </row>
    <row r="27" spans="1:19" ht="15" customHeight="1">
      <c r="A27" s="106">
        <v>21</v>
      </c>
      <c r="B27" s="113">
        <v>24</v>
      </c>
      <c r="C27" s="68" t="s">
        <v>292</v>
      </c>
      <c r="D27" s="260" t="e">
        <f>SUM(#REF!)</f>
        <v>#REF!</v>
      </c>
      <c r="E27" s="90"/>
      <c r="F27" s="90"/>
      <c r="G27" s="92"/>
      <c r="H27" s="393">
        <v>100</v>
      </c>
      <c r="I27" s="84"/>
      <c r="J27" s="98"/>
      <c r="K27" s="319">
        <f t="shared" si="4"/>
        <v>100</v>
      </c>
      <c r="L27" s="214"/>
      <c r="M27" s="374">
        <v>0.0476</v>
      </c>
      <c r="N27" s="384"/>
      <c r="O27" s="319">
        <f t="shared" si="1"/>
        <v>100</v>
      </c>
      <c r="P27" s="423">
        <f t="shared" si="2"/>
        <v>2.0208</v>
      </c>
      <c r="Q27" s="384"/>
      <c r="R27" s="426">
        <f t="shared" si="3"/>
        <v>97.9792</v>
      </c>
      <c r="S27" s="68" t="s">
        <v>292</v>
      </c>
    </row>
    <row r="28" spans="1:19" ht="15" customHeight="1">
      <c r="A28" s="106">
        <v>22</v>
      </c>
      <c r="B28" s="113">
        <v>11</v>
      </c>
      <c r="C28" s="67" t="s">
        <v>509</v>
      </c>
      <c r="D28" s="260" t="e">
        <f>SUM(#REF!)</f>
        <v>#REF!</v>
      </c>
      <c r="E28" s="90"/>
      <c r="F28" s="90"/>
      <c r="G28" s="92"/>
      <c r="H28" s="84"/>
      <c r="I28" s="84"/>
      <c r="J28" s="98"/>
      <c r="K28" s="319">
        <f t="shared" si="4"/>
        <v>0</v>
      </c>
      <c r="L28" s="214"/>
      <c r="M28" s="380">
        <v>-0.1458</v>
      </c>
      <c r="N28" s="384"/>
      <c r="O28" s="319">
        <f t="shared" si="1"/>
        <v>0</v>
      </c>
      <c r="P28" s="423">
        <f t="shared" si="2"/>
        <v>0</v>
      </c>
      <c r="Q28" s="384"/>
      <c r="R28" s="426">
        <f t="shared" si="3"/>
        <v>0</v>
      </c>
      <c r="S28" s="68" t="s">
        <v>509</v>
      </c>
    </row>
    <row r="29" spans="1:19" ht="15" customHeight="1">
      <c r="A29" s="106">
        <v>23</v>
      </c>
      <c r="B29" s="113">
        <v>8</v>
      </c>
      <c r="C29" s="68" t="s">
        <v>413</v>
      </c>
      <c r="D29" s="260" t="e">
        <f>SUM(#REF!)</f>
        <v>#REF!</v>
      </c>
      <c r="E29" s="90"/>
      <c r="F29" s="90"/>
      <c r="G29" s="92"/>
      <c r="H29" s="92"/>
      <c r="I29" s="84"/>
      <c r="J29" s="98"/>
      <c r="K29" s="319">
        <f t="shared" si="4"/>
        <v>0</v>
      </c>
      <c r="L29" s="214"/>
      <c r="M29" s="380">
        <v>-0.2903</v>
      </c>
      <c r="N29" s="384"/>
      <c r="O29" s="319">
        <f t="shared" si="1"/>
        <v>0</v>
      </c>
      <c r="P29" s="423">
        <f t="shared" si="2"/>
        <v>0</v>
      </c>
      <c r="Q29" s="384"/>
      <c r="R29" s="426">
        <f t="shared" si="3"/>
        <v>0</v>
      </c>
      <c r="S29" s="68" t="s">
        <v>413</v>
      </c>
    </row>
    <row r="30" spans="1:19" ht="15" customHeight="1">
      <c r="A30" s="106">
        <v>24</v>
      </c>
      <c r="B30" s="112">
        <v>21</v>
      </c>
      <c r="C30" s="68" t="s">
        <v>49</v>
      </c>
      <c r="D30" s="260" t="e">
        <f>SUM(#REF!)</f>
        <v>#REF!</v>
      </c>
      <c r="E30" s="90"/>
      <c r="F30" s="90"/>
      <c r="G30" s="92"/>
      <c r="H30" s="84"/>
      <c r="I30" s="84"/>
      <c r="J30" s="98"/>
      <c r="K30" s="319">
        <f t="shared" si="4"/>
        <v>0</v>
      </c>
      <c r="L30" s="214"/>
      <c r="M30" s="380">
        <v>-0.1833</v>
      </c>
      <c r="N30" s="388"/>
      <c r="O30" s="319">
        <f t="shared" si="1"/>
        <v>0</v>
      </c>
      <c r="P30" s="423">
        <f t="shared" si="2"/>
        <v>0</v>
      </c>
      <c r="Q30" s="388"/>
      <c r="R30" s="426">
        <f t="shared" si="3"/>
        <v>0</v>
      </c>
      <c r="S30" s="68" t="s">
        <v>49</v>
      </c>
    </row>
    <row r="31" spans="1:19" s="302" customFormat="1" ht="15" customHeight="1">
      <c r="A31" s="106">
        <v>25</v>
      </c>
      <c r="B31" s="113">
        <v>23</v>
      </c>
      <c r="C31" s="68" t="s">
        <v>293</v>
      </c>
      <c r="D31" s="260" t="e">
        <f>SUM(#REF!)</f>
        <v>#REF!</v>
      </c>
      <c r="E31" s="90"/>
      <c r="F31" s="90"/>
      <c r="G31" s="92"/>
      <c r="H31" s="84"/>
      <c r="I31" s="84"/>
      <c r="J31" s="98"/>
      <c r="K31" s="319">
        <f t="shared" si="4"/>
        <v>0</v>
      </c>
      <c r="L31" s="214"/>
      <c r="M31" s="374">
        <v>0.0417</v>
      </c>
      <c r="N31" s="384"/>
      <c r="O31" s="319">
        <f t="shared" si="1"/>
        <v>0</v>
      </c>
      <c r="P31" s="423">
        <f t="shared" si="2"/>
        <v>0</v>
      </c>
      <c r="Q31" s="384"/>
      <c r="R31" s="426">
        <f t="shared" si="3"/>
        <v>0</v>
      </c>
      <c r="S31" s="68" t="s">
        <v>293</v>
      </c>
    </row>
    <row r="32" spans="1:19" ht="15" customHeight="1">
      <c r="A32" s="106">
        <v>26</v>
      </c>
      <c r="B32" s="112">
        <v>22</v>
      </c>
      <c r="C32" s="68" t="s">
        <v>491</v>
      </c>
      <c r="D32" s="260" t="e">
        <f>SUM(#REF!)</f>
        <v>#REF!</v>
      </c>
      <c r="E32" s="90"/>
      <c r="F32" s="90"/>
      <c r="G32" s="84"/>
      <c r="H32" s="84"/>
      <c r="I32" s="84"/>
      <c r="J32" s="98"/>
      <c r="K32" s="319">
        <f t="shared" si="4"/>
        <v>0</v>
      </c>
      <c r="L32" s="214"/>
      <c r="M32" s="380">
        <v>-0.1818</v>
      </c>
      <c r="N32" s="389"/>
      <c r="O32" s="319">
        <f t="shared" si="1"/>
        <v>0</v>
      </c>
      <c r="P32" s="423">
        <f t="shared" si="2"/>
        <v>0</v>
      </c>
      <c r="Q32" s="389"/>
      <c r="R32" s="426">
        <f t="shared" si="3"/>
        <v>0</v>
      </c>
      <c r="S32" s="68" t="s">
        <v>491</v>
      </c>
    </row>
    <row r="33" spans="1:19" ht="15" customHeight="1">
      <c r="A33" s="102" t="s">
        <v>45</v>
      </c>
      <c r="B33" s="114">
        <v>26</v>
      </c>
      <c r="C33" s="284" t="s">
        <v>21</v>
      </c>
      <c r="D33" s="260" t="e">
        <f>SUM(#REF!)</f>
        <v>#REF!</v>
      </c>
      <c r="E33" s="90"/>
      <c r="F33" s="90"/>
      <c r="G33" s="84"/>
      <c r="H33" s="84"/>
      <c r="I33" s="84"/>
      <c r="J33" s="98"/>
      <c r="K33" s="319">
        <f t="shared" si="4"/>
        <v>0</v>
      </c>
      <c r="L33" s="214"/>
      <c r="M33" s="380">
        <v>-0.3333</v>
      </c>
      <c r="N33" s="389"/>
      <c r="O33" s="319">
        <f t="shared" si="1"/>
        <v>0</v>
      </c>
      <c r="P33" s="423">
        <f t="shared" si="2"/>
        <v>0</v>
      </c>
      <c r="Q33" s="389"/>
      <c r="R33" s="426">
        <f t="shared" si="3"/>
        <v>0</v>
      </c>
      <c r="S33" s="341" t="s">
        <v>21</v>
      </c>
    </row>
    <row r="34" spans="1:19" ht="15" customHeight="1">
      <c r="A34" s="102" t="s">
        <v>45</v>
      </c>
      <c r="B34" s="114">
        <v>26</v>
      </c>
      <c r="C34" s="284" t="s">
        <v>27</v>
      </c>
      <c r="D34" s="260" t="e">
        <f>SUM(#REF!)</f>
        <v>#REF!</v>
      </c>
      <c r="E34" s="90"/>
      <c r="F34" s="90"/>
      <c r="G34" s="84"/>
      <c r="H34" s="84"/>
      <c r="I34" s="84"/>
      <c r="J34" s="98"/>
      <c r="K34" s="319">
        <f t="shared" si="4"/>
        <v>0</v>
      </c>
      <c r="L34" s="214"/>
      <c r="M34" s="374">
        <v>0</v>
      </c>
      <c r="N34" s="389"/>
      <c r="O34" s="319">
        <f t="shared" si="1"/>
        <v>0</v>
      </c>
      <c r="P34" s="423">
        <f t="shared" si="2"/>
        <v>0</v>
      </c>
      <c r="Q34" s="389"/>
      <c r="R34" s="426">
        <f t="shared" si="3"/>
        <v>0</v>
      </c>
      <c r="S34" s="341" t="s">
        <v>27</v>
      </c>
    </row>
    <row r="35" spans="1:19" ht="15" customHeight="1">
      <c r="A35" s="102" t="s">
        <v>45</v>
      </c>
      <c r="B35" s="114" t="s">
        <v>45</v>
      </c>
      <c r="C35" s="236" t="s">
        <v>23</v>
      </c>
      <c r="D35" s="260" t="e">
        <f>SUM(#REF!)</f>
        <v>#REF!</v>
      </c>
      <c r="E35" s="90"/>
      <c r="F35" s="90"/>
      <c r="G35" s="84"/>
      <c r="H35" s="84"/>
      <c r="I35" s="84"/>
      <c r="J35" s="93"/>
      <c r="K35" s="319">
        <f t="shared" si="4"/>
        <v>0</v>
      </c>
      <c r="L35" s="214"/>
      <c r="M35" s="411">
        <v>-0.5</v>
      </c>
      <c r="N35" s="390"/>
      <c r="O35" s="319">
        <f t="shared" si="1"/>
        <v>0</v>
      </c>
      <c r="P35" s="423">
        <f t="shared" si="2"/>
        <v>0</v>
      </c>
      <c r="Q35" s="390"/>
      <c r="R35" s="426">
        <f t="shared" si="3"/>
        <v>0</v>
      </c>
      <c r="S35" s="68" t="s">
        <v>23</v>
      </c>
    </row>
    <row r="36" spans="1:19" ht="15" customHeight="1">
      <c r="A36" s="102" t="s">
        <v>45</v>
      </c>
      <c r="B36" s="114" t="s">
        <v>45</v>
      </c>
      <c r="C36" s="236" t="s">
        <v>129</v>
      </c>
      <c r="D36" s="260" t="e">
        <f>SUM(#REF!)</f>
        <v>#REF!</v>
      </c>
      <c r="E36" s="90"/>
      <c r="F36" s="90"/>
      <c r="G36" s="84"/>
      <c r="H36" s="84"/>
      <c r="I36" s="84"/>
      <c r="J36" s="93"/>
      <c r="K36" s="319">
        <f t="shared" si="4"/>
        <v>0</v>
      </c>
      <c r="L36" s="214"/>
      <c r="M36" s="377">
        <v>0</v>
      </c>
      <c r="N36" s="390"/>
      <c r="O36" s="319">
        <f t="shared" si="1"/>
        <v>0</v>
      </c>
      <c r="P36" s="423">
        <f t="shared" si="2"/>
        <v>0</v>
      </c>
      <c r="Q36" s="390"/>
      <c r="R36" s="426">
        <f t="shared" si="3"/>
        <v>0</v>
      </c>
      <c r="S36" s="68" t="s">
        <v>129</v>
      </c>
    </row>
    <row r="37" spans="1:19" ht="15" customHeight="1">
      <c r="A37" s="102" t="s">
        <v>45</v>
      </c>
      <c r="B37" s="114" t="s">
        <v>45</v>
      </c>
      <c r="C37" s="236" t="s">
        <v>48</v>
      </c>
      <c r="D37" s="260" t="e">
        <f>SUM(#REF!)</f>
        <v>#REF!</v>
      </c>
      <c r="E37" s="90"/>
      <c r="F37" s="90"/>
      <c r="G37" s="84"/>
      <c r="H37" s="84"/>
      <c r="I37" s="84"/>
      <c r="J37" s="93"/>
      <c r="K37" s="319">
        <f t="shared" si="4"/>
        <v>0</v>
      </c>
      <c r="L37" s="214"/>
      <c r="M37" s="386">
        <v>0</v>
      </c>
      <c r="N37" s="390"/>
      <c r="O37" s="319">
        <f t="shared" si="1"/>
        <v>0</v>
      </c>
      <c r="P37" s="423">
        <f t="shared" si="2"/>
        <v>0</v>
      </c>
      <c r="Q37" s="390"/>
      <c r="R37" s="426">
        <f t="shared" si="3"/>
        <v>0</v>
      </c>
      <c r="S37" s="68" t="s">
        <v>48</v>
      </c>
    </row>
    <row r="38" spans="1:19" ht="15" customHeight="1">
      <c r="A38" s="102" t="s">
        <v>45</v>
      </c>
      <c r="B38" s="114" t="s">
        <v>45</v>
      </c>
      <c r="C38" s="236" t="s">
        <v>131</v>
      </c>
      <c r="D38" s="260" t="e">
        <f>SUM(#REF!)</f>
        <v>#REF!</v>
      </c>
      <c r="E38" s="90"/>
      <c r="F38" s="90"/>
      <c r="G38" s="84"/>
      <c r="H38" s="84"/>
      <c r="I38" s="84"/>
      <c r="J38" s="93"/>
      <c r="K38" s="319">
        <f t="shared" si="4"/>
        <v>0</v>
      </c>
      <c r="L38" s="214"/>
      <c r="M38" s="386">
        <v>-0.6667</v>
      </c>
      <c r="N38" s="390"/>
      <c r="O38" s="319">
        <f t="shared" si="1"/>
        <v>0</v>
      </c>
      <c r="P38" s="423">
        <f t="shared" si="2"/>
        <v>0</v>
      </c>
      <c r="Q38" s="390"/>
      <c r="R38" s="426">
        <f t="shared" si="3"/>
        <v>0</v>
      </c>
      <c r="S38" s="68" t="s">
        <v>131</v>
      </c>
    </row>
    <row r="39" spans="1:19" ht="15" customHeight="1">
      <c r="A39" s="102" t="s">
        <v>45</v>
      </c>
      <c r="B39" s="114" t="s">
        <v>45</v>
      </c>
      <c r="C39" s="236" t="s">
        <v>44</v>
      </c>
      <c r="D39" s="260" t="e">
        <f>SUM(#REF!)</f>
        <v>#REF!</v>
      </c>
      <c r="E39" s="143"/>
      <c r="F39" s="97"/>
      <c r="G39" s="97"/>
      <c r="H39" s="97"/>
      <c r="I39" s="84"/>
      <c r="J39" s="97"/>
      <c r="K39" s="319">
        <f t="shared" si="4"/>
        <v>0</v>
      </c>
      <c r="L39" s="216"/>
      <c r="M39" s="386">
        <v>0</v>
      </c>
      <c r="N39" s="216"/>
      <c r="O39" s="319">
        <f t="shared" si="1"/>
        <v>0</v>
      </c>
      <c r="P39" s="423">
        <f t="shared" si="2"/>
        <v>0</v>
      </c>
      <c r="Q39" s="216"/>
      <c r="R39" s="426">
        <f t="shared" si="3"/>
        <v>0</v>
      </c>
      <c r="S39" s="68" t="s">
        <v>44</v>
      </c>
    </row>
    <row r="40" spans="1:19" ht="15" customHeight="1" thickBot="1">
      <c r="A40" s="103" t="s">
        <v>45</v>
      </c>
      <c r="B40" s="115" t="s">
        <v>45</v>
      </c>
      <c r="C40" s="237" t="s">
        <v>37</v>
      </c>
      <c r="D40" s="165" t="e">
        <f>SUM(#REF!)</f>
        <v>#REF!</v>
      </c>
      <c r="E40" s="99"/>
      <c r="F40" s="100"/>
      <c r="G40" s="100"/>
      <c r="H40" s="100"/>
      <c r="I40" s="85"/>
      <c r="J40" s="100"/>
      <c r="K40" s="320">
        <f t="shared" si="4"/>
        <v>0</v>
      </c>
      <c r="L40" s="217"/>
      <c r="M40" s="412"/>
      <c r="N40" s="391"/>
      <c r="O40" s="320">
        <f t="shared" si="1"/>
        <v>0</v>
      </c>
      <c r="P40" s="424">
        <f t="shared" si="2"/>
        <v>0</v>
      </c>
      <c r="Q40" s="217"/>
      <c r="R40" s="426">
        <f t="shared" si="3"/>
        <v>0</v>
      </c>
      <c r="S40" s="410" t="s">
        <v>37</v>
      </c>
    </row>
    <row r="41" spans="1:19" ht="27" customHeight="1" thickBot="1">
      <c r="A41" s="245"/>
      <c r="B41" s="245"/>
      <c r="C41" s="245"/>
      <c r="D41" s="251"/>
      <c r="E41" s="69">
        <f aca="true" t="shared" si="5" ref="E41:L41">SUM(E7:E40)</f>
        <v>4750</v>
      </c>
      <c r="F41" s="69">
        <f t="shared" si="5"/>
        <v>400</v>
      </c>
      <c r="G41" s="69">
        <f t="shared" si="5"/>
        <v>2700</v>
      </c>
      <c r="H41" s="69">
        <f t="shared" si="5"/>
        <v>300</v>
      </c>
      <c r="I41" s="69">
        <f t="shared" si="5"/>
        <v>1300</v>
      </c>
      <c r="J41" s="69">
        <f t="shared" si="5"/>
        <v>6000</v>
      </c>
      <c r="K41" s="69">
        <f>SUM(K7:K40)</f>
        <v>15300</v>
      </c>
      <c r="L41" s="69">
        <f t="shared" si="5"/>
        <v>150</v>
      </c>
      <c r="M41" s="209"/>
      <c r="N41" s="418">
        <f>SUM(N7:N40)</f>
        <v>1030</v>
      </c>
      <c r="O41" s="414">
        <f>SUM(O7:O40)</f>
        <v>16330</v>
      </c>
      <c r="P41" s="69">
        <f>SUM(P7:P40)</f>
        <v>329.99664</v>
      </c>
      <c r="Q41" s="392">
        <f>SUM(Q7:Q40)</f>
        <v>2000</v>
      </c>
      <c r="R41" s="415" t="s">
        <v>289</v>
      </c>
      <c r="S41" s="287">
        <f>SUM(R7:R40)</f>
        <v>18000.003360000006</v>
      </c>
    </row>
    <row r="42" spans="1:19" ht="15.75" thickTop="1">
      <c r="A42" s="329"/>
      <c r="B42" s="329"/>
      <c r="C42" s="594" t="s">
        <v>344</v>
      </c>
      <c r="D42" s="595"/>
      <c r="E42" s="123" t="s">
        <v>771</v>
      </c>
      <c r="F42" s="596"/>
      <c r="G42" s="597"/>
      <c r="H42" s="597"/>
      <c r="I42" s="597"/>
      <c r="J42" s="130"/>
      <c r="K42" s="420"/>
      <c r="L42" s="130"/>
      <c r="N42" s="420"/>
      <c r="O42" s="417"/>
      <c r="Q42" s="130"/>
      <c r="R42" s="323" t="s">
        <v>94</v>
      </c>
      <c r="S42" s="70">
        <v>18000</v>
      </c>
    </row>
    <row r="43" spans="1:19" ht="15">
      <c r="A43" s="104"/>
      <c r="B43" s="63"/>
      <c r="C43" s="121"/>
      <c r="D43" s="250"/>
      <c r="E43" s="121"/>
      <c r="F43" s="19"/>
      <c r="G43" s="110"/>
      <c r="K43" s="413"/>
      <c r="O43" s="413">
        <v>16000</v>
      </c>
      <c r="Q43" s="56"/>
      <c r="R43" s="323" t="s">
        <v>95</v>
      </c>
      <c r="S43" s="409">
        <f>SUM(S42)-S41</f>
        <v>-0.0033600000060687307</v>
      </c>
    </row>
    <row r="44" spans="1:15" ht="12.75">
      <c r="A44" s="137" t="s">
        <v>188</v>
      </c>
      <c r="B44" s="109"/>
      <c r="C44" s="138"/>
      <c r="D44" s="129"/>
      <c r="E44" s="110"/>
      <c r="F44" s="110"/>
      <c r="G44" s="142"/>
      <c r="L44" s="413"/>
      <c r="O44" s="416">
        <f>SUM(O43)-O41</f>
        <v>-330</v>
      </c>
    </row>
    <row r="45" spans="1:17" ht="12.75">
      <c r="A45" s="139" t="s">
        <v>291</v>
      </c>
      <c r="B45" s="109"/>
      <c r="C45" s="140"/>
      <c r="D45" s="129"/>
      <c r="E45" s="110"/>
      <c r="F45" s="110"/>
      <c r="G45" s="142"/>
      <c r="O45" s="43">
        <f>SUM(O44)/O41</f>
        <v>-0.02020820575627679</v>
      </c>
      <c r="Q45" s="56"/>
    </row>
    <row r="46" spans="1:104" s="18" customFormat="1" ht="15">
      <c r="A46" s="139" t="s">
        <v>189</v>
      </c>
      <c r="B46" s="109"/>
      <c r="C46" s="140"/>
      <c r="D46" s="129"/>
      <c r="E46" s="110"/>
      <c r="F46" s="110"/>
      <c r="G46" s="142"/>
      <c r="H46" s="20"/>
      <c r="I46" s="34"/>
      <c r="J46" s="23"/>
      <c r="K46" s="254"/>
      <c r="L46" s="254"/>
      <c r="M46" s="211"/>
      <c r="N46" s="254"/>
      <c r="O46" s="421">
        <f>SUM(O45)*100</f>
        <v>-2.020820575627679</v>
      </c>
      <c r="P46" s="254"/>
      <c r="Q46" s="254"/>
      <c r="R46" s="325"/>
      <c r="AK46" s="8"/>
      <c r="AU46" s="8"/>
      <c r="AW46" s="8"/>
      <c r="CA46" s="23"/>
      <c r="CB46" s="118" t="s">
        <v>248</v>
      </c>
      <c r="CC46" s="26"/>
      <c r="CD46" s="26"/>
      <c r="CE46" s="26"/>
      <c r="CF46" s="36"/>
      <c r="CG46" s="23"/>
      <c r="CH46" s="8"/>
      <c r="CJ46" s="8"/>
      <c r="CL46" s="8"/>
      <c r="CN46" s="8"/>
      <c r="CP46" s="23"/>
      <c r="CQ46" s="26"/>
      <c r="CR46" s="26"/>
      <c r="CS46" s="26"/>
      <c r="CT46" s="36"/>
      <c r="CU46" s="23"/>
      <c r="CV46" s="23"/>
      <c r="CW46" s="129"/>
      <c r="CX46" s="26"/>
      <c r="CY46" s="23"/>
      <c r="CZ46" s="8"/>
    </row>
    <row r="47" spans="4:104" s="18" customFormat="1" ht="12.75">
      <c r="D47" s="252"/>
      <c r="G47" s="16"/>
      <c r="H47" s="17"/>
      <c r="I47" s="35"/>
      <c r="J47" s="17"/>
      <c r="K47" s="16"/>
      <c r="L47" s="16"/>
      <c r="M47" s="212"/>
      <c r="N47" s="16"/>
      <c r="O47" s="419"/>
      <c r="P47" s="16"/>
      <c r="Q47" s="16"/>
      <c r="R47" s="326"/>
      <c r="S47" s="17"/>
      <c r="AK47" s="8"/>
      <c r="AU47" s="8"/>
      <c r="AW47" s="8"/>
      <c r="CA47" s="19"/>
      <c r="CB47" s="19"/>
      <c r="CC47" s="19"/>
      <c r="CD47" s="19"/>
      <c r="CE47" s="19"/>
      <c r="CF47" s="37"/>
      <c r="CG47" s="17"/>
      <c r="CH47" s="8"/>
      <c r="CJ47" s="8"/>
      <c r="CL47" s="8"/>
      <c r="CN47" s="8"/>
      <c r="CP47" s="19"/>
      <c r="CQ47" s="19"/>
      <c r="CR47" s="19"/>
      <c r="CS47" s="19"/>
      <c r="CT47" s="37"/>
      <c r="CU47" s="17"/>
      <c r="CV47" s="19"/>
      <c r="CW47" s="19"/>
      <c r="CX47" s="19"/>
      <c r="CY47" s="17"/>
      <c r="CZ47" s="8"/>
    </row>
    <row r="48" spans="4:104" s="18" customFormat="1" ht="12.75">
      <c r="D48" s="252"/>
      <c r="G48" s="26"/>
      <c r="H48" s="26"/>
      <c r="I48" s="36"/>
      <c r="J48" s="17"/>
      <c r="K48" s="23"/>
      <c r="L48" s="23"/>
      <c r="M48" s="212"/>
      <c r="N48" s="23"/>
      <c r="O48" s="23"/>
      <c r="P48" s="23"/>
      <c r="Q48" s="23"/>
      <c r="R48" s="327"/>
      <c r="S48" s="23"/>
      <c r="AK48" s="8"/>
      <c r="AU48" s="8"/>
      <c r="AW48" s="8"/>
      <c r="CA48" s="19"/>
      <c r="CB48" s="19"/>
      <c r="CC48" s="19"/>
      <c r="CD48" s="19"/>
      <c r="CE48" s="19"/>
      <c r="CF48" s="37"/>
      <c r="CG48" s="17"/>
      <c r="CH48" s="8"/>
      <c r="CJ48" s="8"/>
      <c r="CL48" s="8"/>
      <c r="CN48" s="8"/>
      <c r="CP48" s="19"/>
      <c r="CQ48" s="19"/>
      <c r="CR48" s="19"/>
      <c r="CS48" s="19"/>
      <c r="CT48" s="37"/>
      <c r="CU48" s="17"/>
      <c r="CV48" s="19"/>
      <c r="CW48" s="19"/>
      <c r="CX48" s="19"/>
      <c r="CY48" s="17"/>
      <c r="CZ48" s="8"/>
    </row>
    <row r="49" spans="4:104" s="18" customFormat="1" ht="12.75">
      <c r="D49" s="252"/>
      <c r="G49" s="19"/>
      <c r="H49" s="19"/>
      <c r="I49" s="37"/>
      <c r="J49" s="17"/>
      <c r="K49" s="17"/>
      <c r="L49" s="17"/>
      <c r="M49" s="212"/>
      <c r="N49" s="17"/>
      <c r="O49" s="17"/>
      <c r="P49" s="17"/>
      <c r="Q49" s="17"/>
      <c r="R49" s="328"/>
      <c r="S49" s="19"/>
      <c r="AK49" s="8"/>
      <c r="AU49" s="8"/>
      <c r="AW49" s="8"/>
      <c r="CA49" s="19"/>
      <c r="CB49" s="19"/>
      <c r="CC49" s="19"/>
      <c r="CD49" s="19"/>
      <c r="CE49" s="19"/>
      <c r="CF49" s="37"/>
      <c r="CG49" s="17"/>
      <c r="CH49" s="8"/>
      <c r="CJ49" s="8"/>
      <c r="CL49" s="8"/>
      <c r="CN49" s="8"/>
      <c r="CP49" s="19"/>
      <c r="CQ49" s="19"/>
      <c r="CR49" s="19"/>
      <c r="CS49" s="19"/>
      <c r="CT49" s="37"/>
      <c r="CU49" s="17"/>
      <c r="CV49" s="19"/>
      <c r="CW49" s="19"/>
      <c r="CX49" s="19"/>
      <c r="CY49" s="17"/>
      <c r="CZ49" s="8"/>
    </row>
    <row r="50" spans="4:104" s="18" customFormat="1" ht="12.75">
      <c r="D50" s="252"/>
      <c r="G50" s="110"/>
      <c r="H50" s="19"/>
      <c r="I50" s="37"/>
      <c r="J50" s="17"/>
      <c r="K50" s="17"/>
      <c r="L50" s="17"/>
      <c r="M50" s="212"/>
      <c r="N50" s="17"/>
      <c r="O50" s="17"/>
      <c r="P50" s="17"/>
      <c r="Q50" s="17"/>
      <c r="R50" s="328"/>
      <c r="S50" s="19"/>
      <c r="AK50" s="8"/>
      <c r="AU50" s="8"/>
      <c r="AW50" s="8"/>
      <c r="CA50" s="19"/>
      <c r="CB50" s="19"/>
      <c r="CC50" s="19"/>
      <c r="CD50" s="19"/>
      <c r="CE50" s="19"/>
      <c r="CF50" s="37"/>
      <c r="CG50" s="17"/>
      <c r="CH50" s="8"/>
      <c r="CJ50" s="8"/>
      <c r="CL50" s="8"/>
      <c r="CN50" s="8"/>
      <c r="CP50" s="19"/>
      <c r="CQ50" s="19"/>
      <c r="CR50" s="19"/>
      <c r="CS50" s="19"/>
      <c r="CT50" s="37"/>
      <c r="CU50" s="17"/>
      <c r="CV50" s="19"/>
      <c r="CW50" s="19"/>
      <c r="CX50" s="19"/>
      <c r="CY50" s="17"/>
      <c r="CZ50" s="8"/>
    </row>
    <row r="51" spans="4:104" s="18" customFormat="1" ht="12.75">
      <c r="D51" s="252"/>
      <c r="G51" s="110"/>
      <c r="H51" s="19"/>
      <c r="I51" s="37"/>
      <c r="J51" s="25"/>
      <c r="K51" s="17"/>
      <c r="L51" s="17"/>
      <c r="M51" s="212"/>
      <c r="N51" s="17"/>
      <c r="O51" s="17"/>
      <c r="P51" s="17"/>
      <c r="Q51" s="17"/>
      <c r="R51" s="328"/>
      <c r="S51" s="19"/>
      <c r="AK51" s="8"/>
      <c r="AU51" s="8"/>
      <c r="AW51" s="8"/>
      <c r="CA51" s="19"/>
      <c r="CB51" s="19"/>
      <c r="CC51" s="19"/>
      <c r="CD51" s="19"/>
      <c r="CE51" s="19"/>
      <c r="CF51" s="37"/>
      <c r="CG51" s="17"/>
      <c r="CH51" s="8"/>
      <c r="CJ51" s="8"/>
      <c r="CL51" s="8"/>
      <c r="CN51" s="8"/>
      <c r="CP51" s="19"/>
      <c r="CQ51" s="19"/>
      <c r="CR51" s="19"/>
      <c r="CS51" s="19"/>
      <c r="CT51" s="37"/>
      <c r="CU51" s="17"/>
      <c r="CV51" s="19"/>
      <c r="CW51" s="19"/>
      <c r="CX51" s="19"/>
      <c r="CY51" s="17"/>
      <c r="CZ51" s="8"/>
    </row>
    <row r="52" spans="4:104" s="18" customFormat="1" ht="12.75">
      <c r="D52" s="252"/>
      <c r="G52" s="110"/>
      <c r="H52" s="19"/>
      <c r="I52" s="37"/>
      <c r="J52" s="17"/>
      <c r="K52" s="17"/>
      <c r="L52" s="17"/>
      <c r="M52" s="212"/>
      <c r="N52" s="17"/>
      <c r="O52" s="17"/>
      <c r="P52" s="17"/>
      <c r="Q52" s="17"/>
      <c r="R52" s="328"/>
      <c r="S52" s="19"/>
      <c r="AK52" s="8"/>
      <c r="AU52" s="8"/>
      <c r="AW52" s="8"/>
      <c r="CA52" s="19"/>
      <c r="CB52" s="19"/>
      <c r="CC52" s="19"/>
      <c r="CD52" s="19"/>
      <c r="CE52" s="19"/>
      <c r="CF52" s="37"/>
      <c r="CG52" s="19"/>
      <c r="CH52" s="8"/>
      <c r="CJ52" s="8"/>
      <c r="CL52" s="8"/>
      <c r="CN52" s="8"/>
      <c r="CP52" s="19"/>
      <c r="CQ52" s="19"/>
      <c r="CR52" s="19"/>
      <c r="CS52" s="19"/>
      <c r="CT52" s="37"/>
      <c r="CU52" s="19"/>
      <c r="CV52" s="19"/>
      <c r="CW52" s="19"/>
      <c r="CX52" s="19"/>
      <c r="CY52" s="19"/>
      <c r="CZ52" s="8"/>
    </row>
  </sheetData>
  <sheetProtection/>
  <mergeCells count="24">
    <mergeCell ref="B2:B6"/>
    <mergeCell ref="H3:H6"/>
    <mergeCell ref="G3:G6"/>
    <mergeCell ref="J3:J6"/>
    <mergeCell ref="A1:D1"/>
    <mergeCell ref="A2:A6"/>
    <mergeCell ref="L3:L6"/>
    <mergeCell ref="C42:D42"/>
    <mergeCell ref="F42:I42"/>
    <mergeCell ref="I3:I6"/>
    <mergeCell ref="E2:H2"/>
    <mergeCell ref="E3:E6"/>
    <mergeCell ref="F3:F6"/>
    <mergeCell ref="I2:O2"/>
    <mergeCell ref="Q2:Q6"/>
    <mergeCell ref="S2:S6"/>
    <mergeCell ref="O3:O6"/>
    <mergeCell ref="R2:R6"/>
    <mergeCell ref="C2:D5"/>
    <mergeCell ref="E1:R1"/>
    <mergeCell ref="P2:P6"/>
    <mergeCell ref="N3:N6"/>
    <mergeCell ref="M3:M6"/>
    <mergeCell ref="K3:K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C13">
      <selection activeCell="Q2" sqref="Q2"/>
    </sheetView>
  </sheetViews>
  <sheetFormatPr defaultColWidth="11.421875" defaultRowHeight="12.75"/>
  <cols>
    <col min="1" max="1" width="4.140625" style="0" customWidth="1"/>
    <col min="2" max="2" width="4.00390625" style="8" bestFit="1" customWidth="1"/>
    <col min="3" max="3" width="23.8515625" style="0" bestFit="1" customWidth="1"/>
    <col min="4" max="4" width="14.28125" style="0" bestFit="1" customWidth="1"/>
    <col min="5" max="5" width="22.7109375" style="0" bestFit="1" customWidth="1"/>
    <col min="6" max="6" width="6.28125" style="0" bestFit="1" customWidth="1"/>
    <col min="7" max="7" width="5.8515625" style="353" bestFit="1" customWidth="1"/>
    <col min="8" max="8" width="5.7109375" style="51" bestFit="1" customWidth="1"/>
    <col min="9" max="9" width="5.7109375" style="55" customWidth="1"/>
    <col min="10" max="10" width="14.140625" style="0" customWidth="1"/>
  </cols>
  <sheetData>
    <row r="1" spans="2:9" s="44" customFormat="1" ht="12.75">
      <c r="B1" s="129"/>
      <c r="C1" s="65" t="s">
        <v>84</v>
      </c>
      <c r="D1" s="145" t="s">
        <v>277</v>
      </c>
      <c r="E1" s="119" t="s">
        <v>278</v>
      </c>
      <c r="F1" s="171" t="s">
        <v>279</v>
      </c>
      <c r="G1" s="347" t="s">
        <v>68</v>
      </c>
      <c r="H1" s="50" t="s">
        <v>69</v>
      </c>
      <c r="I1" s="361"/>
    </row>
    <row r="2" spans="3:12" ht="12.75">
      <c r="C2" s="311" t="s">
        <v>605</v>
      </c>
      <c r="D2" s="312"/>
      <c r="E2" s="312"/>
      <c r="F2" s="312"/>
      <c r="G2" s="348"/>
      <c r="H2" s="58"/>
      <c r="J2" s="145" t="s">
        <v>277</v>
      </c>
      <c r="K2" s="119" t="s">
        <v>278</v>
      </c>
      <c r="L2" s="171" t="s">
        <v>279</v>
      </c>
    </row>
    <row r="3" spans="1:12" ht="12.75">
      <c r="A3">
        <v>0</v>
      </c>
      <c r="B3" s="8">
        <v>1</v>
      </c>
      <c r="C3" s="146" t="s">
        <v>631</v>
      </c>
      <c r="D3" s="146" t="s">
        <v>632</v>
      </c>
      <c r="E3" s="146" t="s">
        <v>633</v>
      </c>
      <c r="F3" s="338">
        <v>2013</v>
      </c>
      <c r="G3" s="349">
        <v>40.8</v>
      </c>
      <c r="H3" s="55">
        <v>29.9</v>
      </c>
      <c r="J3" s="43">
        <v>5</v>
      </c>
      <c r="K3" s="43">
        <v>6</v>
      </c>
      <c r="L3" s="43">
        <v>7</v>
      </c>
    </row>
    <row r="4" spans="1:8" ht="12.75">
      <c r="A4">
        <v>0</v>
      </c>
      <c r="B4" s="8">
        <v>2</v>
      </c>
      <c r="C4" s="146" t="s">
        <v>373</v>
      </c>
      <c r="D4" s="146" t="s">
        <v>420</v>
      </c>
      <c r="E4" s="163" t="s">
        <v>275</v>
      </c>
      <c r="F4" s="12">
        <v>2013</v>
      </c>
      <c r="G4" s="202" t="s">
        <v>647</v>
      </c>
      <c r="H4" s="55">
        <v>51</v>
      </c>
    </row>
    <row r="5" spans="1:8" ht="12.75">
      <c r="A5">
        <v>0</v>
      </c>
      <c r="B5" s="8">
        <v>3</v>
      </c>
      <c r="C5" s="148" t="s">
        <v>527</v>
      </c>
      <c r="D5" s="146" t="s">
        <v>365</v>
      </c>
      <c r="E5" s="163" t="s">
        <v>79</v>
      </c>
      <c r="F5" s="12">
        <v>2014</v>
      </c>
      <c r="G5" s="349">
        <v>44.5</v>
      </c>
      <c r="H5" s="55">
        <v>41.1</v>
      </c>
    </row>
    <row r="6" spans="1:8" ht="12.75">
      <c r="A6">
        <v>0</v>
      </c>
      <c r="B6" s="8">
        <v>4</v>
      </c>
      <c r="C6" s="146" t="s">
        <v>351</v>
      </c>
      <c r="D6" s="146" t="s">
        <v>216</v>
      </c>
      <c r="E6" s="163" t="s">
        <v>96</v>
      </c>
      <c r="F6" s="12">
        <v>2013</v>
      </c>
      <c r="G6" s="349">
        <v>53</v>
      </c>
      <c r="H6" s="55">
        <v>54</v>
      </c>
    </row>
    <row r="7" spans="1:8" ht="12.75">
      <c r="A7">
        <v>0</v>
      </c>
      <c r="B7" s="8">
        <v>5</v>
      </c>
      <c r="C7" s="146" t="s">
        <v>564</v>
      </c>
      <c r="D7" s="146" t="s">
        <v>565</v>
      </c>
      <c r="E7" s="163" t="s">
        <v>96</v>
      </c>
      <c r="F7" s="12">
        <v>2013</v>
      </c>
      <c r="G7" s="349">
        <v>49</v>
      </c>
      <c r="H7" s="55">
        <v>17.3</v>
      </c>
    </row>
    <row r="8" spans="1:8" ht="12.75">
      <c r="A8">
        <v>0</v>
      </c>
      <c r="B8" s="8">
        <v>6</v>
      </c>
      <c r="C8" s="146" t="s">
        <v>623</v>
      </c>
      <c r="D8" s="146" t="s">
        <v>624</v>
      </c>
      <c r="E8" s="146" t="s">
        <v>96</v>
      </c>
      <c r="F8" s="172">
        <v>2013</v>
      </c>
      <c r="G8" s="349">
        <v>24.1</v>
      </c>
      <c r="H8" s="55"/>
    </row>
    <row r="9" spans="1:8" ht="12.75">
      <c r="A9">
        <v>0</v>
      </c>
      <c r="B9" s="8">
        <v>7</v>
      </c>
      <c r="C9" s="146" t="s">
        <v>687</v>
      </c>
      <c r="D9" s="146" t="s">
        <v>688</v>
      </c>
      <c r="E9" s="146" t="s">
        <v>170</v>
      </c>
      <c r="F9" s="172">
        <v>2013</v>
      </c>
      <c r="G9" s="349" t="s">
        <v>686</v>
      </c>
      <c r="H9" s="55"/>
    </row>
    <row r="10" spans="1:8" ht="12.75">
      <c r="A10">
        <v>0</v>
      </c>
      <c r="B10" s="8">
        <v>8</v>
      </c>
      <c r="C10" s="146" t="s">
        <v>658</v>
      </c>
      <c r="D10" s="146" t="s">
        <v>659</v>
      </c>
      <c r="E10" s="146" t="s">
        <v>170</v>
      </c>
      <c r="F10" s="221">
        <v>2013</v>
      </c>
      <c r="G10" s="354" t="s">
        <v>660</v>
      </c>
      <c r="H10" s="8">
        <v>39.4</v>
      </c>
    </row>
    <row r="11" spans="1:9" ht="12.75">
      <c r="A11">
        <v>0</v>
      </c>
      <c r="B11" s="8">
        <v>9</v>
      </c>
      <c r="C11" s="146" t="s">
        <v>554</v>
      </c>
      <c r="D11" s="146" t="s">
        <v>579</v>
      </c>
      <c r="E11" s="146" t="s">
        <v>105</v>
      </c>
      <c r="F11" s="221">
        <v>2013</v>
      </c>
      <c r="G11" s="55">
        <v>42.9</v>
      </c>
      <c r="H11" s="8">
        <v>42.2</v>
      </c>
      <c r="I11" s="147"/>
    </row>
    <row r="12" spans="1:8" ht="12.75">
      <c r="A12">
        <v>0</v>
      </c>
      <c r="B12" s="8">
        <v>10</v>
      </c>
      <c r="C12" s="146" t="s">
        <v>518</v>
      </c>
      <c r="D12" s="146" t="s">
        <v>165</v>
      </c>
      <c r="E12" s="163" t="s">
        <v>181</v>
      </c>
      <c r="F12" s="12">
        <v>2013</v>
      </c>
      <c r="G12" s="349">
        <v>41</v>
      </c>
      <c r="H12" s="55">
        <v>30.5</v>
      </c>
    </row>
    <row r="13" spans="1:8" s="8" customFormat="1" ht="12.75">
      <c r="A13">
        <v>0</v>
      </c>
      <c r="B13" s="8">
        <v>11</v>
      </c>
      <c r="C13" s="148" t="s">
        <v>672</v>
      </c>
      <c r="D13" s="146" t="s">
        <v>673</v>
      </c>
      <c r="E13" s="146" t="s">
        <v>166</v>
      </c>
      <c r="F13" s="172">
        <v>2014</v>
      </c>
      <c r="G13" s="350" t="s">
        <v>669</v>
      </c>
      <c r="H13" s="147"/>
    </row>
    <row r="14" spans="1:9" s="8" customFormat="1" ht="12.75">
      <c r="A14">
        <v>0</v>
      </c>
      <c r="B14" s="8">
        <v>12</v>
      </c>
      <c r="C14" s="148" t="s">
        <v>268</v>
      </c>
      <c r="D14" s="146" t="s">
        <v>582</v>
      </c>
      <c r="E14" s="163" t="s">
        <v>211</v>
      </c>
      <c r="F14" s="12">
        <v>2016</v>
      </c>
      <c r="G14" s="349" t="s">
        <v>730</v>
      </c>
      <c r="H14" s="55"/>
      <c r="I14" s="55"/>
    </row>
    <row r="15" spans="1:8" s="8" customFormat="1" ht="12.75">
      <c r="A15">
        <v>0</v>
      </c>
      <c r="B15" s="289">
        <v>13</v>
      </c>
      <c r="C15" s="146" t="s">
        <v>661</v>
      </c>
      <c r="D15" s="146" t="s">
        <v>662</v>
      </c>
      <c r="E15" s="146" t="s">
        <v>211</v>
      </c>
      <c r="F15" s="221">
        <v>2013</v>
      </c>
      <c r="G15" s="349" t="s">
        <v>663</v>
      </c>
      <c r="H15" s="55">
        <v>44.1</v>
      </c>
    </row>
    <row r="16" spans="1:8" ht="12.75">
      <c r="A16">
        <v>1</v>
      </c>
      <c r="B16" s="8">
        <v>1</v>
      </c>
      <c r="C16" s="148" t="s">
        <v>495</v>
      </c>
      <c r="D16" s="149" t="s">
        <v>512</v>
      </c>
      <c r="E16" s="146" t="s">
        <v>275</v>
      </c>
      <c r="F16" s="12">
        <v>2015</v>
      </c>
      <c r="G16" s="349"/>
      <c r="H16" s="55"/>
    </row>
    <row r="17" spans="1:12" ht="12.75">
      <c r="A17">
        <v>1</v>
      </c>
      <c r="B17" s="8">
        <v>2</v>
      </c>
      <c r="C17" s="146" t="s">
        <v>359</v>
      </c>
      <c r="D17" s="149" t="s">
        <v>100</v>
      </c>
      <c r="E17" s="146" t="s">
        <v>78</v>
      </c>
      <c r="F17" s="12">
        <v>2013</v>
      </c>
      <c r="G17" s="349"/>
      <c r="H17" s="55"/>
      <c r="J17" s="43"/>
      <c r="K17" s="43"/>
      <c r="L17" s="43"/>
    </row>
    <row r="18" spans="1:9" s="8" customFormat="1" ht="12.75">
      <c r="A18">
        <v>1</v>
      </c>
      <c r="B18" s="8">
        <v>3</v>
      </c>
      <c r="C18" s="148" t="s">
        <v>417</v>
      </c>
      <c r="D18" s="149" t="s">
        <v>566</v>
      </c>
      <c r="E18" s="146" t="s">
        <v>96</v>
      </c>
      <c r="F18" s="12">
        <v>2015</v>
      </c>
      <c r="G18" s="349"/>
      <c r="H18" s="55"/>
      <c r="I18" s="55"/>
    </row>
    <row r="19" spans="1:8" ht="12.75">
      <c r="A19">
        <v>1</v>
      </c>
      <c r="B19" s="8">
        <v>4</v>
      </c>
      <c r="C19" s="148" t="s">
        <v>439</v>
      </c>
      <c r="D19" s="149" t="s">
        <v>440</v>
      </c>
      <c r="E19" s="146" t="s">
        <v>194</v>
      </c>
      <c r="F19" s="12">
        <v>2014</v>
      </c>
      <c r="G19" s="349"/>
      <c r="H19" s="55"/>
    </row>
    <row r="20" spans="1:9" s="8" customFormat="1" ht="12.75">
      <c r="A20">
        <v>1</v>
      </c>
      <c r="B20" s="8">
        <v>5</v>
      </c>
      <c r="C20" s="146" t="s">
        <v>580</v>
      </c>
      <c r="D20" s="149" t="s">
        <v>581</v>
      </c>
      <c r="E20" s="146" t="s">
        <v>105</v>
      </c>
      <c r="F20" s="12">
        <v>2013</v>
      </c>
      <c r="G20" s="349"/>
      <c r="H20" s="55"/>
      <c r="I20" s="55"/>
    </row>
    <row r="21" spans="3:9" s="8" customFormat="1" ht="12.75">
      <c r="C21" s="146"/>
      <c r="D21" s="146"/>
      <c r="E21" s="146"/>
      <c r="F21" s="12"/>
      <c r="G21" s="349"/>
      <c r="H21" s="55"/>
      <c r="I21" s="55"/>
    </row>
    <row r="22" spans="3:9" ht="12.75">
      <c r="C22" s="65" t="s">
        <v>84</v>
      </c>
      <c r="D22" s="145" t="s">
        <v>277</v>
      </c>
      <c r="E22" s="119" t="s">
        <v>278</v>
      </c>
      <c r="F22" s="171" t="s">
        <v>279</v>
      </c>
      <c r="G22" s="347" t="s">
        <v>68</v>
      </c>
      <c r="H22" s="50" t="s">
        <v>69</v>
      </c>
      <c r="I22" s="361"/>
    </row>
    <row r="23" spans="3:12" ht="12.75">
      <c r="C23" s="313" t="s">
        <v>604</v>
      </c>
      <c r="D23" s="314"/>
      <c r="E23" s="314"/>
      <c r="F23" s="314"/>
      <c r="G23" s="351"/>
      <c r="H23" s="61"/>
      <c r="J23" s="145" t="s">
        <v>277</v>
      </c>
      <c r="K23" s="119" t="s">
        <v>278</v>
      </c>
      <c r="L23" s="171" t="s">
        <v>279</v>
      </c>
    </row>
    <row r="24" spans="1:12" ht="12.75">
      <c r="A24">
        <v>0</v>
      </c>
      <c r="B24" s="8">
        <v>1</v>
      </c>
      <c r="C24" s="148" t="s">
        <v>631</v>
      </c>
      <c r="D24" s="146" t="s">
        <v>637</v>
      </c>
      <c r="E24" s="146" t="s">
        <v>633</v>
      </c>
      <c r="F24" s="172">
        <v>2015</v>
      </c>
      <c r="G24" s="349">
        <v>40</v>
      </c>
      <c r="H24" s="55">
        <v>36.1</v>
      </c>
      <c r="J24" s="43">
        <v>9</v>
      </c>
      <c r="K24" s="43">
        <v>20</v>
      </c>
      <c r="L24" s="43">
        <v>17</v>
      </c>
    </row>
    <row r="25" spans="1:12" ht="12.75">
      <c r="A25">
        <v>0</v>
      </c>
      <c r="B25" s="8">
        <v>2</v>
      </c>
      <c r="C25" s="148" t="s">
        <v>696</v>
      </c>
      <c r="D25" s="146" t="s">
        <v>304</v>
      </c>
      <c r="E25" s="146" t="s">
        <v>175</v>
      </c>
      <c r="F25" s="172">
        <v>2014</v>
      </c>
      <c r="G25" s="349" t="s">
        <v>669</v>
      </c>
      <c r="H25" s="55">
        <v>46.2</v>
      </c>
      <c r="J25" s="43"/>
      <c r="K25" s="43"/>
      <c r="L25" s="43"/>
    </row>
    <row r="26" spans="1:8" ht="15">
      <c r="A26">
        <v>0</v>
      </c>
      <c r="B26" s="8">
        <v>3</v>
      </c>
      <c r="C26" s="337" t="s">
        <v>614</v>
      </c>
      <c r="D26" s="146" t="s">
        <v>612</v>
      </c>
      <c r="E26" s="336" t="s">
        <v>175</v>
      </c>
      <c r="F26" s="172">
        <v>2015</v>
      </c>
      <c r="G26" s="349">
        <v>52</v>
      </c>
      <c r="H26" s="55">
        <v>40.7</v>
      </c>
    </row>
    <row r="27" spans="1:8" ht="15">
      <c r="A27">
        <v>0</v>
      </c>
      <c r="B27" s="8">
        <v>4</v>
      </c>
      <c r="C27" s="337" t="s">
        <v>614</v>
      </c>
      <c r="D27" s="146" t="s">
        <v>613</v>
      </c>
      <c r="E27" s="336" t="s">
        <v>175</v>
      </c>
      <c r="F27" s="338">
        <v>2016</v>
      </c>
      <c r="G27" s="349">
        <v>47</v>
      </c>
      <c r="H27" s="55">
        <v>42</v>
      </c>
    </row>
    <row r="28" spans="1:8" ht="12.75">
      <c r="A28">
        <v>0</v>
      </c>
      <c r="B28" s="8">
        <v>5</v>
      </c>
      <c r="C28" s="146" t="s">
        <v>728</v>
      </c>
      <c r="D28" s="146" t="s">
        <v>167</v>
      </c>
      <c r="E28" s="146" t="s">
        <v>275</v>
      </c>
      <c r="F28" s="172">
        <v>2013</v>
      </c>
      <c r="G28" s="202" t="s">
        <v>729</v>
      </c>
      <c r="H28" s="55"/>
    </row>
    <row r="29" spans="1:8" ht="12.75">
      <c r="A29">
        <v>0</v>
      </c>
      <c r="B29" s="8">
        <v>6</v>
      </c>
      <c r="C29" s="146" t="s">
        <v>274</v>
      </c>
      <c r="D29" s="146" t="s">
        <v>119</v>
      </c>
      <c r="E29" s="163" t="s">
        <v>275</v>
      </c>
      <c r="F29" s="12">
        <v>2013</v>
      </c>
      <c r="G29" s="349">
        <v>13.7</v>
      </c>
      <c r="H29" s="55">
        <v>8.2</v>
      </c>
    </row>
    <row r="30" spans="1:8" ht="12.75">
      <c r="A30">
        <v>0</v>
      </c>
      <c r="B30" s="8">
        <v>7</v>
      </c>
      <c r="C30" s="148" t="s">
        <v>489</v>
      </c>
      <c r="D30" s="146" t="s">
        <v>430</v>
      </c>
      <c r="E30" s="163" t="s">
        <v>275</v>
      </c>
      <c r="F30" s="12">
        <v>2014</v>
      </c>
      <c r="G30" s="349">
        <v>35.9</v>
      </c>
      <c r="H30" s="55">
        <v>23.5</v>
      </c>
    </row>
    <row r="31" spans="1:8" ht="12.75">
      <c r="A31">
        <v>0</v>
      </c>
      <c r="B31" s="8">
        <v>8</v>
      </c>
      <c r="C31" s="146" t="s">
        <v>670</v>
      </c>
      <c r="D31" s="146" t="s">
        <v>499</v>
      </c>
      <c r="E31" s="146" t="s">
        <v>98</v>
      </c>
      <c r="F31" s="172">
        <v>2013</v>
      </c>
      <c r="G31" s="349" t="s">
        <v>671</v>
      </c>
      <c r="H31" s="55"/>
    </row>
    <row r="32" spans="1:8" ht="12.75">
      <c r="A32">
        <v>0</v>
      </c>
      <c r="B32" s="8">
        <v>9</v>
      </c>
      <c r="C32" s="146" t="s">
        <v>676</v>
      </c>
      <c r="D32" s="146" t="s">
        <v>677</v>
      </c>
      <c r="E32" s="146" t="s">
        <v>98</v>
      </c>
      <c r="F32" s="172">
        <v>2013</v>
      </c>
      <c r="G32" s="349" t="s">
        <v>669</v>
      </c>
      <c r="H32" s="55"/>
    </row>
    <row r="33" spans="1:8" ht="12.75">
      <c r="A33">
        <v>0</v>
      </c>
      <c r="B33" s="8">
        <v>10</v>
      </c>
      <c r="C33" s="148" t="s">
        <v>525</v>
      </c>
      <c r="D33" s="146" t="s">
        <v>169</v>
      </c>
      <c r="E33" s="163" t="s">
        <v>526</v>
      </c>
      <c r="F33" s="12">
        <v>2014</v>
      </c>
      <c r="G33" s="349">
        <v>38.8</v>
      </c>
      <c r="H33" s="55">
        <v>29.9</v>
      </c>
    </row>
    <row r="34" spans="1:8" ht="12.75">
      <c r="A34">
        <v>0</v>
      </c>
      <c r="B34" s="8">
        <v>11</v>
      </c>
      <c r="C34" s="148" t="s">
        <v>679</v>
      </c>
      <c r="D34" s="146" t="s">
        <v>680</v>
      </c>
      <c r="E34" s="146" t="s">
        <v>171</v>
      </c>
      <c r="F34" s="172">
        <v>2016</v>
      </c>
      <c r="G34" s="349" t="s">
        <v>669</v>
      </c>
      <c r="H34" s="55"/>
    </row>
    <row r="35" spans="1:8" ht="12.75">
      <c r="A35">
        <v>0</v>
      </c>
      <c r="B35" s="8">
        <v>12</v>
      </c>
      <c r="C35" s="148" t="s">
        <v>527</v>
      </c>
      <c r="D35" s="146" t="s">
        <v>622</v>
      </c>
      <c r="E35" s="146" t="s">
        <v>79</v>
      </c>
      <c r="F35" s="221">
        <v>2016</v>
      </c>
      <c r="G35" s="349">
        <v>51.7</v>
      </c>
      <c r="H35" s="55"/>
    </row>
    <row r="36" spans="1:8" ht="12.75">
      <c r="A36">
        <v>0</v>
      </c>
      <c r="B36" s="8">
        <v>13</v>
      </c>
      <c r="C36" s="146" t="s">
        <v>681</v>
      </c>
      <c r="D36" s="146" t="s">
        <v>301</v>
      </c>
      <c r="E36" s="146" t="s">
        <v>79</v>
      </c>
      <c r="F36" s="172">
        <v>2013</v>
      </c>
      <c r="G36" s="349" t="s">
        <v>669</v>
      </c>
      <c r="H36" s="55"/>
    </row>
    <row r="37" spans="1:8" ht="12.75">
      <c r="A37">
        <v>0</v>
      </c>
      <c r="B37" s="8">
        <v>14</v>
      </c>
      <c r="C37" s="148" t="s">
        <v>674</v>
      </c>
      <c r="D37" s="146" t="s">
        <v>675</v>
      </c>
      <c r="E37" s="146" t="s">
        <v>78</v>
      </c>
      <c r="F37" s="172">
        <v>2014</v>
      </c>
      <c r="G37" s="349" t="s">
        <v>669</v>
      </c>
      <c r="H37" s="55"/>
    </row>
    <row r="38" spans="1:8" ht="12.75">
      <c r="A38">
        <v>0</v>
      </c>
      <c r="B38" s="8">
        <v>15</v>
      </c>
      <c r="C38" s="148" t="s">
        <v>664</v>
      </c>
      <c r="D38" s="146" t="s">
        <v>251</v>
      </c>
      <c r="E38" s="146" t="s">
        <v>78</v>
      </c>
      <c r="F38" s="172">
        <v>2016</v>
      </c>
      <c r="G38" s="349" t="s">
        <v>665</v>
      </c>
      <c r="H38" s="55"/>
    </row>
    <row r="39" spans="1:8" ht="12.75">
      <c r="A39">
        <v>0</v>
      </c>
      <c r="B39" s="8">
        <v>16</v>
      </c>
      <c r="C39" s="148" t="s">
        <v>678</v>
      </c>
      <c r="D39" s="146" t="s">
        <v>162</v>
      </c>
      <c r="E39" s="146" t="s">
        <v>99</v>
      </c>
      <c r="F39" s="172">
        <v>2015</v>
      </c>
      <c r="G39" s="349" t="s">
        <v>669</v>
      </c>
      <c r="H39" s="55"/>
    </row>
    <row r="40" spans="1:8" ht="12.75">
      <c r="A40">
        <v>0</v>
      </c>
      <c r="B40" s="8">
        <v>17</v>
      </c>
      <c r="C40" s="146" t="s">
        <v>249</v>
      </c>
      <c r="D40" s="146" t="s">
        <v>167</v>
      </c>
      <c r="E40" s="163" t="s">
        <v>67</v>
      </c>
      <c r="F40" s="12">
        <v>2013</v>
      </c>
      <c r="G40" s="349">
        <v>35.7</v>
      </c>
      <c r="H40" s="55">
        <v>24.3</v>
      </c>
    </row>
    <row r="41" spans="1:8" ht="12.75">
      <c r="A41">
        <v>0</v>
      </c>
      <c r="B41" s="8">
        <v>18</v>
      </c>
      <c r="C41" s="148" t="s">
        <v>425</v>
      </c>
      <c r="D41" s="146" t="s">
        <v>513</v>
      </c>
      <c r="E41" s="163" t="s">
        <v>67</v>
      </c>
      <c r="F41" s="12">
        <v>2015</v>
      </c>
      <c r="G41" s="349">
        <v>41</v>
      </c>
      <c r="H41" s="55">
        <v>33.5</v>
      </c>
    </row>
    <row r="42" spans="1:8" ht="12.75">
      <c r="A42" s="8">
        <v>0</v>
      </c>
      <c r="B42" s="8">
        <v>19</v>
      </c>
      <c r="C42" s="146" t="s">
        <v>503</v>
      </c>
      <c r="D42" s="146" t="s">
        <v>504</v>
      </c>
      <c r="E42" s="163" t="s">
        <v>153</v>
      </c>
      <c r="F42" s="12">
        <v>2013</v>
      </c>
      <c r="G42" s="349">
        <v>24.8</v>
      </c>
      <c r="H42" s="55">
        <v>18.1</v>
      </c>
    </row>
    <row r="43" spans="1:8" ht="12.75">
      <c r="A43" s="8">
        <v>0</v>
      </c>
      <c r="B43" s="8">
        <v>20</v>
      </c>
      <c r="C43" s="148" t="s">
        <v>668</v>
      </c>
      <c r="D43" s="146" t="s">
        <v>167</v>
      </c>
      <c r="E43" s="146" t="s">
        <v>120</v>
      </c>
      <c r="F43" s="172">
        <v>2014</v>
      </c>
      <c r="G43" s="349" t="s">
        <v>669</v>
      </c>
      <c r="H43" s="55"/>
    </row>
    <row r="44" spans="1:9" s="8" customFormat="1" ht="12.75">
      <c r="A44" s="8">
        <v>0</v>
      </c>
      <c r="B44" s="8">
        <v>21</v>
      </c>
      <c r="C44" s="146" t="s">
        <v>192</v>
      </c>
      <c r="D44" s="146" t="s">
        <v>112</v>
      </c>
      <c r="E44" s="163" t="s">
        <v>194</v>
      </c>
      <c r="F44" s="12">
        <v>2013</v>
      </c>
      <c r="G44" s="349">
        <v>20.9</v>
      </c>
      <c r="H44" s="55">
        <v>14.7</v>
      </c>
      <c r="I44" s="55"/>
    </row>
    <row r="45" spans="1:9" s="8" customFormat="1" ht="12.75">
      <c r="A45" s="8">
        <v>0</v>
      </c>
      <c r="B45" s="8">
        <v>22</v>
      </c>
      <c r="C45" s="148" t="s">
        <v>426</v>
      </c>
      <c r="D45" s="146" t="s">
        <v>178</v>
      </c>
      <c r="E45" s="163" t="s">
        <v>194</v>
      </c>
      <c r="F45" s="12">
        <v>2015</v>
      </c>
      <c r="G45" s="349">
        <v>17.1</v>
      </c>
      <c r="H45" s="55">
        <v>13.7</v>
      </c>
      <c r="I45" s="55"/>
    </row>
    <row r="46" spans="1:9" s="8" customFormat="1" ht="12.75">
      <c r="A46" s="8">
        <v>0</v>
      </c>
      <c r="B46" s="8">
        <v>23</v>
      </c>
      <c r="C46" s="146" t="s">
        <v>477</v>
      </c>
      <c r="D46" s="146" t="s">
        <v>205</v>
      </c>
      <c r="E46" s="163" t="s">
        <v>96</v>
      </c>
      <c r="F46" s="12">
        <v>2013</v>
      </c>
      <c r="G46" s="349">
        <v>38</v>
      </c>
      <c r="H46" s="55">
        <v>31.7</v>
      </c>
      <c r="I46" s="55"/>
    </row>
    <row r="47" spans="1:9" s="8" customFormat="1" ht="12.75">
      <c r="A47" s="8">
        <v>0</v>
      </c>
      <c r="B47" s="8">
        <v>24</v>
      </c>
      <c r="C47" s="148" t="s">
        <v>355</v>
      </c>
      <c r="D47" s="146" t="s">
        <v>106</v>
      </c>
      <c r="E47" s="163" t="s">
        <v>96</v>
      </c>
      <c r="F47" s="12">
        <v>2014</v>
      </c>
      <c r="G47" s="349">
        <v>41.1</v>
      </c>
      <c r="H47" s="55">
        <v>30.4</v>
      </c>
      <c r="I47" s="55"/>
    </row>
    <row r="48" spans="1:9" s="8" customFormat="1" ht="12.75">
      <c r="A48" s="8">
        <v>0</v>
      </c>
      <c r="B48" s="8">
        <v>25</v>
      </c>
      <c r="C48" s="146" t="s">
        <v>572</v>
      </c>
      <c r="D48" s="146" t="s">
        <v>573</v>
      </c>
      <c r="E48" s="163" t="s">
        <v>96</v>
      </c>
      <c r="F48" s="12">
        <v>2013</v>
      </c>
      <c r="G48" s="349">
        <v>53.1</v>
      </c>
      <c r="H48" s="55">
        <v>48.8</v>
      </c>
      <c r="I48" s="55"/>
    </row>
    <row r="49" spans="1:9" s="8" customFormat="1" ht="12.75">
      <c r="A49" s="8">
        <v>0</v>
      </c>
      <c r="B49" s="8">
        <v>26</v>
      </c>
      <c r="C49" s="146" t="s">
        <v>145</v>
      </c>
      <c r="D49" s="146" t="s">
        <v>615</v>
      </c>
      <c r="E49" s="146" t="s">
        <v>96</v>
      </c>
      <c r="F49" s="172">
        <v>2015</v>
      </c>
      <c r="G49" s="349">
        <v>48</v>
      </c>
      <c r="H49" s="55">
        <v>47</v>
      </c>
      <c r="I49" s="55"/>
    </row>
    <row r="50" spans="1:9" s="8" customFormat="1" ht="12.75">
      <c r="A50" s="8">
        <v>0</v>
      </c>
      <c r="B50" s="8">
        <v>27</v>
      </c>
      <c r="C50" s="146" t="s">
        <v>666</v>
      </c>
      <c r="D50" s="146" t="s">
        <v>195</v>
      </c>
      <c r="E50" s="146" t="s">
        <v>170</v>
      </c>
      <c r="F50" s="172">
        <v>2013</v>
      </c>
      <c r="G50" s="349" t="s">
        <v>667</v>
      </c>
      <c r="H50" s="55"/>
      <c r="I50" s="55"/>
    </row>
    <row r="51" spans="1:9" s="8" customFormat="1" ht="12.75">
      <c r="A51" s="8">
        <v>0</v>
      </c>
      <c r="B51" s="8">
        <v>28</v>
      </c>
      <c r="C51" s="146" t="s">
        <v>641</v>
      </c>
      <c r="D51" s="146" t="s">
        <v>239</v>
      </c>
      <c r="E51" s="163" t="s">
        <v>170</v>
      </c>
      <c r="F51" s="12">
        <v>2013</v>
      </c>
      <c r="G51" s="357"/>
      <c r="H51" s="55"/>
      <c r="I51" s="55"/>
    </row>
    <row r="52" spans="1:9" s="8" customFormat="1" ht="12.75">
      <c r="A52" s="8">
        <v>0</v>
      </c>
      <c r="B52" s="8">
        <v>29</v>
      </c>
      <c r="C52" s="148" t="s">
        <v>574</v>
      </c>
      <c r="D52" s="146" t="s">
        <v>575</v>
      </c>
      <c r="E52" s="163" t="s">
        <v>101</v>
      </c>
      <c r="F52" s="12">
        <v>2015</v>
      </c>
      <c r="G52" s="349">
        <v>27.5</v>
      </c>
      <c r="H52" s="55">
        <v>28.5</v>
      </c>
      <c r="I52" s="55"/>
    </row>
    <row r="53" spans="1:9" s="8" customFormat="1" ht="12.75">
      <c r="A53" s="8">
        <v>0</v>
      </c>
      <c r="B53" s="8">
        <v>30</v>
      </c>
      <c r="C53" s="146" t="s">
        <v>617</v>
      </c>
      <c r="D53" s="146" t="s">
        <v>618</v>
      </c>
      <c r="E53" s="163" t="s">
        <v>101</v>
      </c>
      <c r="F53" s="358"/>
      <c r="G53" s="359"/>
      <c r="H53" s="147"/>
      <c r="I53" s="55"/>
    </row>
    <row r="54" spans="1:9" s="8" customFormat="1" ht="12.75">
      <c r="A54" s="8">
        <v>0</v>
      </c>
      <c r="B54" s="8">
        <v>31</v>
      </c>
      <c r="C54" s="148" t="s">
        <v>723</v>
      </c>
      <c r="D54" s="146" t="s">
        <v>724</v>
      </c>
      <c r="E54" s="146" t="s">
        <v>101</v>
      </c>
      <c r="F54" s="172">
        <v>2013</v>
      </c>
      <c r="G54" s="349" t="s">
        <v>725</v>
      </c>
      <c r="H54" s="55"/>
      <c r="I54" s="55"/>
    </row>
    <row r="55" spans="1:9" s="8" customFormat="1" ht="12.75">
      <c r="A55" s="8">
        <v>0</v>
      </c>
      <c r="B55" s="8">
        <v>32</v>
      </c>
      <c r="C55" s="146" t="s">
        <v>395</v>
      </c>
      <c r="D55" s="146" t="s">
        <v>108</v>
      </c>
      <c r="E55" s="163" t="s">
        <v>105</v>
      </c>
      <c r="F55" s="12">
        <v>2013</v>
      </c>
      <c r="G55" s="349">
        <v>31</v>
      </c>
      <c r="H55" s="55">
        <v>19</v>
      </c>
      <c r="I55" s="147"/>
    </row>
    <row r="56" spans="1:9" s="8" customFormat="1" ht="12.75">
      <c r="A56" s="8">
        <v>0</v>
      </c>
      <c r="B56" s="8">
        <v>33</v>
      </c>
      <c r="C56" s="146" t="s">
        <v>109</v>
      </c>
      <c r="D56" s="146" t="s">
        <v>144</v>
      </c>
      <c r="E56" s="163" t="s">
        <v>166</v>
      </c>
      <c r="F56" s="12">
        <v>2013</v>
      </c>
      <c r="G56" s="349">
        <v>35.8</v>
      </c>
      <c r="H56" s="55">
        <v>28.2</v>
      </c>
      <c r="I56" s="55"/>
    </row>
    <row r="57" spans="1:9" s="8" customFormat="1" ht="12.75">
      <c r="A57" s="8">
        <v>0</v>
      </c>
      <c r="B57" s="8">
        <v>34</v>
      </c>
      <c r="C57" s="146" t="s">
        <v>699</v>
      </c>
      <c r="D57" s="146" t="s">
        <v>161</v>
      </c>
      <c r="E57" s="163" t="s">
        <v>211</v>
      </c>
      <c r="F57" s="12">
        <v>2013</v>
      </c>
      <c r="G57" s="202" t="s">
        <v>646</v>
      </c>
      <c r="H57" s="55"/>
      <c r="I57" s="55"/>
    </row>
    <row r="58" spans="1:9" s="8" customFormat="1" ht="12.75">
      <c r="A58" s="8">
        <v>0</v>
      </c>
      <c r="B58" s="8">
        <v>35</v>
      </c>
      <c r="C58" s="146" t="s">
        <v>469</v>
      </c>
      <c r="D58" s="146" t="s">
        <v>470</v>
      </c>
      <c r="E58" s="163" t="s">
        <v>71</v>
      </c>
      <c r="F58" s="12">
        <v>2013</v>
      </c>
      <c r="G58" s="349">
        <v>40</v>
      </c>
      <c r="H58" s="55">
        <v>26.1</v>
      </c>
      <c r="I58" s="55"/>
    </row>
    <row r="59" spans="1:9" s="8" customFormat="1" ht="12.75">
      <c r="A59" s="8">
        <v>0</v>
      </c>
      <c r="B59" s="8">
        <v>36</v>
      </c>
      <c r="C59" s="148" t="s">
        <v>389</v>
      </c>
      <c r="D59" s="146" t="s">
        <v>390</v>
      </c>
      <c r="E59" s="163" t="s">
        <v>71</v>
      </c>
      <c r="F59" s="12">
        <v>2015</v>
      </c>
      <c r="G59" s="202" t="s">
        <v>645</v>
      </c>
      <c r="H59" s="55">
        <v>35.5</v>
      </c>
      <c r="I59" s="55"/>
    </row>
    <row r="60" spans="1:9" s="8" customFormat="1" ht="12.75">
      <c r="A60" s="8">
        <v>0</v>
      </c>
      <c r="B60" s="289">
        <v>37</v>
      </c>
      <c r="C60" s="146" t="s">
        <v>396</v>
      </c>
      <c r="D60" s="146" t="s">
        <v>154</v>
      </c>
      <c r="E60" s="163" t="s">
        <v>71</v>
      </c>
      <c r="F60" s="12">
        <v>2013</v>
      </c>
      <c r="G60" s="349">
        <v>47</v>
      </c>
      <c r="H60" s="55">
        <v>42.9</v>
      </c>
      <c r="I60" s="55"/>
    </row>
    <row r="61" spans="1:9" s="8" customFormat="1" ht="12.75">
      <c r="A61">
        <v>1</v>
      </c>
      <c r="B61" s="8">
        <v>1</v>
      </c>
      <c r="C61" s="148" t="s">
        <v>324</v>
      </c>
      <c r="D61" s="149" t="s">
        <v>148</v>
      </c>
      <c r="E61" s="146" t="s">
        <v>175</v>
      </c>
      <c r="F61" s="12">
        <v>2013</v>
      </c>
      <c r="G61" s="349"/>
      <c r="H61" s="55"/>
      <c r="I61" s="55"/>
    </row>
    <row r="62" spans="1:9" s="8" customFormat="1" ht="12.75">
      <c r="A62">
        <v>1</v>
      </c>
      <c r="B62" s="8">
        <v>2</v>
      </c>
      <c r="C62" s="146" t="s">
        <v>473</v>
      </c>
      <c r="D62" s="149" t="s">
        <v>474</v>
      </c>
      <c r="E62" s="146" t="s">
        <v>253</v>
      </c>
      <c r="F62" s="12">
        <v>2013</v>
      </c>
      <c r="G62" s="349"/>
      <c r="H62" s="55"/>
      <c r="I62" s="55"/>
    </row>
    <row r="63" spans="1:9" s="8" customFormat="1" ht="12.75">
      <c r="A63" s="8">
        <v>1</v>
      </c>
      <c r="B63" s="8">
        <v>3</v>
      </c>
      <c r="C63" s="148" t="s">
        <v>523</v>
      </c>
      <c r="D63" s="149" t="s">
        <v>218</v>
      </c>
      <c r="E63" s="146" t="s">
        <v>153</v>
      </c>
      <c r="F63" s="12">
        <v>2014</v>
      </c>
      <c r="G63" s="349"/>
      <c r="H63" s="55"/>
      <c r="I63" s="55"/>
    </row>
    <row r="64" spans="1:9" s="8" customFormat="1" ht="12.75">
      <c r="A64" s="8">
        <v>1</v>
      </c>
      <c r="B64" s="8">
        <v>4</v>
      </c>
      <c r="C64" s="148" t="s">
        <v>521</v>
      </c>
      <c r="D64" s="149" t="s">
        <v>522</v>
      </c>
      <c r="E64" s="146" t="s">
        <v>99</v>
      </c>
      <c r="F64" s="12">
        <v>2014</v>
      </c>
      <c r="G64" s="349"/>
      <c r="H64" s="55"/>
      <c r="I64" s="55"/>
    </row>
    <row r="65" spans="1:9" s="8" customFormat="1" ht="12.75">
      <c r="A65" s="8">
        <v>1</v>
      </c>
      <c r="B65" s="8">
        <v>5</v>
      </c>
      <c r="C65" s="148" t="s">
        <v>516</v>
      </c>
      <c r="D65" s="149" t="s">
        <v>154</v>
      </c>
      <c r="E65" s="146" t="s">
        <v>194</v>
      </c>
      <c r="F65" s="12">
        <v>2015</v>
      </c>
      <c r="G65" s="349"/>
      <c r="H65" s="55"/>
      <c r="I65" s="55"/>
    </row>
    <row r="66" spans="1:9" s="8" customFormat="1" ht="12.75">
      <c r="A66" s="8">
        <v>1</v>
      </c>
      <c r="B66" s="8">
        <v>6</v>
      </c>
      <c r="C66" s="148" t="s">
        <v>435</v>
      </c>
      <c r="D66" s="149" t="s">
        <v>514</v>
      </c>
      <c r="E66" s="146" t="s">
        <v>194</v>
      </c>
      <c r="F66" s="12">
        <v>2015</v>
      </c>
      <c r="G66" s="349"/>
      <c r="H66" s="55"/>
      <c r="I66" s="55"/>
    </row>
    <row r="67" spans="1:9" s="8" customFormat="1" ht="12.75">
      <c r="A67" s="8">
        <v>1</v>
      </c>
      <c r="B67" s="8">
        <v>7</v>
      </c>
      <c r="C67" s="148" t="s">
        <v>475</v>
      </c>
      <c r="D67" s="149" t="s">
        <v>476</v>
      </c>
      <c r="E67" s="146" t="s">
        <v>96</v>
      </c>
      <c r="F67" s="12">
        <v>2015</v>
      </c>
      <c r="G67" s="349"/>
      <c r="H67" s="55"/>
      <c r="I67" s="55"/>
    </row>
    <row r="68" spans="1:9" s="8" customFormat="1" ht="12.75">
      <c r="A68" s="8">
        <v>1</v>
      </c>
      <c r="B68" s="8">
        <v>8</v>
      </c>
      <c r="C68" s="148" t="s">
        <v>621</v>
      </c>
      <c r="D68" s="149" t="s">
        <v>301</v>
      </c>
      <c r="E68" s="146" t="s">
        <v>96</v>
      </c>
      <c r="F68" s="8">
        <v>2014</v>
      </c>
      <c r="G68" s="349"/>
      <c r="H68" s="55"/>
      <c r="I68" s="55"/>
    </row>
    <row r="69" spans="1:9" s="8" customFormat="1" ht="12.75">
      <c r="A69" s="8">
        <v>1</v>
      </c>
      <c r="B69" s="8">
        <v>9</v>
      </c>
      <c r="C69" s="148" t="s">
        <v>563</v>
      </c>
      <c r="D69" s="149" t="s">
        <v>154</v>
      </c>
      <c r="E69" s="146" t="s">
        <v>194</v>
      </c>
      <c r="F69" s="12">
        <v>2015</v>
      </c>
      <c r="G69" s="349"/>
      <c r="H69" s="55"/>
      <c r="I69" s="55"/>
    </row>
    <row r="70" spans="3:9" s="8" customFormat="1" ht="12.75">
      <c r="C70" s="146"/>
      <c r="D70" s="146"/>
      <c r="E70" s="146"/>
      <c r="G70" s="349"/>
      <c r="H70" s="55"/>
      <c r="I70" s="55"/>
    </row>
    <row r="71" spans="3:9" ht="12.75">
      <c r="C71" s="65" t="s">
        <v>84</v>
      </c>
      <c r="D71" s="144" t="s">
        <v>277</v>
      </c>
      <c r="E71" s="119" t="s">
        <v>278</v>
      </c>
      <c r="F71" s="173" t="s">
        <v>279</v>
      </c>
      <c r="G71" s="347" t="s">
        <v>68</v>
      </c>
      <c r="H71" s="50" t="s">
        <v>69</v>
      </c>
      <c r="I71" s="361"/>
    </row>
    <row r="72" spans="3:12" ht="12.75">
      <c r="C72" s="311" t="s">
        <v>603</v>
      </c>
      <c r="D72" s="315"/>
      <c r="E72" s="315"/>
      <c r="F72" s="312"/>
      <c r="G72" s="348"/>
      <c r="H72" s="58"/>
      <c r="J72" s="145" t="s">
        <v>277</v>
      </c>
      <c r="K72" s="119" t="s">
        <v>278</v>
      </c>
      <c r="L72" s="171" t="s">
        <v>279</v>
      </c>
    </row>
    <row r="73" spans="1:12" ht="12.75">
      <c r="A73">
        <v>0</v>
      </c>
      <c r="B73" s="8">
        <v>1</v>
      </c>
      <c r="C73" s="148" t="s">
        <v>398</v>
      </c>
      <c r="D73" s="146" t="s">
        <v>399</v>
      </c>
      <c r="E73" s="163" t="s">
        <v>171</v>
      </c>
      <c r="F73" s="12">
        <v>2012</v>
      </c>
      <c r="G73" s="349">
        <v>38</v>
      </c>
      <c r="H73" s="55">
        <v>20.7</v>
      </c>
      <c r="J73" s="43">
        <v>5</v>
      </c>
      <c r="K73" s="43">
        <v>14</v>
      </c>
      <c r="L73" s="43">
        <v>1</v>
      </c>
    </row>
    <row r="74" spans="1:8" ht="12.75">
      <c r="A74">
        <v>0</v>
      </c>
      <c r="B74" s="8">
        <v>2</v>
      </c>
      <c r="C74" s="148" t="s">
        <v>697</v>
      </c>
      <c r="D74" s="146" t="s">
        <v>698</v>
      </c>
      <c r="E74" s="146" t="s">
        <v>78</v>
      </c>
      <c r="F74" s="172">
        <v>2012</v>
      </c>
      <c r="G74" s="349" t="s">
        <v>669</v>
      </c>
      <c r="H74" s="55"/>
    </row>
    <row r="75" spans="1:8" ht="12.75">
      <c r="A75">
        <v>0</v>
      </c>
      <c r="B75" s="8">
        <v>3</v>
      </c>
      <c r="C75" s="148" t="s">
        <v>537</v>
      </c>
      <c r="D75" s="146" t="s">
        <v>538</v>
      </c>
      <c r="E75" s="163" t="s">
        <v>153</v>
      </c>
      <c r="F75" s="12">
        <v>2012</v>
      </c>
      <c r="G75" s="202" t="s">
        <v>651</v>
      </c>
      <c r="H75" s="55"/>
    </row>
    <row r="76" spans="1:8" ht="12.75">
      <c r="A76">
        <v>0</v>
      </c>
      <c r="B76" s="8">
        <v>4</v>
      </c>
      <c r="C76" s="146" t="s">
        <v>400</v>
      </c>
      <c r="D76" s="146" t="s">
        <v>401</v>
      </c>
      <c r="E76" s="163" t="s">
        <v>120</v>
      </c>
      <c r="F76" s="12">
        <v>2011</v>
      </c>
      <c r="G76" s="349">
        <v>28.8</v>
      </c>
      <c r="H76" s="55">
        <v>23.4</v>
      </c>
    </row>
    <row r="77" spans="1:8" ht="12.75">
      <c r="A77">
        <v>0</v>
      </c>
      <c r="B77" s="8">
        <v>5</v>
      </c>
      <c r="C77" s="148" t="s">
        <v>417</v>
      </c>
      <c r="D77" s="146" t="s">
        <v>403</v>
      </c>
      <c r="E77" s="163" t="s">
        <v>96</v>
      </c>
      <c r="F77" s="12">
        <v>2012</v>
      </c>
      <c r="G77" s="349">
        <v>53.6</v>
      </c>
      <c r="H77" s="55"/>
    </row>
    <row r="78" spans="1:8" ht="12.75">
      <c r="A78">
        <v>0</v>
      </c>
      <c r="B78" s="8">
        <v>6</v>
      </c>
      <c r="C78" s="148" t="s">
        <v>577</v>
      </c>
      <c r="D78" s="146" t="s">
        <v>578</v>
      </c>
      <c r="E78" s="163" t="s">
        <v>170</v>
      </c>
      <c r="F78" s="12">
        <v>2012</v>
      </c>
      <c r="G78" s="349">
        <v>53</v>
      </c>
      <c r="H78" s="55">
        <v>18.4</v>
      </c>
    </row>
    <row r="79" spans="1:9" ht="12.75">
      <c r="A79">
        <v>0</v>
      </c>
      <c r="B79" s="8">
        <v>7</v>
      </c>
      <c r="C79" s="148" t="s">
        <v>418</v>
      </c>
      <c r="D79" s="146" t="s">
        <v>419</v>
      </c>
      <c r="E79" s="163" t="s">
        <v>170</v>
      </c>
      <c r="F79" s="12">
        <v>2012</v>
      </c>
      <c r="G79" s="349">
        <v>43</v>
      </c>
      <c r="H79" s="55">
        <v>26.2</v>
      </c>
      <c r="I79" s="147"/>
    </row>
    <row r="80" spans="1:8" ht="12.75">
      <c r="A80">
        <v>0</v>
      </c>
      <c r="B80" s="8">
        <v>8</v>
      </c>
      <c r="C80" s="148" t="s">
        <v>404</v>
      </c>
      <c r="D80" s="146" t="s">
        <v>405</v>
      </c>
      <c r="E80" s="163" t="s">
        <v>101</v>
      </c>
      <c r="F80" s="12">
        <v>2012</v>
      </c>
      <c r="G80" s="349">
        <v>30.6</v>
      </c>
      <c r="H80" s="55">
        <v>29.5</v>
      </c>
    </row>
    <row r="81" spans="1:8" ht="12.75">
      <c r="A81">
        <v>0</v>
      </c>
      <c r="B81" s="8">
        <v>9</v>
      </c>
      <c r="C81" s="146" t="s">
        <v>560</v>
      </c>
      <c r="D81" s="146" t="s">
        <v>219</v>
      </c>
      <c r="E81" s="163" t="s">
        <v>101</v>
      </c>
      <c r="F81" s="12">
        <v>2011</v>
      </c>
      <c r="G81" s="350">
        <v>30.1</v>
      </c>
      <c r="H81" s="147">
        <v>28.8</v>
      </c>
    </row>
    <row r="82" spans="1:8" ht="12.75">
      <c r="A82">
        <v>0</v>
      </c>
      <c r="B82" s="8">
        <v>10</v>
      </c>
      <c r="C82" s="146" t="s">
        <v>415</v>
      </c>
      <c r="D82" s="146" t="s">
        <v>416</v>
      </c>
      <c r="E82" s="163" t="s">
        <v>101</v>
      </c>
      <c r="F82" s="12">
        <v>2011</v>
      </c>
      <c r="G82" s="349">
        <v>29</v>
      </c>
      <c r="H82" s="55">
        <v>28.2</v>
      </c>
    </row>
    <row r="83" spans="1:8" ht="12.75">
      <c r="A83">
        <v>0</v>
      </c>
      <c r="B83" s="8">
        <v>11</v>
      </c>
      <c r="C83" s="148" t="s">
        <v>126</v>
      </c>
      <c r="D83" s="146" t="s">
        <v>139</v>
      </c>
      <c r="E83" s="163" t="s">
        <v>105</v>
      </c>
      <c r="F83" s="12">
        <v>2012</v>
      </c>
      <c r="G83" s="349">
        <v>35.9</v>
      </c>
      <c r="H83" s="55">
        <v>21.6</v>
      </c>
    </row>
    <row r="84" spans="1:8" ht="12.75">
      <c r="A84">
        <v>0</v>
      </c>
      <c r="B84" s="8">
        <v>12</v>
      </c>
      <c r="C84" s="148" t="s">
        <v>402</v>
      </c>
      <c r="D84" s="146" t="s">
        <v>403</v>
      </c>
      <c r="E84" s="163" t="s">
        <v>211</v>
      </c>
      <c r="F84" s="12">
        <v>2012</v>
      </c>
      <c r="G84" s="349">
        <v>35.4</v>
      </c>
      <c r="H84" s="55">
        <v>28.9</v>
      </c>
    </row>
    <row r="85" spans="1:8" ht="12.75">
      <c r="A85" s="8">
        <v>0</v>
      </c>
      <c r="B85" s="8">
        <v>13</v>
      </c>
      <c r="C85" s="148" t="s">
        <v>268</v>
      </c>
      <c r="D85" s="146" t="s">
        <v>208</v>
      </c>
      <c r="E85" s="163" t="s">
        <v>211</v>
      </c>
      <c r="F85" s="12">
        <v>2012</v>
      </c>
      <c r="G85" s="349">
        <v>18.4</v>
      </c>
      <c r="H85" s="55">
        <v>10.2</v>
      </c>
    </row>
    <row r="86" spans="1:8" ht="12.75">
      <c r="A86" s="8">
        <v>0</v>
      </c>
      <c r="B86" s="8">
        <v>14</v>
      </c>
      <c r="C86" s="146" t="s">
        <v>238</v>
      </c>
      <c r="D86" s="146" t="s">
        <v>165</v>
      </c>
      <c r="E86" s="163" t="s">
        <v>71</v>
      </c>
      <c r="F86" s="12">
        <v>2011</v>
      </c>
      <c r="G86" s="349">
        <v>21.9</v>
      </c>
      <c r="H86" s="55">
        <v>9.9</v>
      </c>
    </row>
    <row r="87" spans="1:8" ht="12.75">
      <c r="A87" s="8">
        <v>0</v>
      </c>
      <c r="B87" s="8">
        <v>15</v>
      </c>
      <c r="C87" s="148" t="s">
        <v>326</v>
      </c>
      <c r="D87" s="146" t="s">
        <v>327</v>
      </c>
      <c r="E87" s="163" t="s">
        <v>71</v>
      </c>
      <c r="F87" s="12">
        <v>2012</v>
      </c>
      <c r="G87" s="349">
        <v>34.6</v>
      </c>
      <c r="H87" s="55">
        <v>25.3</v>
      </c>
    </row>
    <row r="88" spans="1:9" s="8" customFormat="1" ht="12.75">
      <c r="A88">
        <v>1</v>
      </c>
      <c r="B88" s="8">
        <v>1</v>
      </c>
      <c r="C88" s="148" t="s">
        <v>500</v>
      </c>
      <c r="D88" s="149" t="s">
        <v>501</v>
      </c>
      <c r="E88" s="146" t="s">
        <v>79</v>
      </c>
      <c r="F88" s="12">
        <v>2012</v>
      </c>
      <c r="G88" s="349"/>
      <c r="H88" s="55"/>
      <c r="I88" s="55"/>
    </row>
    <row r="89" spans="1:9" s="8" customFormat="1" ht="12.75">
      <c r="A89">
        <v>1</v>
      </c>
      <c r="B89" s="8">
        <v>2</v>
      </c>
      <c r="C89" s="148" t="s">
        <v>415</v>
      </c>
      <c r="D89" s="149" t="s">
        <v>561</v>
      </c>
      <c r="E89" s="146" t="s">
        <v>71</v>
      </c>
      <c r="F89" s="12">
        <v>2012</v>
      </c>
      <c r="G89" s="349"/>
      <c r="H89" s="55"/>
      <c r="I89" s="55"/>
    </row>
    <row r="90" spans="1:9" s="8" customFormat="1" ht="12.75">
      <c r="A90">
        <v>1</v>
      </c>
      <c r="B90" s="8">
        <v>3</v>
      </c>
      <c r="C90" s="148" t="s">
        <v>516</v>
      </c>
      <c r="D90" s="149" t="s">
        <v>567</v>
      </c>
      <c r="E90" s="146" t="s">
        <v>194</v>
      </c>
      <c r="F90" s="12">
        <v>2012</v>
      </c>
      <c r="G90" s="349"/>
      <c r="H90" s="55"/>
      <c r="I90" s="55"/>
    </row>
    <row r="91" spans="1:9" s="8" customFormat="1" ht="12.75">
      <c r="A91" s="8">
        <v>1</v>
      </c>
      <c r="B91" s="8">
        <v>4</v>
      </c>
      <c r="C91" s="148" t="s">
        <v>528</v>
      </c>
      <c r="D91" s="149" t="s">
        <v>529</v>
      </c>
      <c r="E91" s="146" t="s">
        <v>98</v>
      </c>
      <c r="F91" s="12">
        <v>2012</v>
      </c>
      <c r="G91" s="349"/>
      <c r="H91" s="55"/>
      <c r="I91" s="55"/>
    </row>
    <row r="92" spans="1:9" s="8" customFormat="1" ht="12.75">
      <c r="A92" s="8">
        <v>1</v>
      </c>
      <c r="B92" s="8">
        <v>5</v>
      </c>
      <c r="C92" s="146" t="s">
        <v>226</v>
      </c>
      <c r="D92" s="149" t="s">
        <v>269</v>
      </c>
      <c r="E92" s="146" t="s">
        <v>96</v>
      </c>
      <c r="F92" s="12">
        <v>2011</v>
      </c>
      <c r="G92" s="349"/>
      <c r="H92" s="55"/>
      <c r="I92" s="55"/>
    </row>
    <row r="93" spans="3:9" s="8" customFormat="1" ht="12.75">
      <c r="C93" s="146"/>
      <c r="D93" s="146"/>
      <c r="E93" s="146"/>
      <c r="F93" s="12"/>
      <c r="G93" s="349"/>
      <c r="H93" s="55"/>
      <c r="I93" s="55"/>
    </row>
    <row r="94" spans="3:9" ht="12.75">
      <c r="C94" s="65" t="s">
        <v>84</v>
      </c>
      <c r="D94" s="144" t="s">
        <v>277</v>
      </c>
      <c r="E94" s="119" t="s">
        <v>278</v>
      </c>
      <c r="F94" s="173" t="s">
        <v>279</v>
      </c>
      <c r="G94" s="347" t="s">
        <v>68</v>
      </c>
      <c r="H94" s="50" t="s">
        <v>69</v>
      </c>
      <c r="I94" s="361"/>
    </row>
    <row r="95" spans="3:12" ht="12.75">
      <c r="C95" s="313" t="s">
        <v>602</v>
      </c>
      <c r="D95" s="314"/>
      <c r="E95" s="314"/>
      <c r="F95" s="314"/>
      <c r="G95" s="351"/>
      <c r="H95" s="61"/>
      <c r="J95" s="144" t="s">
        <v>277</v>
      </c>
      <c r="K95" s="119" t="s">
        <v>278</v>
      </c>
      <c r="L95" s="171" t="s">
        <v>279</v>
      </c>
    </row>
    <row r="96" spans="1:12" ht="12.75">
      <c r="A96">
        <v>0</v>
      </c>
      <c r="B96" s="8">
        <v>1</v>
      </c>
      <c r="C96" s="343" t="s">
        <v>203</v>
      </c>
      <c r="D96" s="344" t="s">
        <v>183</v>
      </c>
      <c r="E96" s="345" t="s">
        <v>175</v>
      </c>
      <c r="F96" s="219">
        <v>2012</v>
      </c>
      <c r="G96" s="349">
        <v>33.6</v>
      </c>
      <c r="H96" s="55">
        <v>24.9</v>
      </c>
      <c r="J96" s="43">
        <v>16</v>
      </c>
      <c r="K96" s="43">
        <v>35</v>
      </c>
      <c r="L96" s="43">
        <v>11</v>
      </c>
    </row>
    <row r="97" spans="1:8" ht="12.75">
      <c r="A97">
        <v>0</v>
      </c>
      <c r="B97" s="8">
        <v>2</v>
      </c>
      <c r="C97" s="343" t="s">
        <v>683</v>
      </c>
      <c r="D97" s="344" t="s">
        <v>684</v>
      </c>
      <c r="E97" s="344" t="s">
        <v>275</v>
      </c>
      <c r="F97" s="346">
        <v>2012</v>
      </c>
      <c r="G97" s="349" t="s">
        <v>685</v>
      </c>
      <c r="H97" s="55"/>
    </row>
    <row r="98" spans="1:8" ht="12.75">
      <c r="A98">
        <v>0</v>
      </c>
      <c r="B98" s="8">
        <v>3</v>
      </c>
      <c r="C98" s="344" t="s">
        <v>694</v>
      </c>
      <c r="D98" s="344" t="s">
        <v>695</v>
      </c>
      <c r="E98" s="344" t="s">
        <v>98</v>
      </c>
      <c r="F98" s="346">
        <v>2011</v>
      </c>
      <c r="G98" s="349" t="s">
        <v>693</v>
      </c>
      <c r="H98" s="55"/>
    </row>
    <row r="99" spans="1:8" ht="12.75">
      <c r="A99">
        <v>0</v>
      </c>
      <c r="B99" s="8">
        <v>4</v>
      </c>
      <c r="C99" s="344" t="s">
        <v>323</v>
      </c>
      <c r="D99" s="344" t="s">
        <v>167</v>
      </c>
      <c r="E99" s="345" t="s">
        <v>98</v>
      </c>
      <c r="F99" s="219">
        <v>2011</v>
      </c>
      <c r="G99" s="202" t="s">
        <v>648</v>
      </c>
      <c r="H99" s="55"/>
    </row>
    <row r="100" spans="1:8" ht="12.75">
      <c r="A100">
        <v>0</v>
      </c>
      <c r="B100" s="8">
        <v>5</v>
      </c>
      <c r="C100" s="344" t="s">
        <v>428</v>
      </c>
      <c r="D100" s="344" t="s">
        <v>66</v>
      </c>
      <c r="E100" s="345" t="s">
        <v>98</v>
      </c>
      <c r="F100" s="219">
        <v>2011</v>
      </c>
      <c r="G100" s="349">
        <v>25.1</v>
      </c>
      <c r="H100" s="55">
        <v>18.9</v>
      </c>
    </row>
    <row r="101" spans="1:8" ht="12.75">
      <c r="A101">
        <v>0</v>
      </c>
      <c r="B101" s="8">
        <v>6</v>
      </c>
      <c r="C101" s="343" t="s">
        <v>182</v>
      </c>
      <c r="D101" s="344" t="s">
        <v>262</v>
      </c>
      <c r="E101" s="345" t="s">
        <v>171</v>
      </c>
      <c r="F101" s="219">
        <v>2012</v>
      </c>
      <c r="G101" s="349">
        <v>27.9</v>
      </c>
      <c r="H101" s="55">
        <v>20.2</v>
      </c>
    </row>
    <row r="102" spans="1:8" ht="12.75">
      <c r="A102">
        <v>0</v>
      </c>
      <c r="B102" s="8">
        <v>7</v>
      </c>
      <c r="C102" s="344" t="s">
        <v>126</v>
      </c>
      <c r="D102" s="344" t="s">
        <v>272</v>
      </c>
      <c r="E102" s="345" t="s">
        <v>171</v>
      </c>
      <c r="F102" s="219">
        <v>2011</v>
      </c>
      <c r="G102" s="350">
        <v>13.6</v>
      </c>
      <c r="H102" s="147">
        <v>10.6</v>
      </c>
    </row>
    <row r="103" spans="1:8" ht="12.75">
      <c r="A103">
        <v>0</v>
      </c>
      <c r="B103" s="8">
        <v>8</v>
      </c>
      <c r="C103" s="344" t="s">
        <v>385</v>
      </c>
      <c r="D103" s="344" t="s">
        <v>386</v>
      </c>
      <c r="E103" s="345" t="s">
        <v>79</v>
      </c>
      <c r="F103" s="219">
        <v>2011</v>
      </c>
      <c r="G103" s="349">
        <v>23.4</v>
      </c>
      <c r="H103" s="55"/>
    </row>
    <row r="104" spans="1:8" ht="12.75">
      <c r="A104">
        <v>0</v>
      </c>
      <c r="B104" s="8">
        <v>9</v>
      </c>
      <c r="C104" s="343" t="s">
        <v>640</v>
      </c>
      <c r="D104" s="344" t="s">
        <v>301</v>
      </c>
      <c r="E104" s="344" t="s">
        <v>79</v>
      </c>
      <c r="F104" s="221">
        <v>2012</v>
      </c>
      <c r="G104" s="349">
        <v>20.7</v>
      </c>
      <c r="H104" s="55">
        <v>18.6</v>
      </c>
    </row>
    <row r="105" spans="1:8" ht="12.75">
      <c r="A105">
        <v>0</v>
      </c>
      <c r="B105" s="8">
        <v>10</v>
      </c>
      <c r="C105" s="343" t="s">
        <v>519</v>
      </c>
      <c r="D105" s="344" t="s">
        <v>520</v>
      </c>
      <c r="E105" s="345" t="s">
        <v>78</v>
      </c>
      <c r="F105" s="219">
        <v>2012</v>
      </c>
      <c r="G105" s="349"/>
      <c r="H105" s="55"/>
    </row>
    <row r="106" spans="1:8" ht="12.75">
      <c r="A106">
        <v>0</v>
      </c>
      <c r="B106" s="8">
        <v>11</v>
      </c>
      <c r="C106" s="343" t="s">
        <v>691</v>
      </c>
      <c r="D106" s="344" t="s">
        <v>692</v>
      </c>
      <c r="E106" s="344" t="s">
        <v>78</v>
      </c>
      <c r="F106" s="346">
        <v>2012</v>
      </c>
      <c r="G106" s="349" t="s">
        <v>669</v>
      </c>
      <c r="H106" s="55"/>
    </row>
    <row r="107" spans="1:8" ht="12.75">
      <c r="A107">
        <v>0</v>
      </c>
      <c r="B107" s="8">
        <v>12</v>
      </c>
      <c r="C107" s="344" t="s">
        <v>533</v>
      </c>
      <c r="D107" s="344" t="s">
        <v>534</v>
      </c>
      <c r="E107" s="344" t="s">
        <v>99</v>
      </c>
      <c r="F107" s="346">
        <v>2011</v>
      </c>
      <c r="G107" s="349">
        <v>36.5</v>
      </c>
      <c r="H107" s="55"/>
    </row>
    <row r="108" spans="1:8" ht="12.75">
      <c r="A108">
        <v>0</v>
      </c>
      <c r="B108" s="8">
        <v>13</v>
      </c>
      <c r="C108" s="343" t="s">
        <v>321</v>
      </c>
      <c r="D108" s="344" t="s">
        <v>322</v>
      </c>
      <c r="E108" s="345" t="s">
        <v>67</v>
      </c>
      <c r="F108" s="219">
        <v>2012</v>
      </c>
      <c r="G108" s="349">
        <v>22.7</v>
      </c>
      <c r="H108" s="55">
        <v>18.1</v>
      </c>
    </row>
    <row r="109" spans="1:8" ht="12.75">
      <c r="A109">
        <v>0</v>
      </c>
      <c r="B109" s="8">
        <v>14</v>
      </c>
      <c r="C109" s="343" t="s">
        <v>425</v>
      </c>
      <c r="D109" s="344" t="s">
        <v>386</v>
      </c>
      <c r="E109" s="345" t="s">
        <v>67</v>
      </c>
      <c r="F109" s="219">
        <v>2012</v>
      </c>
      <c r="G109" s="349">
        <v>36.5</v>
      </c>
      <c r="H109" s="55">
        <v>21.3</v>
      </c>
    </row>
    <row r="110" spans="1:8" ht="12.75">
      <c r="A110">
        <v>0</v>
      </c>
      <c r="B110" s="8">
        <v>15</v>
      </c>
      <c r="C110" s="343" t="s">
        <v>511</v>
      </c>
      <c r="D110" s="344" t="s">
        <v>320</v>
      </c>
      <c r="E110" s="345" t="s">
        <v>67</v>
      </c>
      <c r="F110" s="219">
        <v>2012</v>
      </c>
      <c r="G110" s="349">
        <v>36.2</v>
      </c>
      <c r="H110" s="55">
        <v>30.8</v>
      </c>
    </row>
    <row r="111" spans="1:8" ht="12.75">
      <c r="A111">
        <v>0</v>
      </c>
      <c r="B111" s="8">
        <v>16</v>
      </c>
      <c r="C111" s="343" t="s">
        <v>429</v>
      </c>
      <c r="D111" s="344" t="s">
        <v>215</v>
      </c>
      <c r="E111" s="345" t="s">
        <v>153</v>
      </c>
      <c r="F111" s="219">
        <v>2012</v>
      </c>
      <c r="G111" s="349">
        <v>28.5</v>
      </c>
      <c r="H111" s="55">
        <v>20.6</v>
      </c>
    </row>
    <row r="112" spans="1:8" ht="12.75">
      <c r="A112">
        <v>0</v>
      </c>
      <c r="B112" s="8">
        <v>17</v>
      </c>
      <c r="C112" s="344" t="s">
        <v>436</v>
      </c>
      <c r="D112" s="344" t="s">
        <v>281</v>
      </c>
      <c r="E112" s="345" t="s">
        <v>194</v>
      </c>
      <c r="F112" s="219">
        <v>2011</v>
      </c>
      <c r="G112" s="349">
        <v>37</v>
      </c>
      <c r="H112" s="55">
        <v>28.5</v>
      </c>
    </row>
    <row r="113" spans="1:8" ht="12.75">
      <c r="A113">
        <v>0</v>
      </c>
      <c r="B113" s="8">
        <v>18</v>
      </c>
      <c r="C113" s="344" t="s">
        <v>435</v>
      </c>
      <c r="D113" s="344" t="s">
        <v>112</v>
      </c>
      <c r="E113" s="345" t="s">
        <v>194</v>
      </c>
      <c r="F113" s="219">
        <v>2011</v>
      </c>
      <c r="G113" s="349">
        <v>20.3</v>
      </c>
      <c r="H113" s="55">
        <v>19.4</v>
      </c>
    </row>
    <row r="114" spans="1:8" ht="12.75">
      <c r="A114">
        <v>0</v>
      </c>
      <c r="B114" s="8">
        <v>19</v>
      </c>
      <c r="C114" s="344" t="s">
        <v>437</v>
      </c>
      <c r="D114" s="344" t="s">
        <v>438</v>
      </c>
      <c r="E114" s="345" t="s">
        <v>194</v>
      </c>
      <c r="F114" s="219">
        <v>2011</v>
      </c>
      <c r="G114" s="349">
        <v>34.4</v>
      </c>
      <c r="H114" s="55">
        <v>34.4</v>
      </c>
    </row>
    <row r="115" spans="1:8" ht="12.75">
      <c r="A115">
        <v>0</v>
      </c>
      <c r="B115" s="8">
        <v>20</v>
      </c>
      <c r="C115" s="343" t="s">
        <v>515</v>
      </c>
      <c r="D115" s="344" t="s">
        <v>360</v>
      </c>
      <c r="E115" s="345" t="s">
        <v>194</v>
      </c>
      <c r="F115" s="219">
        <v>2012</v>
      </c>
      <c r="G115" s="349">
        <v>38.7</v>
      </c>
      <c r="H115" s="55"/>
    </row>
    <row r="116" spans="1:8" ht="12.75">
      <c r="A116">
        <v>0</v>
      </c>
      <c r="B116" s="8">
        <v>21</v>
      </c>
      <c r="C116" s="344" t="s">
        <v>630</v>
      </c>
      <c r="D116" s="344" t="s">
        <v>307</v>
      </c>
      <c r="E116" s="344" t="s">
        <v>96</v>
      </c>
      <c r="F116" s="346">
        <v>2011</v>
      </c>
      <c r="G116" s="349">
        <v>48.6</v>
      </c>
      <c r="H116" s="55"/>
    </row>
    <row r="117" spans="1:8" ht="12.75">
      <c r="A117">
        <v>0</v>
      </c>
      <c r="B117" s="8">
        <v>22</v>
      </c>
      <c r="C117" s="344" t="s">
        <v>126</v>
      </c>
      <c r="D117" s="344" t="s">
        <v>167</v>
      </c>
      <c r="E117" s="345" t="s">
        <v>96</v>
      </c>
      <c r="F117" s="219">
        <v>2011</v>
      </c>
      <c r="G117" s="349">
        <v>21.7</v>
      </c>
      <c r="H117" s="55">
        <v>14.6</v>
      </c>
    </row>
    <row r="118" spans="1:8" ht="12.75">
      <c r="A118" s="8">
        <v>0</v>
      </c>
      <c r="B118" s="8">
        <v>23</v>
      </c>
      <c r="C118" s="344" t="s">
        <v>145</v>
      </c>
      <c r="D118" s="344" t="s">
        <v>146</v>
      </c>
      <c r="E118" s="345" t="s">
        <v>96</v>
      </c>
      <c r="F118" s="219">
        <v>2011</v>
      </c>
      <c r="G118" s="349">
        <v>11</v>
      </c>
      <c r="H118" s="55">
        <v>6.7</v>
      </c>
    </row>
    <row r="119" spans="1:8" ht="12.75">
      <c r="A119">
        <v>0</v>
      </c>
      <c r="B119" s="8">
        <v>24</v>
      </c>
      <c r="C119" s="343" t="s">
        <v>393</v>
      </c>
      <c r="D119" s="344" t="s">
        <v>394</v>
      </c>
      <c r="E119" s="345" t="s">
        <v>170</v>
      </c>
      <c r="F119" s="219">
        <v>2012</v>
      </c>
      <c r="G119" s="349" t="s">
        <v>656</v>
      </c>
      <c r="H119" s="55"/>
    </row>
    <row r="120" spans="1:8" ht="12.75">
      <c r="A120" s="8">
        <v>0</v>
      </c>
      <c r="B120" s="8">
        <v>25</v>
      </c>
      <c r="C120" s="343" t="s">
        <v>690</v>
      </c>
      <c r="D120" s="344" t="s">
        <v>215</v>
      </c>
      <c r="E120" s="344" t="s">
        <v>170</v>
      </c>
      <c r="F120" s="346">
        <v>2012</v>
      </c>
      <c r="G120" s="349" t="s">
        <v>689</v>
      </c>
      <c r="H120" s="55"/>
    </row>
    <row r="121" spans="1:9" ht="12.75">
      <c r="A121">
        <v>0</v>
      </c>
      <c r="B121" s="8">
        <v>26</v>
      </c>
      <c r="C121" s="344" t="s">
        <v>336</v>
      </c>
      <c r="D121" s="344" t="s">
        <v>301</v>
      </c>
      <c r="E121" s="345" t="s">
        <v>101</v>
      </c>
      <c r="F121" s="219">
        <v>2011</v>
      </c>
      <c r="G121" s="349">
        <v>23.8</v>
      </c>
      <c r="H121" s="55">
        <v>16.1</v>
      </c>
      <c r="I121" s="147"/>
    </row>
    <row r="122" spans="1:12" ht="12.75">
      <c r="A122" s="8">
        <v>0</v>
      </c>
      <c r="B122" s="8">
        <v>27</v>
      </c>
      <c r="C122" s="344" t="s">
        <v>415</v>
      </c>
      <c r="D122" s="344" t="s">
        <v>112</v>
      </c>
      <c r="E122" s="345" t="s">
        <v>101</v>
      </c>
      <c r="F122" s="219">
        <v>2011</v>
      </c>
      <c r="G122" s="349">
        <v>28.8</v>
      </c>
      <c r="H122" s="55">
        <v>28</v>
      </c>
      <c r="J122" s="43"/>
      <c r="K122" s="43"/>
      <c r="L122" s="43"/>
    </row>
    <row r="123" spans="1:8" ht="12.75">
      <c r="A123">
        <v>0</v>
      </c>
      <c r="B123" s="8">
        <v>28</v>
      </c>
      <c r="C123" s="343" t="s">
        <v>335</v>
      </c>
      <c r="D123" s="344" t="s">
        <v>281</v>
      </c>
      <c r="E123" s="345" t="s">
        <v>101</v>
      </c>
      <c r="F123" s="219">
        <v>2012</v>
      </c>
      <c r="G123" s="349">
        <v>23</v>
      </c>
      <c r="H123" s="55">
        <v>18</v>
      </c>
    </row>
    <row r="124" spans="1:8" ht="12.75">
      <c r="A124" s="8">
        <v>0</v>
      </c>
      <c r="B124" s="8">
        <v>29</v>
      </c>
      <c r="C124" s="344" t="s">
        <v>580</v>
      </c>
      <c r="D124" s="344" t="s">
        <v>304</v>
      </c>
      <c r="E124" s="344" t="s">
        <v>105</v>
      </c>
      <c r="F124" s="346">
        <v>2011</v>
      </c>
      <c r="G124" s="349">
        <v>44.3</v>
      </c>
      <c r="H124" s="55">
        <v>32.1</v>
      </c>
    </row>
    <row r="125" spans="1:8" ht="12.75">
      <c r="A125">
        <v>0</v>
      </c>
      <c r="B125" s="8">
        <v>30</v>
      </c>
      <c r="C125" s="344" t="s">
        <v>554</v>
      </c>
      <c r="D125" s="344" t="s">
        <v>552</v>
      </c>
      <c r="E125" s="345" t="s">
        <v>105</v>
      </c>
      <c r="F125" s="219">
        <v>2011</v>
      </c>
      <c r="G125" s="349">
        <v>46.3</v>
      </c>
      <c r="H125" s="55">
        <v>28.6</v>
      </c>
    </row>
    <row r="126" spans="1:9" s="8" customFormat="1" ht="12.75">
      <c r="A126" s="8">
        <v>0</v>
      </c>
      <c r="B126" s="8">
        <v>31</v>
      </c>
      <c r="C126" s="343" t="s">
        <v>407</v>
      </c>
      <c r="D126" s="344" t="s">
        <v>66</v>
      </c>
      <c r="E126" s="345" t="s">
        <v>227</v>
      </c>
      <c r="F126" s="219">
        <v>2012</v>
      </c>
      <c r="G126" s="349">
        <v>32</v>
      </c>
      <c r="H126" s="55">
        <v>20.8</v>
      </c>
      <c r="I126" s="55"/>
    </row>
    <row r="127" spans="1:9" s="8" customFormat="1" ht="12.75">
      <c r="A127">
        <v>0</v>
      </c>
      <c r="B127" s="8">
        <v>32</v>
      </c>
      <c r="C127" s="343" t="s">
        <v>295</v>
      </c>
      <c r="D127" s="344" t="s">
        <v>296</v>
      </c>
      <c r="E127" s="345" t="s">
        <v>227</v>
      </c>
      <c r="F127" s="219">
        <v>2012</v>
      </c>
      <c r="G127" s="349">
        <v>23</v>
      </c>
      <c r="H127" s="55">
        <v>12.3</v>
      </c>
      <c r="I127" s="55"/>
    </row>
    <row r="128" spans="1:9" s="8" customFormat="1" ht="12.75">
      <c r="A128">
        <v>0</v>
      </c>
      <c r="B128" s="8">
        <v>33</v>
      </c>
      <c r="C128" s="343" t="s">
        <v>421</v>
      </c>
      <c r="D128" s="344" t="s">
        <v>422</v>
      </c>
      <c r="E128" s="345" t="s">
        <v>227</v>
      </c>
      <c r="F128" s="219">
        <v>2012</v>
      </c>
      <c r="G128" s="349">
        <v>31.3</v>
      </c>
      <c r="H128" s="55">
        <v>18.5</v>
      </c>
      <c r="I128" s="55"/>
    </row>
    <row r="129" spans="1:9" s="8" customFormat="1" ht="12.75">
      <c r="A129">
        <v>0</v>
      </c>
      <c r="B129" s="8">
        <v>34</v>
      </c>
      <c r="C129" s="344" t="s">
        <v>709</v>
      </c>
      <c r="D129" s="344" t="s">
        <v>710</v>
      </c>
      <c r="E129" s="344" t="s">
        <v>181</v>
      </c>
      <c r="F129" s="346">
        <v>2011</v>
      </c>
      <c r="G129" s="202" t="s">
        <v>711</v>
      </c>
      <c r="H129" s="55"/>
      <c r="I129" s="55"/>
    </row>
    <row r="130" spans="1:9" s="8" customFormat="1" ht="12.75">
      <c r="A130">
        <v>0</v>
      </c>
      <c r="B130" s="8">
        <v>35</v>
      </c>
      <c r="C130" s="344" t="s">
        <v>536</v>
      </c>
      <c r="D130" s="344" t="s">
        <v>320</v>
      </c>
      <c r="E130" s="345" t="s">
        <v>181</v>
      </c>
      <c r="F130" s="219">
        <v>2011</v>
      </c>
      <c r="G130" s="202" t="s">
        <v>649</v>
      </c>
      <c r="H130" s="55"/>
      <c r="I130" s="55"/>
    </row>
    <row r="131" spans="1:9" s="8" customFormat="1" ht="12.75">
      <c r="A131">
        <v>0</v>
      </c>
      <c r="B131" s="8">
        <v>36</v>
      </c>
      <c r="C131" s="344" t="s">
        <v>536</v>
      </c>
      <c r="D131" s="344" t="s">
        <v>320</v>
      </c>
      <c r="E131" s="344" t="s">
        <v>181</v>
      </c>
      <c r="F131" s="346">
        <v>2011</v>
      </c>
      <c r="G131" s="349" t="s">
        <v>649</v>
      </c>
      <c r="H131" s="55"/>
      <c r="I131" s="55"/>
    </row>
    <row r="132" spans="1:9" s="8" customFormat="1" ht="12.75">
      <c r="A132">
        <v>0</v>
      </c>
      <c r="B132" s="8">
        <v>37</v>
      </c>
      <c r="C132" s="344" t="s">
        <v>80</v>
      </c>
      <c r="D132" s="344" t="s">
        <v>618</v>
      </c>
      <c r="E132" s="344" t="s">
        <v>181</v>
      </c>
      <c r="F132" s="346">
        <v>2011</v>
      </c>
      <c r="G132" s="349" t="s">
        <v>682</v>
      </c>
      <c r="H132" s="55"/>
      <c r="I132" s="55"/>
    </row>
    <row r="133" spans="1:9" s="8" customFormat="1" ht="12.75">
      <c r="A133">
        <v>0</v>
      </c>
      <c r="B133" s="8">
        <v>38</v>
      </c>
      <c r="C133" s="343" t="s">
        <v>256</v>
      </c>
      <c r="D133" s="344" t="s">
        <v>257</v>
      </c>
      <c r="E133" s="345" t="s">
        <v>168</v>
      </c>
      <c r="F133" s="219">
        <v>2012</v>
      </c>
      <c r="G133" s="349">
        <v>16.4</v>
      </c>
      <c r="H133" s="55">
        <v>15.7</v>
      </c>
      <c r="I133" s="55"/>
    </row>
    <row r="134" spans="1:9" s="8" customFormat="1" ht="12.75">
      <c r="A134" s="8">
        <v>0</v>
      </c>
      <c r="B134" s="8">
        <v>39</v>
      </c>
      <c r="C134" s="344" t="s">
        <v>406</v>
      </c>
      <c r="D134" s="344" t="s">
        <v>70</v>
      </c>
      <c r="E134" s="345" t="s">
        <v>294</v>
      </c>
      <c r="F134" s="219">
        <v>2011</v>
      </c>
      <c r="G134" s="349">
        <v>25.7</v>
      </c>
      <c r="H134" s="55">
        <v>15.8</v>
      </c>
      <c r="I134" s="55"/>
    </row>
    <row r="135" spans="1:9" s="8" customFormat="1" ht="12.75">
      <c r="A135" s="8">
        <v>0</v>
      </c>
      <c r="B135" s="8">
        <v>40</v>
      </c>
      <c r="C135" s="344" t="s">
        <v>481</v>
      </c>
      <c r="D135" s="344" t="s">
        <v>482</v>
      </c>
      <c r="E135" s="345" t="s">
        <v>166</v>
      </c>
      <c r="F135" s="219">
        <v>2011</v>
      </c>
      <c r="G135" s="349">
        <v>47.7</v>
      </c>
      <c r="H135" s="55"/>
      <c r="I135" s="55"/>
    </row>
    <row r="136" spans="1:9" s="8" customFormat="1" ht="12.75">
      <c r="A136" s="8">
        <v>0</v>
      </c>
      <c r="B136" s="8">
        <v>41</v>
      </c>
      <c r="C136" s="344" t="s">
        <v>109</v>
      </c>
      <c r="D136" s="344" t="s">
        <v>218</v>
      </c>
      <c r="E136" s="345" t="s">
        <v>166</v>
      </c>
      <c r="F136" s="219">
        <v>2011</v>
      </c>
      <c r="G136" s="349">
        <v>16.5</v>
      </c>
      <c r="H136" s="55">
        <v>13.3</v>
      </c>
      <c r="I136" s="55"/>
    </row>
    <row r="137" spans="1:8" ht="12.75">
      <c r="A137" s="8">
        <v>0</v>
      </c>
      <c r="B137" s="8">
        <v>42</v>
      </c>
      <c r="C137" s="343" t="s">
        <v>391</v>
      </c>
      <c r="D137" s="344" t="s">
        <v>392</v>
      </c>
      <c r="E137" s="345" t="s">
        <v>166</v>
      </c>
      <c r="F137" s="219">
        <v>2012</v>
      </c>
      <c r="G137" s="349">
        <v>34.4</v>
      </c>
      <c r="H137" s="55">
        <v>29.1</v>
      </c>
    </row>
    <row r="138" spans="1:8" ht="12.75">
      <c r="A138" s="8">
        <v>0</v>
      </c>
      <c r="B138" s="8">
        <v>43</v>
      </c>
      <c r="C138" s="343" t="s">
        <v>535</v>
      </c>
      <c r="D138" s="344" t="s">
        <v>112</v>
      </c>
      <c r="E138" s="345" t="s">
        <v>166</v>
      </c>
      <c r="F138" s="219">
        <v>2012</v>
      </c>
      <c r="G138" s="202" t="s">
        <v>650</v>
      </c>
      <c r="H138" s="55"/>
    </row>
    <row r="139" spans="1:8" ht="12.75">
      <c r="A139" s="8">
        <v>0</v>
      </c>
      <c r="B139" s="8">
        <v>44</v>
      </c>
      <c r="C139" s="343" t="s">
        <v>471</v>
      </c>
      <c r="D139" s="344" t="s">
        <v>472</v>
      </c>
      <c r="E139" s="345" t="s">
        <v>166</v>
      </c>
      <c r="F139" s="219">
        <v>2012</v>
      </c>
      <c r="G139" s="349">
        <v>41.4</v>
      </c>
      <c r="H139" s="55"/>
    </row>
    <row r="140" spans="1:8" ht="12.75">
      <c r="A140" s="8">
        <v>0</v>
      </c>
      <c r="B140" s="8">
        <v>45</v>
      </c>
      <c r="C140" s="344" t="s">
        <v>384</v>
      </c>
      <c r="D140" s="344" t="s">
        <v>107</v>
      </c>
      <c r="E140" s="345" t="s">
        <v>211</v>
      </c>
      <c r="F140" s="219">
        <v>2011</v>
      </c>
      <c r="G140" s="349">
        <v>31.3</v>
      </c>
      <c r="H140" s="55">
        <v>31.5</v>
      </c>
    </row>
    <row r="141" spans="1:8" ht="12.75">
      <c r="A141" s="8">
        <v>0</v>
      </c>
      <c r="B141" s="289">
        <v>46</v>
      </c>
      <c r="C141" s="343" t="s">
        <v>468</v>
      </c>
      <c r="D141" s="344" t="s">
        <v>530</v>
      </c>
      <c r="E141" s="345" t="s">
        <v>71</v>
      </c>
      <c r="F141" s="219">
        <v>2012</v>
      </c>
      <c r="G141" s="349">
        <v>36.2</v>
      </c>
      <c r="H141" s="55">
        <v>26.5</v>
      </c>
    </row>
    <row r="142" spans="1:8" ht="12.75">
      <c r="A142">
        <v>1</v>
      </c>
      <c r="B142" s="8">
        <v>1</v>
      </c>
      <c r="C142" s="344" t="s">
        <v>124</v>
      </c>
      <c r="D142" s="360" t="s">
        <v>125</v>
      </c>
      <c r="E142" s="344" t="s">
        <v>101</v>
      </c>
      <c r="F142" s="219">
        <v>2011</v>
      </c>
      <c r="G142" s="349"/>
      <c r="H142" s="55"/>
    </row>
    <row r="143" spans="1:8" ht="12.75">
      <c r="A143">
        <v>1</v>
      </c>
      <c r="B143" s="8">
        <v>2</v>
      </c>
      <c r="C143" s="344" t="s">
        <v>317</v>
      </c>
      <c r="D143" s="360" t="s">
        <v>318</v>
      </c>
      <c r="E143" s="344" t="s">
        <v>105</v>
      </c>
      <c r="F143" s="219">
        <v>2011</v>
      </c>
      <c r="G143" s="349"/>
      <c r="H143" s="55"/>
    </row>
    <row r="144" spans="1:8" ht="12.75">
      <c r="A144">
        <v>1</v>
      </c>
      <c r="B144" s="8">
        <v>3</v>
      </c>
      <c r="C144" s="344" t="s">
        <v>495</v>
      </c>
      <c r="D144" s="360" t="s">
        <v>320</v>
      </c>
      <c r="E144" s="344" t="s">
        <v>275</v>
      </c>
      <c r="F144" s="219">
        <v>2011</v>
      </c>
      <c r="G144" s="349"/>
      <c r="H144" s="55"/>
    </row>
    <row r="145" spans="1:9" s="8" customFormat="1" ht="12.75">
      <c r="A145">
        <v>1</v>
      </c>
      <c r="B145" s="8">
        <v>4</v>
      </c>
      <c r="C145" s="343" t="s">
        <v>568</v>
      </c>
      <c r="D145" s="360" t="s">
        <v>569</v>
      </c>
      <c r="E145" s="344" t="s">
        <v>174</v>
      </c>
      <c r="F145" s="219">
        <v>2012</v>
      </c>
      <c r="G145" s="349"/>
      <c r="H145" s="55"/>
      <c r="I145" s="55"/>
    </row>
    <row r="146" spans="1:9" s="8" customFormat="1" ht="12.75">
      <c r="A146">
        <v>1</v>
      </c>
      <c r="B146" s="8">
        <v>5</v>
      </c>
      <c r="C146" s="343" t="s">
        <v>517</v>
      </c>
      <c r="D146" s="360" t="s">
        <v>162</v>
      </c>
      <c r="E146" s="344" t="s">
        <v>181</v>
      </c>
      <c r="F146" s="219">
        <v>2012</v>
      </c>
      <c r="G146" s="349"/>
      <c r="H146" s="55"/>
      <c r="I146" s="55"/>
    </row>
    <row r="147" spans="1:9" s="8" customFormat="1" ht="12.75">
      <c r="A147">
        <v>1</v>
      </c>
      <c r="B147" s="8">
        <v>6</v>
      </c>
      <c r="C147" s="344" t="s">
        <v>184</v>
      </c>
      <c r="D147" s="360" t="s">
        <v>303</v>
      </c>
      <c r="E147" s="344" t="s">
        <v>96</v>
      </c>
      <c r="F147" s="219">
        <v>2011</v>
      </c>
      <c r="G147" s="349"/>
      <c r="H147" s="55"/>
      <c r="I147" s="55"/>
    </row>
    <row r="148" spans="1:9" s="8" customFormat="1" ht="12.75">
      <c r="A148">
        <v>1</v>
      </c>
      <c r="B148" s="8">
        <v>7</v>
      </c>
      <c r="C148" s="344" t="s">
        <v>397</v>
      </c>
      <c r="D148" s="360" t="s">
        <v>271</v>
      </c>
      <c r="E148" s="344" t="s">
        <v>101</v>
      </c>
      <c r="F148" s="219">
        <v>2011</v>
      </c>
      <c r="G148" s="349"/>
      <c r="H148" s="55"/>
      <c r="I148" s="55"/>
    </row>
    <row r="149" spans="1:9" s="8" customFormat="1" ht="12.75">
      <c r="A149">
        <v>1</v>
      </c>
      <c r="B149" s="8">
        <v>8</v>
      </c>
      <c r="C149" s="343" t="s">
        <v>510</v>
      </c>
      <c r="D149" s="360" t="s">
        <v>304</v>
      </c>
      <c r="E149" s="344" t="s">
        <v>227</v>
      </c>
      <c r="F149" s="219">
        <v>2012</v>
      </c>
      <c r="G149" s="349"/>
      <c r="H149" s="55"/>
      <c r="I149" s="55"/>
    </row>
    <row r="150" spans="1:9" s="8" customFormat="1" ht="12.75">
      <c r="A150" s="8">
        <v>1</v>
      </c>
      <c r="B150" s="8">
        <v>9</v>
      </c>
      <c r="C150" s="343" t="s">
        <v>524</v>
      </c>
      <c r="D150" s="360" t="s">
        <v>390</v>
      </c>
      <c r="E150" s="344" t="s">
        <v>79</v>
      </c>
      <c r="F150" s="219">
        <v>2012</v>
      </c>
      <c r="G150" s="349"/>
      <c r="H150" s="55"/>
      <c r="I150" s="55"/>
    </row>
    <row r="151" spans="1:9" s="8" customFormat="1" ht="12.75">
      <c r="A151">
        <v>1</v>
      </c>
      <c r="B151" s="8">
        <v>10</v>
      </c>
      <c r="C151" s="344" t="s">
        <v>147</v>
      </c>
      <c r="D151" s="360" t="s">
        <v>148</v>
      </c>
      <c r="E151" s="344" t="s">
        <v>96</v>
      </c>
      <c r="F151" s="219">
        <v>2011</v>
      </c>
      <c r="G151" s="349"/>
      <c r="H151" s="55"/>
      <c r="I151" s="55"/>
    </row>
    <row r="152" spans="1:9" s="8" customFormat="1" ht="12.75">
      <c r="A152">
        <v>1</v>
      </c>
      <c r="B152" s="8">
        <v>11</v>
      </c>
      <c r="C152" s="343" t="s">
        <v>570</v>
      </c>
      <c r="D152" s="360" t="s">
        <v>571</v>
      </c>
      <c r="E152" s="344" t="s">
        <v>174</v>
      </c>
      <c r="F152" s="219">
        <v>2012</v>
      </c>
      <c r="G152" s="349"/>
      <c r="H152" s="55"/>
      <c r="I152" s="55"/>
    </row>
    <row r="153" spans="1:9" s="8" customFormat="1" ht="12.75">
      <c r="A153" s="8">
        <v>1</v>
      </c>
      <c r="B153" s="8">
        <v>12</v>
      </c>
      <c r="C153" s="343" t="s">
        <v>387</v>
      </c>
      <c r="D153" s="360" t="s">
        <v>388</v>
      </c>
      <c r="E153" s="344" t="s">
        <v>170</v>
      </c>
      <c r="F153" s="219">
        <v>2012</v>
      </c>
      <c r="G153" s="349"/>
      <c r="H153" s="55"/>
      <c r="I153" s="55"/>
    </row>
    <row r="154" spans="1:9" s="8" customFormat="1" ht="12.75">
      <c r="A154" s="8">
        <v>1</v>
      </c>
      <c r="B154" s="8">
        <v>13</v>
      </c>
      <c r="C154" s="343" t="s">
        <v>539</v>
      </c>
      <c r="D154" s="360" t="s">
        <v>148</v>
      </c>
      <c r="E154" s="344" t="s">
        <v>79</v>
      </c>
      <c r="F154" s="219">
        <v>2012</v>
      </c>
      <c r="G154" s="349"/>
      <c r="H154" s="55"/>
      <c r="I154" s="55"/>
    </row>
    <row r="155" spans="1:9" s="8" customFormat="1" ht="12.75">
      <c r="A155" s="8">
        <v>1</v>
      </c>
      <c r="B155" s="8">
        <v>14</v>
      </c>
      <c r="C155" s="343" t="s">
        <v>539</v>
      </c>
      <c r="D155" s="360" t="s">
        <v>264</v>
      </c>
      <c r="E155" s="344" t="s">
        <v>79</v>
      </c>
      <c r="F155" s="219">
        <v>2012</v>
      </c>
      <c r="G155" s="349"/>
      <c r="H155" s="55"/>
      <c r="I155" s="55"/>
    </row>
    <row r="156" spans="1:9" s="8" customFormat="1" ht="12.75">
      <c r="A156" s="8">
        <v>1</v>
      </c>
      <c r="B156" s="8">
        <v>15</v>
      </c>
      <c r="C156" s="344" t="s">
        <v>423</v>
      </c>
      <c r="D156" s="360" t="s">
        <v>424</v>
      </c>
      <c r="E156" s="344" t="s">
        <v>211</v>
      </c>
      <c r="F156" s="219">
        <v>2011</v>
      </c>
      <c r="G156" s="349"/>
      <c r="H156" s="55"/>
      <c r="I156" s="55"/>
    </row>
    <row r="157" spans="1:9" s="8" customFormat="1" ht="12.75">
      <c r="A157" s="8">
        <v>1</v>
      </c>
      <c r="B157" s="8">
        <v>16</v>
      </c>
      <c r="C157" s="344" t="s">
        <v>427</v>
      </c>
      <c r="D157" s="360" t="s">
        <v>148</v>
      </c>
      <c r="E157" s="344" t="s">
        <v>227</v>
      </c>
      <c r="F157" s="219">
        <v>2011</v>
      </c>
      <c r="G157" s="349"/>
      <c r="H157" s="55"/>
      <c r="I157" s="55"/>
    </row>
    <row r="158" spans="3:9" s="8" customFormat="1" ht="12.75">
      <c r="C158" s="146"/>
      <c r="D158" s="146"/>
      <c r="E158" s="146"/>
      <c r="G158" s="349"/>
      <c r="H158" s="55"/>
      <c r="I158" s="55"/>
    </row>
    <row r="159" spans="3:9" ht="12.75">
      <c r="C159" s="65" t="s">
        <v>84</v>
      </c>
      <c r="D159" s="144" t="s">
        <v>277</v>
      </c>
      <c r="E159" s="119" t="s">
        <v>278</v>
      </c>
      <c r="F159" s="173" t="s">
        <v>279</v>
      </c>
      <c r="G159" s="347" t="s">
        <v>68</v>
      </c>
      <c r="H159" s="50" t="s">
        <v>69</v>
      </c>
      <c r="I159" s="361"/>
    </row>
    <row r="160" spans="3:12" ht="12.75">
      <c r="C160" s="311" t="s">
        <v>601</v>
      </c>
      <c r="D160" s="312"/>
      <c r="E160" s="312"/>
      <c r="F160" s="312"/>
      <c r="G160" s="348"/>
      <c r="H160" s="58"/>
      <c r="J160" s="144" t="s">
        <v>277</v>
      </c>
      <c r="K160" s="119" t="s">
        <v>278</v>
      </c>
      <c r="L160" s="173" t="s">
        <v>279</v>
      </c>
    </row>
    <row r="161" spans="1:12" ht="12.75">
      <c r="A161">
        <v>0</v>
      </c>
      <c r="B161" s="8">
        <v>1</v>
      </c>
      <c r="C161" s="148" t="s">
        <v>254</v>
      </c>
      <c r="D161" s="146" t="s">
        <v>216</v>
      </c>
      <c r="E161" s="163" t="s">
        <v>175</v>
      </c>
      <c r="F161" s="12">
        <v>2010</v>
      </c>
      <c r="G161" s="350">
        <v>14.7</v>
      </c>
      <c r="H161" s="147">
        <v>11.7</v>
      </c>
      <c r="J161" s="43">
        <v>3</v>
      </c>
      <c r="K161" s="43">
        <v>6</v>
      </c>
      <c r="L161" s="43">
        <v>0</v>
      </c>
    </row>
    <row r="162" spans="1:8" ht="12.75">
      <c r="A162">
        <v>0</v>
      </c>
      <c r="B162" s="8">
        <v>2</v>
      </c>
      <c r="C162" s="146" t="s">
        <v>209</v>
      </c>
      <c r="D162" s="146" t="s">
        <v>210</v>
      </c>
      <c r="E162" s="163" t="s">
        <v>275</v>
      </c>
      <c r="F162" s="12">
        <v>2009</v>
      </c>
      <c r="G162" s="349">
        <v>12.3</v>
      </c>
      <c r="H162" s="55">
        <v>12</v>
      </c>
    </row>
    <row r="163" spans="1:8" ht="12.75">
      <c r="A163">
        <v>0</v>
      </c>
      <c r="B163" s="8">
        <v>3</v>
      </c>
      <c r="C163" s="148" t="s">
        <v>258</v>
      </c>
      <c r="D163" s="146" t="s">
        <v>259</v>
      </c>
      <c r="E163" s="163" t="s">
        <v>67</v>
      </c>
      <c r="F163" s="12">
        <v>2010</v>
      </c>
      <c r="G163" s="349">
        <v>13.5</v>
      </c>
      <c r="H163" s="55">
        <v>6</v>
      </c>
    </row>
    <row r="164" spans="1:8" ht="12.75">
      <c r="A164">
        <v>0</v>
      </c>
      <c r="B164" s="8">
        <v>4</v>
      </c>
      <c r="C164" s="146" t="s">
        <v>351</v>
      </c>
      <c r="D164" s="146" t="s">
        <v>100</v>
      </c>
      <c r="E164" s="163" t="s">
        <v>96</v>
      </c>
      <c r="F164" s="12">
        <v>2009</v>
      </c>
      <c r="G164" s="349">
        <v>14</v>
      </c>
      <c r="H164" s="55">
        <v>7.3</v>
      </c>
    </row>
    <row r="165" spans="1:8" ht="12.75">
      <c r="A165">
        <v>0</v>
      </c>
      <c r="B165" s="8">
        <v>5</v>
      </c>
      <c r="C165" s="146" t="s">
        <v>206</v>
      </c>
      <c r="D165" s="146" t="s">
        <v>207</v>
      </c>
      <c r="E165" s="163" t="s">
        <v>294</v>
      </c>
      <c r="F165" s="12">
        <v>2009</v>
      </c>
      <c r="G165" s="349">
        <v>24.7</v>
      </c>
      <c r="H165" s="55"/>
    </row>
    <row r="166" spans="1:9" ht="12.75">
      <c r="A166">
        <v>0</v>
      </c>
      <c r="B166" s="289">
        <v>6</v>
      </c>
      <c r="C166" s="148" t="s">
        <v>468</v>
      </c>
      <c r="D166" s="146" t="s">
        <v>399</v>
      </c>
      <c r="E166" s="163" t="s">
        <v>71</v>
      </c>
      <c r="F166" s="12">
        <v>2010</v>
      </c>
      <c r="G166" s="349">
        <v>11.7</v>
      </c>
      <c r="H166" s="55">
        <v>5</v>
      </c>
      <c r="I166" s="147"/>
    </row>
    <row r="167" spans="1:8" ht="12.75">
      <c r="A167">
        <v>1</v>
      </c>
      <c r="B167" s="8">
        <v>5</v>
      </c>
      <c r="C167" s="148" t="s">
        <v>402</v>
      </c>
      <c r="D167" s="149" t="s">
        <v>488</v>
      </c>
      <c r="E167" s="146" t="s">
        <v>211</v>
      </c>
      <c r="F167" s="12">
        <v>2010</v>
      </c>
      <c r="G167" s="349"/>
      <c r="H167" s="55"/>
    </row>
    <row r="168" spans="1:8" ht="12.75">
      <c r="A168">
        <v>1</v>
      </c>
      <c r="B168" s="8">
        <v>7</v>
      </c>
      <c r="C168" s="146" t="s">
        <v>151</v>
      </c>
      <c r="D168" s="149" t="s">
        <v>169</v>
      </c>
      <c r="E168" s="146" t="s">
        <v>96</v>
      </c>
      <c r="F168" s="12">
        <v>2009</v>
      </c>
      <c r="G168" s="349"/>
      <c r="H168" s="55"/>
    </row>
    <row r="169" spans="1:8" ht="12.75">
      <c r="A169">
        <v>1</v>
      </c>
      <c r="B169" s="8">
        <v>8</v>
      </c>
      <c r="C169" s="148" t="s">
        <v>486</v>
      </c>
      <c r="D169" s="149" t="s">
        <v>487</v>
      </c>
      <c r="E169" s="146" t="s">
        <v>168</v>
      </c>
      <c r="F169" s="12">
        <v>2010</v>
      </c>
      <c r="G169" s="349"/>
      <c r="H169" s="55"/>
    </row>
    <row r="170" spans="3:9" s="8" customFormat="1" ht="12.75">
      <c r="C170" s="54"/>
      <c r="D170" s="54"/>
      <c r="E170" s="54"/>
      <c r="G170" s="349"/>
      <c r="H170" s="55"/>
      <c r="I170" s="55"/>
    </row>
    <row r="171" spans="3:9" ht="12.75">
      <c r="C171" s="65" t="s">
        <v>84</v>
      </c>
      <c r="D171" s="144" t="s">
        <v>277</v>
      </c>
      <c r="E171" s="119" t="s">
        <v>278</v>
      </c>
      <c r="F171" s="171" t="s">
        <v>279</v>
      </c>
      <c r="G171" s="347" t="s">
        <v>68</v>
      </c>
      <c r="H171" s="50" t="s">
        <v>69</v>
      </c>
      <c r="I171" s="361"/>
    </row>
    <row r="172" spans="3:12" ht="12.75">
      <c r="C172" s="313" t="s">
        <v>599</v>
      </c>
      <c r="D172" s="314"/>
      <c r="E172" s="314"/>
      <c r="F172" s="314"/>
      <c r="G172" s="351"/>
      <c r="H172" s="61"/>
      <c r="J172" s="144" t="s">
        <v>277</v>
      </c>
      <c r="K172" s="119" t="s">
        <v>278</v>
      </c>
      <c r="L172" s="171" t="s">
        <v>279</v>
      </c>
    </row>
    <row r="173" spans="1:12" ht="12.75">
      <c r="A173">
        <v>0</v>
      </c>
      <c r="B173" s="8">
        <v>1</v>
      </c>
      <c r="C173" s="146" t="s">
        <v>369</v>
      </c>
      <c r="D173" s="146" t="s">
        <v>370</v>
      </c>
      <c r="E173" s="163" t="s">
        <v>175</v>
      </c>
      <c r="F173" s="12">
        <v>2009</v>
      </c>
      <c r="G173" s="349">
        <v>11.6</v>
      </c>
      <c r="H173" s="55">
        <v>8.2</v>
      </c>
      <c r="J173" s="43">
        <v>13</v>
      </c>
      <c r="K173" s="43">
        <v>41</v>
      </c>
      <c r="L173" s="43">
        <v>10</v>
      </c>
    </row>
    <row r="174" spans="1:8" ht="12.75">
      <c r="A174">
        <v>0</v>
      </c>
      <c r="B174" s="8">
        <v>2</v>
      </c>
      <c r="C174" s="146" t="s">
        <v>308</v>
      </c>
      <c r="D174" s="146" t="s">
        <v>154</v>
      </c>
      <c r="E174" s="163" t="s">
        <v>175</v>
      </c>
      <c r="F174" s="12">
        <v>2009</v>
      </c>
      <c r="G174" s="349">
        <v>17.7</v>
      </c>
      <c r="H174" s="55">
        <v>17.8</v>
      </c>
    </row>
    <row r="175" spans="1:8" ht="12.75">
      <c r="A175">
        <v>0</v>
      </c>
      <c r="B175" s="8">
        <v>3</v>
      </c>
      <c r="C175" s="146" t="s">
        <v>203</v>
      </c>
      <c r="D175" s="146" t="s">
        <v>204</v>
      </c>
      <c r="E175" s="163" t="s">
        <v>175</v>
      </c>
      <c r="F175" s="12">
        <v>2009</v>
      </c>
      <c r="G175" s="349">
        <v>9.1</v>
      </c>
      <c r="H175" s="55">
        <v>7</v>
      </c>
    </row>
    <row r="176" spans="1:8" ht="12.75">
      <c r="A176">
        <v>0</v>
      </c>
      <c r="B176" s="8">
        <v>4</v>
      </c>
      <c r="C176" s="146" t="s">
        <v>117</v>
      </c>
      <c r="D176" s="146" t="s">
        <v>112</v>
      </c>
      <c r="E176" s="163" t="s">
        <v>175</v>
      </c>
      <c r="F176" s="12">
        <v>2009</v>
      </c>
      <c r="G176" s="349">
        <v>5</v>
      </c>
      <c r="H176" s="55">
        <v>6.9</v>
      </c>
    </row>
    <row r="177" spans="1:8" ht="12.75">
      <c r="A177">
        <v>0</v>
      </c>
      <c r="B177" s="8">
        <v>5</v>
      </c>
      <c r="C177" s="146" t="s">
        <v>495</v>
      </c>
      <c r="D177" s="146" t="s">
        <v>167</v>
      </c>
      <c r="E177" s="163" t="s">
        <v>275</v>
      </c>
      <c r="F177" s="12">
        <v>2009</v>
      </c>
      <c r="G177" s="349">
        <v>12.9</v>
      </c>
      <c r="H177" s="55">
        <v>7.9</v>
      </c>
    </row>
    <row r="178" spans="1:8" ht="12.75">
      <c r="A178">
        <v>0</v>
      </c>
      <c r="B178" s="8">
        <v>6</v>
      </c>
      <c r="C178" s="148" t="s">
        <v>373</v>
      </c>
      <c r="D178" s="146" t="s">
        <v>282</v>
      </c>
      <c r="E178" s="163" t="s">
        <v>275</v>
      </c>
      <c r="F178" s="12">
        <v>2010</v>
      </c>
      <c r="G178" s="349">
        <v>22.2</v>
      </c>
      <c r="H178" s="55">
        <v>14.9</v>
      </c>
    </row>
    <row r="179" spans="1:8" ht="12.75">
      <c r="A179">
        <v>0</v>
      </c>
      <c r="B179" s="8">
        <v>7</v>
      </c>
      <c r="C179" s="146" t="s">
        <v>374</v>
      </c>
      <c r="D179" s="146" t="s">
        <v>375</v>
      </c>
      <c r="E179" s="163" t="s">
        <v>275</v>
      </c>
      <c r="F179" s="12">
        <v>2009</v>
      </c>
      <c r="G179" s="349">
        <v>18.3</v>
      </c>
      <c r="H179" s="55"/>
    </row>
    <row r="180" spans="1:8" ht="12.75">
      <c r="A180">
        <v>0</v>
      </c>
      <c r="B180" s="8">
        <v>8</v>
      </c>
      <c r="C180" s="146" t="s">
        <v>221</v>
      </c>
      <c r="D180" s="146" t="s">
        <v>222</v>
      </c>
      <c r="E180" s="163" t="s">
        <v>275</v>
      </c>
      <c r="F180" s="12">
        <v>2009</v>
      </c>
      <c r="G180" s="349">
        <v>15.3</v>
      </c>
      <c r="H180" s="55">
        <v>13.8</v>
      </c>
    </row>
    <row r="181" spans="1:8" ht="12.75">
      <c r="A181">
        <v>0</v>
      </c>
      <c r="B181" s="8">
        <v>9</v>
      </c>
      <c r="C181" s="146" t="s">
        <v>714</v>
      </c>
      <c r="D181" s="146" t="s">
        <v>320</v>
      </c>
      <c r="E181" s="146" t="s">
        <v>98</v>
      </c>
      <c r="F181" s="338">
        <v>2009</v>
      </c>
      <c r="G181" s="202" t="s">
        <v>715</v>
      </c>
      <c r="H181" s="55"/>
    </row>
    <row r="182" spans="1:8" ht="12.75">
      <c r="A182">
        <v>0</v>
      </c>
      <c r="B182" s="8">
        <v>10</v>
      </c>
      <c r="C182" s="146" t="s">
        <v>201</v>
      </c>
      <c r="D182" s="146" t="s">
        <v>202</v>
      </c>
      <c r="E182" s="163" t="s">
        <v>171</v>
      </c>
      <c r="F182" s="12">
        <v>2009</v>
      </c>
      <c r="G182" s="349">
        <v>5.3</v>
      </c>
      <c r="H182" s="55">
        <v>3.5</v>
      </c>
    </row>
    <row r="183" spans="1:8" ht="12.75">
      <c r="A183">
        <v>0</v>
      </c>
      <c r="B183" s="8">
        <v>11</v>
      </c>
      <c r="C183" s="148" t="s">
        <v>398</v>
      </c>
      <c r="D183" s="146" t="s">
        <v>480</v>
      </c>
      <c r="E183" s="163" t="s">
        <v>171</v>
      </c>
      <c r="F183" s="12">
        <v>2010</v>
      </c>
      <c r="G183" s="349">
        <v>35.9</v>
      </c>
      <c r="H183" s="55"/>
    </row>
    <row r="184" spans="1:8" ht="12.75">
      <c r="A184">
        <v>0</v>
      </c>
      <c r="B184" s="8">
        <v>12</v>
      </c>
      <c r="C184" s="148" t="s">
        <v>382</v>
      </c>
      <c r="D184" s="146" t="s">
        <v>320</v>
      </c>
      <c r="E184" s="163" t="s">
        <v>79</v>
      </c>
      <c r="F184" s="12">
        <v>2010</v>
      </c>
      <c r="G184" s="202" t="s">
        <v>657</v>
      </c>
      <c r="H184" s="202"/>
    </row>
    <row r="185" spans="1:8" ht="12.75">
      <c r="A185">
        <v>0</v>
      </c>
      <c r="B185" s="8">
        <v>13</v>
      </c>
      <c r="C185" s="148" t="s">
        <v>555</v>
      </c>
      <c r="D185" s="146" t="s">
        <v>108</v>
      </c>
      <c r="E185" s="163" t="s">
        <v>78</v>
      </c>
      <c r="F185" s="12">
        <v>2010</v>
      </c>
      <c r="G185" s="350" t="s">
        <v>721</v>
      </c>
      <c r="H185" s="147"/>
    </row>
    <row r="186" spans="1:8" ht="12.75">
      <c r="A186">
        <v>0</v>
      </c>
      <c r="B186" s="8">
        <v>14</v>
      </c>
      <c r="C186" s="146" t="s">
        <v>234</v>
      </c>
      <c r="D186" s="146" t="s">
        <v>102</v>
      </c>
      <c r="E186" s="146" t="s">
        <v>78</v>
      </c>
      <c r="F186" s="172">
        <v>2009</v>
      </c>
      <c r="G186" s="349">
        <v>13.5</v>
      </c>
      <c r="H186" s="55"/>
    </row>
    <row r="187" spans="1:8" ht="12.75">
      <c r="A187">
        <v>0</v>
      </c>
      <c r="B187" s="8">
        <v>15</v>
      </c>
      <c r="C187" s="148" t="s">
        <v>726</v>
      </c>
      <c r="D187" s="146" t="s">
        <v>225</v>
      </c>
      <c r="E187" s="146" t="s">
        <v>78</v>
      </c>
      <c r="F187" s="338">
        <v>2010</v>
      </c>
      <c r="G187" s="349" t="s">
        <v>727</v>
      </c>
      <c r="H187" s="55"/>
    </row>
    <row r="188" spans="1:9" ht="12.75">
      <c r="A188">
        <v>0</v>
      </c>
      <c r="B188" s="8">
        <v>16</v>
      </c>
      <c r="C188" s="148" t="s">
        <v>240</v>
      </c>
      <c r="D188" s="146" t="s">
        <v>241</v>
      </c>
      <c r="E188" s="163" t="s">
        <v>78</v>
      </c>
      <c r="F188" s="12">
        <v>2010</v>
      </c>
      <c r="G188" s="349">
        <v>12.2</v>
      </c>
      <c r="H188" s="55">
        <v>6.6</v>
      </c>
      <c r="I188" s="147"/>
    </row>
    <row r="189" spans="1:8" ht="12.75">
      <c r="A189">
        <v>0</v>
      </c>
      <c r="B189" s="8">
        <v>17</v>
      </c>
      <c r="C189" s="146" t="s">
        <v>543</v>
      </c>
      <c r="D189" s="146" t="s">
        <v>162</v>
      </c>
      <c r="E189" s="163" t="s">
        <v>99</v>
      </c>
      <c r="F189" s="12">
        <v>2009</v>
      </c>
      <c r="G189" s="349" t="s">
        <v>652</v>
      </c>
      <c r="H189" s="55"/>
    </row>
    <row r="190" spans="1:8" ht="12.75">
      <c r="A190">
        <v>0</v>
      </c>
      <c r="B190" s="8">
        <v>18</v>
      </c>
      <c r="C190" s="148" t="s">
        <v>638</v>
      </c>
      <c r="D190" s="146" t="s">
        <v>108</v>
      </c>
      <c r="E190" s="146" t="s">
        <v>99</v>
      </c>
      <c r="F190" s="172">
        <v>2010</v>
      </c>
      <c r="G190" s="349">
        <v>19.6</v>
      </c>
      <c r="H190" s="55">
        <v>17.8</v>
      </c>
    </row>
    <row r="191" spans="1:9" ht="12.75">
      <c r="A191">
        <v>0</v>
      </c>
      <c r="B191" s="8">
        <v>19</v>
      </c>
      <c r="C191" s="146" t="s">
        <v>249</v>
      </c>
      <c r="D191" s="146" t="s">
        <v>176</v>
      </c>
      <c r="E191" s="163" t="s">
        <v>67</v>
      </c>
      <c r="F191" s="12">
        <v>2009</v>
      </c>
      <c r="G191" s="349">
        <v>4.8</v>
      </c>
      <c r="H191" s="55">
        <v>4.4</v>
      </c>
      <c r="I191" s="147"/>
    </row>
    <row r="192" spans="1:8" ht="12.75">
      <c r="A192">
        <v>0</v>
      </c>
      <c r="B192" s="8">
        <v>20</v>
      </c>
      <c r="C192" s="146" t="s">
        <v>376</v>
      </c>
      <c r="D192" s="146" t="s">
        <v>150</v>
      </c>
      <c r="E192" s="163" t="s">
        <v>67</v>
      </c>
      <c r="F192" s="12">
        <v>2009</v>
      </c>
      <c r="G192" s="349">
        <v>19.6</v>
      </c>
      <c r="H192" s="55">
        <v>10.4</v>
      </c>
    </row>
    <row r="193" spans="1:8" ht="12.75">
      <c r="A193">
        <v>0</v>
      </c>
      <c r="B193" s="8">
        <v>21</v>
      </c>
      <c r="C193" s="146" t="s">
        <v>349</v>
      </c>
      <c r="D193" s="146" t="s">
        <v>350</v>
      </c>
      <c r="E193" s="163" t="s">
        <v>153</v>
      </c>
      <c r="F193" s="12">
        <v>2009</v>
      </c>
      <c r="G193" s="349">
        <v>20.3</v>
      </c>
      <c r="H193" s="55">
        <v>18.7</v>
      </c>
    </row>
    <row r="194" spans="1:8" ht="12.75">
      <c r="A194">
        <v>0</v>
      </c>
      <c r="B194" s="8">
        <v>22</v>
      </c>
      <c r="C194" s="146" t="s">
        <v>255</v>
      </c>
      <c r="D194" s="146" t="s">
        <v>704</v>
      </c>
      <c r="E194" s="146" t="s">
        <v>120</v>
      </c>
      <c r="F194" s="172">
        <v>2009</v>
      </c>
      <c r="G194" s="202" t="s">
        <v>705</v>
      </c>
      <c r="H194" s="55"/>
    </row>
    <row r="195" spans="1:8" ht="12.75">
      <c r="A195">
        <v>0</v>
      </c>
      <c r="B195" s="8">
        <v>23</v>
      </c>
      <c r="C195" s="146" t="s">
        <v>383</v>
      </c>
      <c r="D195" s="146" t="s">
        <v>106</v>
      </c>
      <c r="E195" s="163" t="s">
        <v>120</v>
      </c>
      <c r="F195" s="12">
        <v>2009</v>
      </c>
      <c r="G195" s="349"/>
      <c r="H195" s="55"/>
    </row>
    <row r="196" spans="1:8" ht="12.75">
      <c r="A196">
        <v>0</v>
      </c>
      <c r="B196" s="8">
        <v>24</v>
      </c>
      <c r="C196" s="148" t="s">
        <v>361</v>
      </c>
      <c r="D196" s="146" t="s">
        <v>239</v>
      </c>
      <c r="E196" s="146" t="s">
        <v>194</v>
      </c>
      <c r="F196" s="172">
        <v>2010</v>
      </c>
      <c r="G196" s="349">
        <v>37.5</v>
      </c>
      <c r="H196" s="55"/>
    </row>
    <row r="197" spans="1:8" ht="12.75">
      <c r="A197">
        <v>0</v>
      </c>
      <c r="B197" s="8">
        <v>25</v>
      </c>
      <c r="C197" s="146" t="s">
        <v>209</v>
      </c>
      <c r="D197" s="146" t="s">
        <v>239</v>
      </c>
      <c r="E197" s="163" t="s">
        <v>194</v>
      </c>
      <c r="F197" s="12">
        <v>2009</v>
      </c>
      <c r="G197" s="349">
        <v>14.8</v>
      </c>
      <c r="H197" s="55">
        <v>8.2</v>
      </c>
    </row>
    <row r="198" spans="1:8" ht="12.75">
      <c r="A198">
        <v>0</v>
      </c>
      <c r="B198" s="8">
        <v>26</v>
      </c>
      <c r="C198" s="148" t="s">
        <v>209</v>
      </c>
      <c r="D198" s="146" t="s">
        <v>164</v>
      </c>
      <c r="E198" s="163" t="s">
        <v>194</v>
      </c>
      <c r="F198" s="12">
        <v>2010</v>
      </c>
      <c r="G198" s="349">
        <v>10</v>
      </c>
      <c r="H198" s="55">
        <v>7.5</v>
      </c>
    </row>
    <row r="199" spans="1:8" ht="12.75">
      <c r="A199">
        <v>0</v>
      </c>
      <c r="B199" s="8">
        <v>27</v>
      </c>
      <c r="C199" s="148" t="s">
        <v>502</v>
      </c>
      <c r="D199" s="146" t="s">
        <v>320</v>
      </c>
      <c r="E199" s="163" t="s">
        <v>194</v>
      </c>
      <c r="F199" s="12">
        <v>2010</v>
      </c>
      <c r="G199" s="349">
        <v>34.2</v>
      </c>
      <c r="H199" s="55"/>
    </row>
    <row r="200" spans="1:8" ht="12.75">
      <c r="A200">
        <v>0</v>
      </c>
      <c r="B200" s="8">
        <v>28</v>
      </c>
      <c r="C200" s="148" t="s">
        <v>434</v>
      </c>
      <c r="D200" s="146" t="s">
        <v>251</v>
      </c>
      <c r="E200" s="163" t="s">
        <v>194</v>
      </c>
      <c r="F200" s="12">
        <v>2010</v>
      </c>
      <c r="G200" s="349">
        <v>33</v>
      </c>
      <c r="H200" s="55"/>
    </row>
    <row r="201" spans="1:8" ht="12.75">
      <c r="A201" s="8">
        <v>0</v>
      </c>
      <c r="B201" s="8">
        <v>29</v>
      </c>
      <c r="C201" s="148" t="s">
        <v>352</v>
      </c>
      <c r="D201" s="146" t="s">
        <v>353</v>
      </c>
      <c r="E201" s="163" t="s">
        <v>194</v>
      </c>
      <c r="F201" s="12">
        <v>2010</v>
      </c>
      <c r="G201" s="349">
        <v>25.3</v>
      </c>
      <c r="H201" s="55">
        <v>20.6</v>
      </c>
    </row>
    <row r="202" spans="1:8" ht="12.75">
      <c r="A202" s="8">
        <v>0</v>
      </c>
      <c r="B202" s="8">
        <v>30</v>
      </c>
      <c r="C202" s="148" t="s">
        <v>298</v>
      </c>
      <c r="D202" s="146" t="s">
        <v>167</v>
      </c>
      <c r="E202" s="163" t="s">
        <v>96</v>
      </c>
      <c r="F202" s="12">
        <v>2010</v>
      </c>
      <c r="G202" s="349">
        <v>18.3</v>
      </c>
      <c r="H202" s="55">
        <v>18.4</v>
      </c>
    </row>
    <row r="203" spans="1:8" ht="12.75">
      <c r="A203" s="8">
        <v>0</v>
      </c>
      <c r="B203" s="8">
        <v>31</v>
      </c>
      <c r="C203" s="148" t="s">
        <v>354</v>
      </c>
      <c r="D203" s="146" t="s">
        <v>167</v>
      </c>
      <c r="E203" s="163" t="s">
        <v>96</v>
      </c>
      <c r="F203" s="12">
        <v>2010</v>
      </c>
      <c r="G203" s="349">
        <v>32</v>
      </c>
      <c r="H203" s="55"/>
    </row>
    <row r="204" spans="1:8" ht="12.75">
      <c r="A204" s="8">
        <v>0</v>
      </c>
      <c r="B204" s="8">
        <v>32</v>
      </c>
      <c r="C204" s="148" t="s">
        <v>250</v>
      </c>
      <c r="D204" s="146" t="s">
        <v>251</v>
      </c>
      <c r="E204" s="163" t="s">
        <v>96</v>
      </c>
      <c r="F204" s="12">
        <v>2010</v>
      </c>
      <c r="G204" s="349">
        <v>5.1</v>
      </c>
      <c r="H204" s="55">
        <v>4.9</v>
      </c>
    </row>
    <row r="205" spans="1:8" ht="12.75">
      <c r="A205" s="8">
        <v>0</v>
      </c>
      <c r="B205" s="8">
        <v>33</v>
      </c>
      <c r="C205" s="148" t="s">
        <v>149</v>
      </c>
      <c r="D205" s="146" t="s">
        <v>150</v>
      </c>
      <c r="E205" s="163" t="s">
        <v>96</v>
      </c>
      <c r="F205" s="12">
        <v>2010</v>
      </c>
      <c r="G205" s="349">
        <v>19.5</v>
      </c>
      <c r="H205" s="55">
        <v>19.3</v>
      </c>
    </row>
    <row r="206" spans="1:9" s="8" customFormat="1" ht="12.75">
      <c r="A206" s="8">
        <v>0</v>
      </c>
      <c r="B206" s="8">
        <v>34</v>
      </c>
      <c r="C206" s="148" t="s">
        <v>379</v>
      </c>
      <c r="D206" s="146" t="s">
        <v>380</v>
      </c>
      <c r="E206" s="146" t="s">
        <v>170</v>
      </c>
      <c r="F206" s="338">
        <v>2010</v>
      </c>
      <c r="G206" s="349" t="s">
        <v>671</v>
      </c>
      <c r="H206" s="55"/>
      <c r="I206" s="55"/>
    </row>
    <row r="207" spans="1:9" s="8" customFormat="1" ht="12.75">
      <c r="A207" s="8">
        <v>0</v>
      </c>
      <c r="B207" s="8">
        <v>35</v>
      </c>
      <c r="C207" s="148" t="s">
        <v>505</v>
      </c>
      <c r="D207" s="146" t="s">
        <v>506</v>
      </c>
      <c r="E207" s="163" t="s">
        <v>101</v>
      </c>
      <c r="F207" s="12">
        <v>2010</v>
      </c>
      <c r="G207" s="349">
        <v>14.7</v>
      </c>
      <c r="H207" s="55"/>
      <c r="I207" s="55"/>
    </row>
    <row r="208" spans="1:9" s="8" customFormat="1" ht="12.75">
      <c r="A208" s="8">
        <v>0</v>
      </c>
      <c r="B208" s="8">
        <v>36</v>
      </c>
      <c r="C208" s="148" t="s">
        <v>270</v>
      </c>
      <c r="D208" s="146" t="s">
        <v>187</v>
      </c>
      <c r="E208" s="163" t="s">
        <v>101</v>
      </c>
      <c r="F208" s="12">
        <v>2010</v>
      </c>
      <c r="G208" s="349">
        <v>16.6</v>
      </c>
      <c r="H208" s="55">
        <v>16.3</v>
      </c>
      <c r="I208" s="55"/>
    </row>
    <row r="209" spans="1:9" s="8" customFormat="1" ht="12.75">
      <c r="A209" s="8">
        <v>0</v>
      </c>
      <c r="B209" s="8">
        <v>37</v>
      </c>
      <c r="C209" s="146" t="s">
        <v>335</v>
      </c>
      <c r="D209" s="146" t="s">
        <v>107</v>
      </c>
      <c r="E209" s="163" t="s">
        <v>101</v>
      </c>
      <c r="F209" s="12">
        <v>2009</v>
      </c>
      <c r="G209" s="349">
        <v>22.1</v>
      </c>
      <c r="H209" s="55">
        <v>18.3</v>
      </c>
      <c r="I209" s="202"/>
    </row>
    <row r="210" spans="1:9" s="8" customFormat="1" ht="12.75">
      <c r="A210" s="8">
        <v>0</v>
      </c>
      <c r="B210" s="8">
        <v>38</v>
      </c>
      <c r="C210" s="148" t="s">
        <v>319</v>
      </c>
      <c r="D210" s="146" t="s">
        <v>320</v>
      </c>
      <c r="E210" s="163" t="s">
        <v>105</v>
      </c>
      <c r="F210" s="12">
        <v>2010</v>
      </c>
      <c r="G210" s="349" t="s">
        <v>655</v>
      </c>
      <c r="H210" s="55"/>
      <c r="I210" s="55"/>
    </row>
    <row r="211" spans="1:9" s="8" customFormat="1" ht="12.75">
      <c r="A211" s="8">
        <v>0</v>
      </c>
      <c r="B211" s="8">
        <v>39</v>
      </c>
      <c r="C211" s="146" t="s">
        <v>122</v>
      </c>
      <c r="D211" s="146" t="s">
        <v>123</v>
      </c>
      <c r="E211" s="163" t="s">
        <v>105</v>
      </c>
      <c r="F211" s="12">
        <v>2009</v>
      </c>
      <c r="G211" s="349">
        <v>7.9</v>
      </c>
      <c r="H211" s="55"/>
      <c r="I211" s="55"/>
    </row>
    <row r="212" spans="1:9" s="8" customFormat="1" ht="12.75">
      <c r="A212" s="8">
        <v>0</v>
      </c>
      <c r="B212" s="8">
        <v>40</v>
      </c>
      <c r="C212" s="148" t="s">
        <v>127</v>
      </c>
      <c r="D212" s="146" t="s">
        <v>97</v>
      </c>
      <c r="E212" s="163" t="s">
        <v>105</v>
      </c>
      <c r="F212" s="12">
        <v>2010</v>
      </c>
      <c r="G212" s="349" t="s">
        <v>654</v>
      </c>
      <c r="H212" s="55"/>
      <c r="I212" s="55"/>
    </row>
    <row r="213" spans="1:9" s="8" customFormat="1" ht="12.75">
      <c r="A213" s="8">
        <v>0</v>
      </c>
      <c r="B213" s="8">
        <v>41</v>
      </c>
      <c r="C213" s="146" t="s">
        <v>371</v>
      </c>
      <c r="D213" s="146" t="s">
        <v>252</v>
      </c>
      <c r="E213" s="163" t="s">
        <v>253</v>
      </c>
      <c r="F213" s="12">
        <v>2009</v>
      </c>
      <c r="G213" s="349">
        <v>16.2</v>
      </c>
      <c r="H213" s="55">
        <v>9.2</v>
      </c>
      <c r="I213" s="55"/>
    </row>
    <row r="214" spans="1:9" s="8" customFormat="1" ht="12.75">
      <c r="A214" s="8">
        <v>0</v>
      </c>
      <c r="B214" s="8">
        <v>42</v>
      </c>
      <c r="C214" s="148" t="s">
        <v>445</v>
      </c>
      <c r="D214" s="146" t="s">
        <v>215</v>
      </c>
      <c r="E214" s="163" t="s">
        <v>227</v>
      </c>
      <c r="F214" s="12">
        <v>2010</v>
      </c>
      <c r="G214" s="349">
        <v>37</v>
      </c>
      <c r="H214" s="55"/>
      <c r="I214" s="55"/>
    </row>
    <row r="215" spans="1:9" s="8" customFormat="1" ht="12.75">
      <c r="A215" s="8">
        <v>0</v>
      </c>
      <c r="B215" s="8">
        <v>43</v>
      </c>
      <c r="C215" s="146" t="s">
        <v>546</v>
      </c>
      <c r="D215" s="146" t="s">
        <v>545</v>
      </c>
      <c r="E215" s="163" t="s">
        <v>181</v>
      </c>
      <c r="F215" s="12">
        <v>2009</v>
      </c>
      <c r="G215" s="202" t="s">
        <v>643</v>
      </c>
      <c r="H215" s="55"/>
      <c r="I215" s="55"/>
    </row>
    <row r="216" spans="1:9" s="8" customFormat="1" ht="12.75">
      <c r="A216" s="8">
        <v>0</v>
      </c>
      <c r="B216" s="8">
        <v>44</v>
      </c>
      <c r="C216" s="148" t="s">
        <v>532</v>
      </c>
      <c r="D216" s="146" t="s">
        <v>167</v>
      </c>
      <c r="E216" s="163" t="s">
        <v>181</v>
      </c>
      <c r="F216" s="12">
        <v>2010</v>
      </c>
      <c r="G216" s="349" t="s">
        <v>653</v>
      </c>
      <c r="H216" s="55"/>
      <c r="I216" s="55"/>
    </row>
    <row r="217" spans="1:9" s="8" customFormat="1" ht="12.75">
      <c r="A217" s="8">
        <v>0</v>
      </c>
      <c r="B217" s="8">
        <v>45</v>
      </c>
      <c r="C217" s="148" t="s">
        <v>377</v>
      </c>
      <c r="D217" s="146" t="s">
        <v>378</v>
      </c>
      <c r="E217" s="146" t="s">
        <v>174</v>
      </c>
      <c r="F217" s="172">
        <v>2010</v>
      </c>
      <c r="G217" s="349">
        <v>32.6</v>
      </c>
      <c r="H217" s="55"/>
      <c r="I217" s="55"/>
    </row>
    <row r="218" spans="1:9" s="8" customFormat="1" ht="12.75">
      <c r="A218" s="8">
        <v>0</v>
      </c>
      <c r="B218" s="8">
        <v>46</v>
      </c>
      <c r="C218" s="146" t="s">
        <v>223</v>
      </c>
      <c r="D218" s="146" t="s">
        <v>180</v>
      </c>
      <c r="E218" s="163" t="s">
        <v>168</v>
      </c>
      <c r="F218" s="12">
        <v>2009</v>
      </c>
      <c r="G218" s="349">
        <v>3</v>
      </c>
      <c r="H218" s="55"/>
      <c r="I218" s="55"/>
    </row>
    <row r="219" spans="1:9" s="8" customFormat="1" ht="12.75">
      <c r="A219" s="8">
        <v>0</v>
      </c>
      <c r="B219" s="8">
        <v>47</v>
      </c>
      <c r="C219" s="146" t="s">
        <v>706</v>
      </c>
      <c r="D219" s="146" t="s">
        <v>707</v>
      </c>
      <c r="E219" s="163" t="s">
        <v>166</v>
      </c>
      <c r="F219" s="12">
        <v>2009</v>
      </c>
      <c r="G219" s="331" t="s">
        <v>708</v>
      </c>
      <c r="H219" s="147"/>
      <c r="I219" s="55"/>
    </row>
    <row r="220" spans="1:9" s="8" customFormat="1" ht="12.75">
      <c r="A220" s="8">
        <v>0</v>
      </c>
      <c r="B220" s="8">
        <v>48</v>
      </c>
      <c r="C220" s="148" t="s">
        <v>712</v>
      </c>
      <c r="D220" s="146" t="s">
        <v>713</v>
      </c>
      <c r="E220" s="146" t="s">
        <v>211</v>
      </c>
      <c r="F220" s="338">
        <v>2010</v>
      </c>
      <c r="G220" s="202" t="s">
        <v>653</v>
      </c>
      <c r="H220" s="55"/>
      <c r="I220" s="55"/>
    </row>
    <row r="221" spans="1:9" s="8" customFormat="1" ht="12.75">
      <c r="A221" s="8">
        <v>0</v>
      </c>
      <c r="B221" s="8">
        <v>49</v>
      </c>
      <c r="C221" s="146" t="s">
        <v>628</v>
      </c>
      <c r="D221" s="146" t="s">
        <v>629</v>
      </c>
      <c r="E221" s="146" t="s">
        <v>211</v>
      </c>
      <c r="F221" s="172">
        <v>2009</v>
      </c>
      <c r="G221" s="349">
        <v>23.8</v>
      </c>
      <c r="H221" s="55">
        <v>18.5</v>
      </c>
      <c r="I221" s="55"/>
    </row>
    <row r="222" spans="1:9" s="8" customFormat="1" ht="12.75">
      <c r="A222" s="8">
        <v>0</v>
      </c>
      <c r="B222" s="8">
        <v>50</v>
      </c>
      <c r="C222" s="146" t="s">
        <v>312</v>
      </c>
      <c r="D222" s="146" t="s">
        <v>313</v>
      </c>
      <c r="E222" s="163" t="s">
        <v>71</v>
      </c>
      <c r="F222" s="12">
        <v>2009</v>
      </c>
      <c r="G222" s="349">
        <v>14.7</v>
      </c>
      <c r="H222" s="55">
        <v>10.1</v>
      </c>
      <c r="I222" s="55"/>
    </row>
    <row r="223" spans="1:9" s="8" customFormat="1" ht="12.75">
      <c r="A223" s="8">
        <v>0</v>
      </c>
      <c r="B223" s="8">
        <v>51</v>
      </c>
      <c r="C223" s="148" t="s">
        <v>143</v>
      </c>
      <c r="D223" s="146" t="s">
        <v>144</v>
      </c>
      <c r="E223" s="163" t="s">
        <v>71</v>
      </c>
      <c r="F223" s="12">
        <v>2010</v>
      </c>
      <c r="G223" s="349">
        <v>11.4</v>
      </c>
      <c r="H223" s="55">
        <v>5.7</v>
      </c>
      <c r="I223" s="55"/>
    </row>
    <row r="224" spans="1:9" s="8" customFormat="1" ht="12.75">
      <c r="A224">
        <v>1</v>
      </c>
      <c r="B224" s="8">
        <v>1</v>
      </c>
      <c r="C224" s="148" t="s">
        <v>361</v>
      </c>
      <c r="D224" s="149" t="s">
        <v>107</v>
      </c>
      <c r="E224" s="146" t="s">
        <v>194</v>
      </c>
      <c r="F224" s="12">
        <v>2010</v>
      </c>
      <c r="G224" s="349"/>
      <c r="H224" s="55"/>
      <c r="I224" s="55"/>
    </row>
    <row r="225" spans="1:9" s="8" customFormat="1" ht="12.75">
      <c r="A225">
        <v>1</v>
      </c>
      <c r="B225" s="8">
        <v>2</v>
      </c>
      <c r="C225" s="148" t="s">
        <v>492</v>
      </c>
      <c r="D225" s="149" t="s">
        <v>217</v>
      </c>
      <c r="E225" s="146" t="s">
        <v>96</v>
      </c>
      <c r="F225" s="12">
        <v>2010</v>
      </c>
      <c r="G225" s="349"/>
      <c r="H225" s="55"/>
      <c r="I225" s="55"/>
    </row>
    <row r="226" spans="1:9" s="8" customFormat="1" ht="12.75">
      <c r="A226">
        <v>1</v>
      </c>
      <c r="B226" s="8">
        <v>3</v>
      </c>
      <c r="C226" s="148" t="s">
        <v>531</v>
      </c>
      <c r="D226" s="149" t="s">
        <v>218</v>
      </c>
      <c r="E226" s="146" t="s">
        <v>78</v>
      </c>
      <c r="F226" s="12">
        <v>2010</v>
      </c>
      <c r="G226" s="349"/>
      <c r="H226" s="55"/>
      <c r="I226" s="55"/>
    </row>
    <row r="227" spans="1:9" s="8" customFormat="1" ht="12.75">
      <c r="A227">
        <v>1</v>
      </c>
      <c r="B227" s="8">
        <v>4</v>
      </c>
      <c r="C227" s="148" t="s">
        <v>355</v>
      </c>
      <c r="D227" s="149" t="s">
        <v>154</v>
      </c>
      <c r="E227" s="146" t="s">
        <v>96</v>
      </c>
      <c r="F227" s="12">
        <v>2010</v>
      </c>
      <c r="G227" s="349"/>
      <c r="H227" s="55"/>
      <c r="I227" s="55"/>
    </row>
    <row r="228" spans="1:9" s="8" customFormat="1" ht="12.75">
      <c r="A228">
        <v>1</v>
      </c>
      <c r="B228" s="8">
        <v>5</v>
      </c>
      <c r="C228" s="148" t="s">
        <v>314</v>
      </c>
      <c r="D228" s="149" t="s">
        <v>315</v>
      </c>
      <c r="E228" s="146" t="s">
        <v>120</v>
      </c>
      <c r="F228" s="12">
        <v>2010</v>
      </c>
      <c r="G228" s="349"/>
      <c r="H228" s="55"/>
      <c r="I228" s="55"/>
    </row>
    <row r="229" spans="1:9" s="8" customFormat="1" ht="12.75">
      <c r="A229">
        <v>1</v>
      </c>
      <c r="B229" s="8">
        <v>6</v>
      </c>
      <c r="C229" s="148" t="s">
        <v>519</v>
      </c>
      <c r="D229" s="149" t="s">
        <v>302</v>
      </c>
      <c r="E229" s="146" t="s">
        <v>78</v>
      </c>
      <c r="F229" s="12">
        <v>2010</v>
      </c>
      <c r="G229" s="349" t="s">
        <v>656</v>
      </c>
      <c r="H229" s="55"/>
      <c r="I229" s="55"/>
    </row>
    <row r="230" spans="1:9" s="8" customFormat="1" ht="12.75">
      <c r="A230" s="8">
        <v>1</v>
      </c>
      <c r="B230" s="8">
        <v>7</v>
      </c>
      <c r="C230" s="148" t="s">
        <v>484</v>
      </c>
      <c r="D230" s="149" t="s">
        <v>485</v>
      </c>
      <c r="E230" s="146" t="s">
        <v>275</v>
      </c>
      <c r="F230" s="12">
        <v>2010</v>
      </c>
      <c r="G230" s="349"/>
      <c r="H230" s="55"/>
      <c r="I230" s="55"/>
    </row>
    <row r="231" spans="1:9" s="8" customFormat="1" ht="12.75">
      <c r="A231" s="8">
        <v>1</v>
      </c>
      <c r="B231" s="8">
        <v>8</v>
      </c>
      <c r="C231" s="146" t="s">
        <v>236</v>
      </c>
      <c r="D231" s="149" t="s">
        <v>237</v>
      </c>
      <c r="E231" s="146" t="s">
        <v>153</v>
      </c>
      <c r="F231" s="12">
        <v>2009</v>
      </c>
      <c r="G231" s="349"/>
      <c r="H231" s="55"/>
      <c r="I231" s="55"/>
    </row>
    <row r="232" spans="1:9" s="8" customFormat="1" ht="12.75">
      <c r="A232" s="8">
        <v>1</v>
      </c>
      <c r="B232" s="8">
        <v>9</v>
      </c>
      <c r="C232" s="148" t="s">
        <v>213</v>
      </c>
      <c r="D232" s="149" t="s">
        <v>159</v>
      </c>
      <c r="E232" s="146" t="s">
        <v>175</v>
      </c>
      <c r="F232" s="12">
        <v>2010</v>
      </c>
      <c r="G232" s="349"/>
      <c r="H232" s="55"/>
      <c r="I232" s="55"/>
    </row>
    <row r="233" spans="1:9" s="8" customFormat="1" ht="12.75">
      <c r="A233" s="8">
        <v>1</v>
      </c>
      <c r="B233" s="8">
        <v>10</v>
      </c>
      <c r="C233" s="148" t="s">
        <v>381</v>
      </c>
      <c r="D233" s="149" t="s">
        <v>107</v>
      </c>
      <c r="E233" s="146" t="s">
        <v>171</v>
      </c>
      <c r="F233" s="12">
        <v>2010</v>
      </c>
      <c r="G233" s="349"/>
      <c r="H233" s="55"/>
      <c r="I233" s="55"/>
    </row>
    <row r="234" spans="1:9" s="8" customFormat="1" ht="12.75">
      <c r="A234" s="8">
        <v>1</v>
      </c>
      <c r="B234" s="8">
        <v>11</v>
      </c>
      <c r="C234" s="148" t="s">
        <v>372</v>
      </c>
      <c r="D234" s="149" t="s">
        <v>154</v>
      </c>
      <c r="E234" s="146" t="s">
        <v>253</v>
      </c>
      <c r="F234" s="12">
        <v>2010</v>
      </c>
      <c r="G234" s="349"/>
      <c r="H234" s="55"/>
      <c r="I234" s="55"/>
    </row>
    <row r="235" spans="1:9" s="8" customFormat="1" ht="12.75">
      <c r="A235" s="8">
        <v>1</v>
      </c>
      <c r="B235" s="8">
        <v>12</v>
      </c>
      <c r="C235" s="148" t="s">
        <v>478</v>
      </c>
      <c r="D235" s="149" t="s">
        <v>479</v>
      </c>
      <c r="E235" s="146" t="s">
        <v>120</v>
      </c>
      <c r="F235" s="12">
        <v>2010</v>
      </c>
      <c r="G235" s="349"/>
      <c r="H235" s="55"/>
      <c r="I235" s="55"/>
    </row>
    <row r="236" spans="1:9" s="8" customFormat="1" ht="12.75">
      <c r="A236" s="8">
        <v>1</v>
      </c>
      <c r="B236" s="8">
        <v>13</v>
      </c>
      <c r="C236" s="146" t="s">
        <v>544</v>
      </c>
      <c r="D236" s="149" t="s">
        <v>162</v>
      </c>
      <c r="E236" s="146" t="s">
        <v>99</v>
      </c>
      <c r="F236" s="12">
        <v>2009</v>
      </c>
      <c r="G236" s="349"/>
      <c r="H236" s="55"/>
      <c r="I236" s="55"/>
    </row>
    <row r="237" spans="3:9" s="8" customFormat="1" ht="12.75">
      <c r="C237" s="146"/>
      <c r="D237" s="146"/>
      <c r="E237" s="146"/>
      <c r="F237" s="12"/>
      <c r="G237" s="349"/>
      <c r="H237" s="55"/>
      <c r="I237" s="55"/>
    </row>
    <row r="238" spans="3:9" s="8" customFormat="1" ht="12.75">
      <c r="C238" s="146"/>
      <c r="D238" s="356" t="s">
        <v>722</v>
      </c>
      <c r="E238" s="146"/>
      <c r="F238" s="12"/>
      <c r="G238" s="349"/>
      <c r="H238" s="55"/>
      <c r="I238" s="55"/>
    </row>
    <row r="239" spans="3:9" ht="12.75">
      <c r="C239" s="65" t="s">
        <v>84</v>
      </c>
      <c r="D239" s="144" t="s">
        <v>277</v>
      </c>
      <c r="E239" s="119" t="s">
        <v>278</v>
      </c>
      <c r="F239" s="173" t="s">
        <v>279</v>
      </c>
      <c r="G239" s="347" t="s">
        <v>68</v>
      </c>
      <c r="H239" s="50" t="s">
        <v>69</v>
      </c>
      <c r="I239" s="361"/>
    </row>
    <row r="240" spans="3:12" ht="12.75">
      <c r="C240" s="311" t="s">
        <v>600</v>
      </c>
      <c r="D240" s="312"/>
      <c r="E240" s="312"/>
      <c r="F240" s="312"/>
      <c r="G240" s="348"/>
      <c r="H240" s="58"/>
      <c r="J240" s="144" t="s">
        <v>277</v>
      </c>
      <c r="K240" s="119" t="s">
        <v>278</v>
      </c>
      <c r="L240" s="173" t="s">
        <v>279</v>
      </c>
    </row>
    <row r="241" spans="1:12" ht="12.75">
      <c r="A241">
        <v>0</v>
      </c>
      <c r="B241" s="8">
        <v>1</v>
      </c>
      <c r="C241" s="146" t="s">
        <v>716</v>
      </c>
      <c r="D241" s="146" t="s">
        <v>717</v>
      </c>
      <c r="E241" s="146" t="s">
        <v>79</v>
      </c>
      <c r="F241" s="172">
        <v>2007</v>
      </c>
      <c r="G241" s="349" t="s">
        <v>718</v>
      </c>
      <c r="H241" s="55"/>
      <c r="J241" s="43">
        <v>3</v>
      </c>
      <c r="K241" s="43">
        <v>8</v>
      </c>
      <c r="L241" s="43">
        <v>2</v>
      </c>
    </row>
    <row r="242" spans="1:8" ht="12.75">
      <c r="A242">
        <v>0</v>
      </c>
      <c r="B242" s="8">
        <v>2</v>
      </c>
      <c r="C242" s="148" t="s">
        <v>258</v>
      </c>
      <c r="D242" s="146" t="s">
        <v>265</v>
      </c>
      <c r="E242" s="163" t="s">
        <v>67</v>
      </c>
      <c r="F242" s="12">
        <v>2008</v>
      </c>
      <c r="G242" s="202">
        <v>15.2</v>
      </c>
      <c r="H242" s="55">
        <v>9.8</v>
      </c>
    </row>
    <row r="243" spans="1:8" ht="12.75">
      <c r="A243">
        <v>0</v>
      </c>
      <c r="B243" s="8">
        <v>3</v>
      </c>
      <c r="C243" s="146" t="s">
        <v>172</v>
      </c>
      <c r="D243" s="146" t="s">
        <v>173</v>
      </c>
      <c r="E243" s="163" t="s">
        <v>153</v>
      </c>
      <c r="F243" s="12">
        <v>2007</v>
      </c>
      <c r="G243" s="349">
        <v>7.4</v>
      </c>
      <c r="H243" s="55"/>
    </row>
    <row r="244" spans="1:8" ht="12.75">
      <c r="A244">
        <v>0</v>
      </c>
      <c r="B244" s="8">
        <v>4</v>
      </c>
      <c r="C244" s="146" t="s">
        <v>503</v>
      </c>
      <c r="D244" s="146" t="s">
        <v>169</v>
      </c>
      <c r="E244" s="163" t="s">
        <v>153</v>
      </c>
      <c r="F244" s="12">
        <v>2007</v>
      </c>
      <c r="G244" s="349">
        <v>22.1</v>
      </c>
      <c r="H244" s="55"/>
    </row>
    <row r="245" spans="1:8" ht="12.75">
      <c r="A245">
        <v>0</v>
      </c>
      <c r="B245" s="8">
        <v>5</v>
      </c>
      <c r="C245" s="146" t="s">
        <v>192</v>
      </c>
      <c r="D245" s="146" t="s">
        <v>193</v>
      </c>
      <c r="E245" s="163" t="s">
        <v>194</v>
      </c>
      <c r="F245" s="12">
        <v>2007</v>
      </c>
      <c r="G245" s="349">
        <v>8.7</v>
      </c>
      <c r="H245" s="55">
        <v>5.8</v>
      </c>
    </row>
    <row r="246" spans="1:8" ht="12.75">
      <c r="A246">
        <v>0</v>
      </c>
      <c r="B246" s="8">
        <v>6</v>
      </c>
      <c r="C246" s="148" t="s">
        <v>212</v>
      </c>
      <c r="D246" s="355" t="s">
        <v>219</v>
      </c>
      <c r="E246" s="146" t="s">
        <v>96</v>
      </c>
      <c r="F246" s="172">
        <v>2008</v>
      </c>
      <c r="G246" s="349" t="s">
        <v>540</v>
      </c>
      <c r="H246" s="55"/>
    </row>
    <row r="247" spans="1:8" ht="12.75">
      <c r="A247">
        <v>0</v>
      </c>
      <c r="B247" s="8">
        <v>7</v>
      </c>
      <c r="C247" s="148" t="s">
        <v>136</v>
      </c>
      <c r="D247" s="146" t="s">
        <v>137</v>
      </c>
      <c r="E247" s="163" t="s">
        <v>96</v>
      </c>
      <c r="F247" s="12">
        <v>2008</v>
      </c>
      <c r="G247" s="286" t="s">
        <v>733</v>
      </c>
      <c r="H247" s="55"/>
    </row>
    <row r="248" spans="1:8" ht="12.75">
      <c r="A248" s="8">
        <v>0</v>
      </c>
      <c r="B248" s="8">
        <v>8</v>
      </c>
      <c r="C248" s="146" t="s">
        <v>242</v>
      </c>
      <c r="D248" s="146" t="s">
        <v>193</v>
      </c>
      <c r="E248" s="163" t="s">
        <v>96</v>
      </c>
      <c r="F248" s="12">
        <v>2007</v>
      </c>
      <c r="G248" s="349">
        <v>8.7</v>
      </c>
      <c r="H248" s="55">
        <v>7</v>
      </c>
    </row>
    <row r="249" spans="1:8" ht="12.75">
      <c r="A249" s="8">
        <v>0</v>
      </c>
      <c r="B249" s="8">
        <v>9</v>
      </c>
      <c r="C249" s="148" t="s">
        <v>138</v>
      </c>
      <c r="D249" s="146" t="s">
        <v>139</v>
      </c>
      <c r="E249" s="163" t="s">
        <v>101</v>
      </c>
      <c r="F249" s="12">
        <v>2008</v>
      </c>
      <c r="G249" s="349">
        <v>6.2</v>
      </c>
      <c r="H249" s="55">
        <v>4.6</v>
      </c>
    </row>
    <row r="250" spans="1:9" s="8" customFormat="1" ht="12.75">
      <c r="A250" s="8">
        <v>0</v>
      </c>
      <c r="B250" s="289">
        <v>10</v>
      </c>
      <c r="C250" s="148" t="s">
        <v>243</v>
      </c>
      <c r="D250" s="146" t="s">
        <v>244</v>
      </c>
      <c r="E250" s="163" t="s">
        <v>166</v>
      </c>
      <c r="F250" s="12">
        <v>2008</v>
      </c>
      <c r="G250" s="349">
        <v>17.8</v>
      </c>
      <c r="H250" s="55">
        <v>16.1</v>
      </c>
      <c r="I250" s="55"/>
    </row>
    <row r="251" spans="1:9" s="8" customFormat="1" ht="12.75">
      <c r="A251">
        <v>1</v>
      </c>
      <c r="B251" s="8">
        <v>1</v>
      </c>
      <c r="C251" s="148" t="s">
        <v>266</v>
      </c>
      <c r="D251" s="149" t="s">
        <v>316</v>
      </c>
      <c r="E251" s="146" t="s">
        <v>120</v>
      </c>
      <c r="F251" s="12">
        <v>2008</v>
      </c>
      <c r="G251" s="349"/>
      <c r="H251" s="55"/>
      <c r="I251" s="55"/>
    </row>
    <row r="252" spans="1:9" s="8" customFormat="1" ht="12.75">
      <c r="A252">
        <v>1</v>
      </c>
      <c r="B252" s="8">
        <v>2</v>
      </c>
      <c r="C252" s="148" t="s">
        <v>364</v>
      </c>
      <c r="D252" s="149" t="s">
        <v>365</v>
      </c>
      <c r="E252" s="146" t="s">
        <v>99</v>
      </c>
      <c r="F252" s="12">
        <v>2008</v>
      </c>
      <c r="G252" s="349"/>
      <c r="H252" s="55"/>
      <c r="I252" s="55"/>
    </row>
    <row r="253" spans="1:9" s="8" customFormat="1" ht="12.75">
      <c r="A253" s="8">
        <v>1</v>
      </c>
      <c r="B253" s="8">
        <v>3</v>
      </c>
      <c r="C253" s="146" t="s">
        <v>151</v>
      </c>
      <c r="D253" s="149" t="s">
        <v>152</v>
      </c>
      <c r="E253" s="146" t="s">
        <v>96</v>
      </c>
      <c r="F253" s="12">
        <v>2007</v>
      </c>
      <c r="G253" s="349"/>
      <c r="H253" s="55"/>
      <c r="I253" s="55"/>
    </row>
    <row r="254" spans="3:9" s="8" customFormat="1" ht="12.75">
      <c r="C254" s="146"/>
      <c r="D254" s="146"/>
      <c r="E254" s="146"/>
      <c r="F254" s="12"/>
      <c r="G254" s="349"/>
      <c r="H254" s="55"/>
      <c r="I254" s="55"/>
    </row>
    <row r="255" spans="3:9" s="8" customFormat="1" ht="12.75">
      <c r="C255" s="146"/>
      <c r="D255" s="356" t="s">
        <v>722</v>
      </c>
      <c r="E255" s="146"/>
      <c r="F255" s="12"/>
      <c r="G255" s="349"/>
      <c r="H255" s="55"/>
      <c r="I255" s="55"/>
    </row>
    <row r="256" spans="3:9" ht="12.75">
      <c r="C256" s="65" t="s">
        <v>84</v>
      </c>
      <c r="D256" s="144" t="s">
        <v>277</v>
      </c>
      <c r="E256" s="119" t="s">
        <v>278</v>
      </c>
      <c r="F256" s="173" t="s">
        <v>279</v>
      </c>
      <c r="G256" s="347" t="s">
        <v>68</v>
      </c>
      <c r="H256" s="50" t="s">
        <v>69</v>
      </c>
      <c r="I256" s="361"/>
    </row>
    <row r="257" spans="3:12" ht="12.75">
      <c r="C257" s="313" t="s">
        <v>598</v>
      </c>
      <c r="D257" s="314"/>
      <c r="E257" s="314"/>
      <c r="F257" s="314"/>
      <c r="G257" s="351"/>
      <c r="H257" s="61"/>
      <c r="J257" s="144" t="s">
        <v>277</v>
      </c>
      <c r="K257" s="119" t="s">
        <v>278</v>
      </c>
      <c r="L257" s="173" t="s">
        <v>279</v>
      </c>
    </row>
    <row r="258" spans="1:12" s="8" customFormat="1" ht="12.75">
      <c r="A258" s="8">
        <v>0</v>
      </c>
      <c r="B258" s="8">
        <v>1</v>
      </c>
      <c r="C258" s="148" t="s">
        <v>311</v>
      </c>
      <c r="D258" s="146" t="s">
        <v>178</v>
      </c>
      <c r="E258" s="163" t="s">
        <v>175</v>
      </c>
      <c r="F258" s="12">
        <v>2008</v>
      </c>
      <c r="G258" s="349">
        <v>16.6</v>
      </c>
      <c r="H258" s="55"/>
      <c r="I258" s="55"/>
      <c r="J258" s="43">
        <v>17</v>
      </c>
      <c r="K258" s="43">
        <v>28</v>
      </c>
      <c r="L258" s="43">
        <v>9</v>
      </c>
    </row>
    <row r="259" spans="1:8" ht="12.75">
      <c r="A259" s="8">
        <v>0</v>
      </c>
      <c r="B259" s="8">
        <v>2</v>
      </c>
      <c r="C259" s="146" t="s">
        <v>308</v>
      </c>
      <c r="D259" s="146" t="s">
        <v>309</v>
      </c>
      <c r="E259" s="163" t="s">
        <v>175</v>
      </c>
      <c r="F259" s="12">
        <v>2007</v>
      </c>
      <c r="G259" s="349">
        <v>16.6</v>
      </c>
      <c r="H259" s="55">
        <v>13.2</v>
      </c>
    </row>
    <row r="260" spans="1:8" ht="12.75">
      <c r="A260" s="8">
        <v>0</v>
      </c>
      <c r="B260" s="8">
        <v>3</v>
      </c>
      <c r="C260" s="148" t="s">
        <v>627</v>
      </c>
      <c r="D260" s="146" t="s">
        <v>386</v>
      </c>
      <c r="E260" s="146" t="s">
        <v>275</v>
      </c>
      <c r="F260" s="172">
        <v>2008</v>
      </c>
      <c r="G260" s="349">
        <v>17.7</v>
      </c>
      <c r="H260" s="55">
        <v>15.7</v>
      </c>
    </row>
    <row r="261" spans="1:8" ht="12.75">
      <c r="A261" s="8">
        <v>0</v>
      </c>
      <c r="B261" s="8">
        <v>4</v>
      </c>
      <c r="C261" s="148" t="s">
        <v>198</v>
      </c>
      <c r="D261" s="146" t="s">
        <v>70</v>
      </c>
      <c r="E261" s="163" t="s">
        <v>98</v>
      </c>
      <c r="F261" s="12">
        <v>2008</v>
      </c>
      <c r="G261" s="202">
        <v>7.6</v>
      </c>
      <c r="H261" s="55"/>
    </row>
    <row r="262" spans="1:8" ht="12.75">
      <c r="A262" s="8">
        <v>0</v>
      </c>
      <c r="B262" s="8">
        <v>5</v>
      </c>
      <c r="C262" s="148" t="s">
        <v>297</v>
      </c>
      <c r="D262" s="146" t="s">
        <v>112</v>
      </c>
      <c r="E262" s="163" t="s">
        <v>98</v>
      </c>
      <c r="F262" s="12">
        <v>2008</v>
      </c>
      <c r="G262" s="349">
        <v>15</v>
      </c>
      <c r="H262" s="55">
        <v>11</v>
      </c>
    </row>
    <row r="263" spans="1:8" ht="12.75">
      <c r="A263" s="8">
        <v>0</v>
      </c>
      <c r="B263" s="8">
        <v>6</v>
      </c>
      <c r="C263" s="146" t="s">
        <v>305</v>
      </c>
      <c r="D263" s="146" t="s">
        <v>306</v>
      </c>
      <c r="E263" s="163" t="s">
        <v>98</v>
      </c>
      <c r="F263" s="12">
        <v>2007</v>
      </c>
      <c r="G263" s="349">
        <v>7.6</v>
      </c>
      <c r="H263" s="55">
        <v>4.7</v>
      </c>
    </row>
    <row r="264" spans="1:8" ht="12.75">
      <c r="A264" s="8">
        <v>0</v>
      </c>
      <c r="B264" s="8">
        <v>7</v>
      </c>
      <c r="C264" s="146" t="s">
        <v>184</v>
      </c>
      <c r="D264" s="146" t="s">
        <v>97</v>
      </c>
      <c r="E264" s="163" t="s">
        <v>171</v>
      </c>
      <c r="F264" s="12">
        <v>2007</v>
      </c>
      <c r="G264" s="349">
        <v>8</v>
      </c>
      <c r="H264" s="55">
        <v>7.7</v>
      </c>
    </row>
    <row r="265" spans="1:8" ht="12.75">
      <c r="A265" s="8">
        <v>0</v>
      </c>
      <c r="B265" s="8">
        <v>8</v>
      </c>
      <c r="C265" s="148" t="s">
        <v>191</v>
      </c>
      <c r="D265" s="146" t="s">
        <v>186</v>
      </c>
      <c r="E265" s="163" t="s">
        <v>79</v>
      </c>
      <c r="F265" s="12">
        <v>2008</v>
      </c>
      <c r="G265" s="349">
        <v>6.9</v>
      </c>
      <c r="H265" s="55">
        <v>6.9</v>
      </c>
    </row>
    <row r="266" spans="1:8" ht="12.75">
      <c r="A266" s="8">
        <v>0</v>
      </c>
      <c r="B266" s="8">
        <v>9</v>
      </c>
      <c r="C266" s="146" t="s">
        <v>701</v>
      </c>
      <c r="D266" s="146" t="s">
        <v>262</v>
      </c>
      <c r="E266" s="146" t="s">
        <v>99</v>
      </c>
      <c r="F266" s="172">
        <v>2007</v>
      </c>
      <c r="G266" s="202" t="s">
        <v>703</v>
      </c>
      <c r="H266" s="55"/>
    </row>
    <row r="267" spans="1:8" ht="12.75">
      <c r="A267" s="8">
        <v>0</v>
      </c>
      <c r="B267" s="8">
        <v>10</v>
      </c>
      <c r="C267" s="148" t="s">
        <v>310</v>
      </c>
      <c r="D267" s="146" t="s">
        <v>205</v>
      </c>
      <c r="E267" s="163" t="s">
        <v>67</v>
      </c>
      <c r="F267" s="12">
        <v>2008</v>
      </c>
      <c r="G267" s="349">
        <v>20.7</v>
      </c>
      <c r="H267" s="55">
        <v>20.7</v>
      </c>
    </row>
    <row r="268" spans="1:8" ht="12.75">
      <c r="A268" s="8">
        <v>0</v>
      </c>
      <c r="B268" s="8">
        <v>11</v>
      </c>
      <c r="C268" s="148" t="s">
        <v>267</v>
      </c>
      <c r="D268" s="146" t="s">
        <v>106</v>
      </c>
      <c r="E268" s="163" t="s">
        <v>153</v>
      </c>
      <c r="F268" s="12">
        <v>2008</v>
      </c>
      <c r="G268" s="202" t="s">
        <v>625</v>
      </c>
      <c r="H268" s="55">
        <v>12.3</v>
      </c>
    </row>
    <row r="269" spans="1:8" ht="12.75">
      <c r="A269" s="8">
        <v>0</v>
      </c>
      <c r="B269" s="8">
        <v>12</v>
      </c>
      <c r="C269" s="148" t="s">
        <v>702</v>
      </c>
      <c r="D269" s="146" t="s">
        <v>303</v>
      </c>
      <c r="E269" s="163" t="s">
        <v>120</v>
      </c>
      <c r="F269" s="12">
        <v>2008</v>
      </c>
      <c r="G269" s="202" t="s">
        <v>669</v>
      </c>
      <c r="H269" s="55"/>
    </row>
    <row r="270" spans="1:8" ht="12.75">
      <c r="A270" s="8">
        <v>0</v>
      </c>
      <c r="B270" s="8">
        <v>13</v>
      </c>
      <c r="C270" s="146" t="s">
        <v>348</v>
      </c>
      <c r="D270" s="146" t="s">
        <v>161</v>
      </c>
      <c r="E270" s="146" t="s">
        <v>194</v>
      </c>
      <c r="F270" s="172">
        <v>2007</v>
      </c>
      <c r="G270" s="349">
        <v>12.3</v>
      </c>
      <c r="H270" s="55">
        <v>12.4</v>
      </c>
    </row>
    <row r="271" spans="1:8" ht="12.75">
      <c r="A271" s="8">
        <v>0</v>
      </c>
      <c r="B271" s="8">
        <v>14</v>
      </c>
      <c r="C271" s="148" t="s">
        <v>118</v>
      </c>
      <c r="D271" s="146" t="s">
        <v>119</v>
      </c>
      <c r="E271" s="163" t="s">
        <v>96</v>
      </c>
      <c r="F271" s="12">
        <v>2008</v>
      </c>
      <c r="G271" s="202" t="s">
        <v>540</v>
      </c>
      <c r="H271" s="202" t="s">
        <v>732</v>
      </c>
    </row>
    <row r="272" spans="1:8" ht="12.75">
      <c r="A272" s="8">
        <v>0</v>
      </c>
      <c r="B272" s="8">
        <v>15</v>
      </c>
      <c r="C272" s="148" t="s">
        <v>147</v>
      </c>
      <c r="D272" s="146" t="s">
        <v>162</v>
      </c>
      <c r="E272" s="163" t="s">
        <v>96</v>
      </c>
      <c r="F272" s="12">
        <v>2008</v>
      </c>
      <c r="G272" s="349">
        <v>3.9</v>
      </c>
      <c r="H272" s="55">
        <v>0.8</v>
      </c>
    </row>
    <row r="273" spans="1:8" ht="12.75">
      <c r="A273" s="8">
        <v>0</v>
      </c>
      <c r="B273" s="8">
        <v>16</v>
      </c>
      <c r="C273" s="146" t="s">
        <v>363</v>
      </c>
      <c r="D273" s="146" t="s">
        <v>108</v>
      </c>
      <c r="E273" s="146" t="s">
        <v>96</v>
      </c>
      <c r="F273" s="172">
        <v>2007</v>
      </c>
      <c r="G273" s="349">
        <v>22.6</v>
      </c>
      <c r="H273" s="55">
        <v>19.8</v>
      </c>
    </row>
    <row r="274" spans="1:8" ht="12.75">
      <c r="A274" s="8">
        <v>0</v>
      </c>
      <c r="B274" s="8">
        <v>17</v>
      </c>
      <c r="C274" s="148" t="s">
        <v>224</v>
      </c>
      <c r="D274" s="146" t="s">
        <v>225</v>
      </c>
      <c r="E274" s="163" t="s">
        <v>96</v>
      </c>
      <c r="F274" s="12">
        <v>2008</v>
      </c>
      <c r="G274" s="349">
        <v>7.3</v>
      </c>
      <c r="H274" s="55"/>
    </row>
    <row r="275" spans="1:8" ht="12.75">
      <c r="A275" s="8">
        <v>0</v>
      </c>
      <c r="B275" s="8">
        <v>18</v>
      </c>
      <c r="C275" s="146" t="s">
        <v>719</v>
      </c>
      <c r="D275" s="146" t="s">
        <v>205</v>
      </c>
      <c r="E275" s="146" t="s">
        <v>170</v>
      </c>
      <c r="F275" s="172">
        <v>2007</v>
      </c>
      <c r="G275" s="349" t="s">
        <v>720</v>
      </c>
      <c r="H275" s="55"/>
    </row>
    <row r="276" spans="1:8" ht="12.75">
      <c r="A276" s="8">
        <v>0</v>
      </c>
      <c r="B276" s="8">
        <v>19</v>
      </c>
      <c r="C276" s="146" t="s">
        <v>577</v>
      </c>
      <c r="D276" s="146" t="s">
        <v>639</v>
      </c>
      <c r="E276" s="146" t="s">
        <v>170</v>
      </c>
      <c r="F276" s="172">
        <v>2007</v>
      </c>
      <c r="G276" s="349">
        <v>18.1</v>
      </c>
      <c r="H276" s="55"/>
    </row>
    <row r="277" spans="1:8" ht="12.75">
      <c r="A277" s="8">
        <v>0</v>
      </c>
      <c r="B277" s="8">
        <v>20</v>
      </c>
      <c r="C277" s="148" t="s">
        <v>141</v>
      </c>
      <c r="D277" s="146" t="s">
        <v>142</v>
      </c>
      <c r="E277" s="163" t="s">
        <v>101</v>
      </c>
      <c r="F277" s="12">
        <v>2008</v>
      </c>
      <c r="G277" s="349">
        <v>5</v>
      </c>
      <c r="H277" s="55"/>
    </row>
    <row r="278" spans="1:8" ht="12.75">
      <c r="A278" s="8">
        <v>0</v>
      </c>
      <c r="B278" s="8">
        <v>21</v>
      </c>
      <c r="C278" s="146" t="s">
        <v>346</v>
      </c>
      <c r="D278" s="146" t="s">
        <v>347</v>
      </c>
      <c r="E278" s="163" t="s">
        <v>101</v>
      </c>
      <c r="F278" s="12">
        <v>2007</v>
      </c>
      <c r="G278" s="349">
        <v>3.9</v>
      </c>
      <c r="H278" s="55">
        <v>2.6</v>
      </c>
    </row>
    <row r="279" spans="1:8" ht="12.75">
      <c r="A279" s="8">
        <v>0</v>
      </c>
      <c r="B279" s="8">
        <v>22</v>
      </c>
      <c r="C279" s="148" t="s">
        <v>496</v>
      </c>
      <c r="D279" s="146" t="s">
        <v>497</v>
      </c>
      <c r="E279" s="163" t="s">
        <v>101</v>
      </c>
      <c r="F279" s="12">
        <v>2008</v>
      </c>
      <c r="G279" s="349">
        <v>13.8</v>
      </c>
      <c r="H279" s="55"/>
    </row>
    <row r="280" spans="1:8" ht="12.75">
      <c r="A280" s="8">
        <v>0</v>
      </c>
      <c r="B280" s="8">
        <v>23</v>
      </c>
      <c r="C280" s="146" t="s">
        <v>553</v>
      </c>
      <c r="D280" s="146" t="s">
        <v>215</v>
      </c>
      <c r="E280" s="163" t="s">
        <v>105</v>
      </c>
      <c r="F280" s="12">
        <v>2007</v>
      </c>
      <c r="G280" s="202" t="s">
        <v>644</v>
      </c>
      <c r="H280" s="55"/>
    </row>
    <row r="281" spans="1:9" s="8" customFormat="1" ht="12.75">
      <c r="A281" s="8">
        <v>0</v>
      </c>
      <c r="B281" s="8">
        <v>24</v>
      </c>
      <c r="C281" s="148" t="s">
        <v>122</v>
      </c>
      <c r="D281" s="146" t="s">
        <v>163</v>
      </c>
      <c r="E281" s="163" t="s">
        <v>105</v>
      </c>
      <c r="F281" s="12">
        <v>2008</v>
      </c>
      <c r="G281" s="349">
        <v>4.9</v>
      </c>
      <c r="H281" s="55">
        <v>2.9</v>
      </c>
      <c r="I281" s="55"/>
    </row>
    <row r="282" spans="1:9" s="8" customFormat="1" ht="12.75">
      <c r="A282" s="8">
        <v>0</v>
      </c>
      <c r="B282" s="8">
        <v>25</v>
      </c>
      <c r="C282" s="146" t="s">
        <v>157</v>
      </c>
      <c r="D282" s="146" t="s">
        <v>104</v>
      </c>
      <c r="E282" s="146" t="s">
        <v>158</v>
      </c>
      <c r="F282" s="172">
        <v>2007</v>
      </c>
      <c r="G282" s="349">
        <v>7.1</v>
      </c>
      <c r="H282" s="55">
        <v>6.9</v>
      </c>
      <c r="I282" s="202"/>
    </row>
    <row r="283" spans="1:9" s="8" customFormat="1" ht="12.75">
      <c r="A283" s="8">
        <v>0</v>
      </c>
      <c r="B283" s="8">
        <v>26</v>
      </c>
      <c r="C283" s="146" t="s">
        <v>547</v>
      </c>
      <c r="D283" s="146" t="s">
        <v>548</v>
      </c>
      <c r="E283" s="163" t="s">
        <v>181</v>
      </c>
      <c r="F283" s="12">
        <v>2007</v>
      </c>
      <c r="G283" s="349">
        <v>16</v>
      </c>
      <c r="H283" s="55">
        <v>10.9</v>
      </c>
      <c r="I283" s="55"/>
    </row>
    <row r="284" spans="1:9" s="8" customFormat="1" ht="12.75">
      <c r="A284" s="8">
        <v>0</v>
      </c>
      <c r="B284" s="8">
        <v>27</v>
      </c>
      <c r="C284" s="148" t="s">
        <v>260</v>
      </c>
      <c r="D284" s="146" t="s">
        <v>161</v>
      </c>
      <c r="E284" s="163" t="s">
        <v>181</v>
      </c>
      <c r="F284" s="12">
        <v>2008</v>
      </c>
      <c r="G284" s="349">
        <v>7.9</v>
      </c>
      <c r="H284" s="55"/>
      <c r="I284" s="55"/>
    </row>
    <row r="285" spans="1:9" s="8" customFormat="1" ht="12.75">
      <c r="A285" s="8">
        <v>0</v>
      </c>
      <c r="B285" s="8">
        <v>28</v>
      </c>
      <c r="C285" s="146" t="s">
        <v>245</v>
      </c>
      <c r="D285" s="146" t="s">
        <v>246</v>
      </c>
      <c r="E285" s="163" t="s">
        <v>247</v>
      </c>
      <c r="F285" s="12">
        <v>2007</v>
      </c>
      <c r="G285" s="349">
        <v>21.6</v>
      </c>
      <c r="H285" s="55"/>
      <c r="I285" s="55"/>
    </row>
    <row r="286" spans="1:9" s="8" customFormat="1" ht="12.75">
      <c r="A286" s="8">
        <v>0</v>
      </c>
      <c r="B286" s="8">
        <v>29</v>
      </c>
      <c r="C286" s="148" t="s">
        <v>362</v>
      </c>
      <c r="D286" s="146" t="s">
        <v>307</v>
      </c>
      <c r="E286" s="163" t="s">
        <v>166</v>
      </c>
      <c r="F286" s="12">
        <v>2008</v>
      </c>
      <c r="G286" s="349">
        <v>14.7</v>
      </c>
      <c r="H286" s="55">
        <v>12.9</v>
      </c>
      <c r="I286" s="55"/>
    </row>
    <row r="287" spans="1:9" s="8" customFormat="1" ht="12.75">
      <c r="A287" s="8">
        <v>0</v>
      </c>
      <c r="B287" s="8">
        <v>30</v>
      </c>
      <c r="C287" s="148" t="s">
        <v>109</v>
      </c>
      <c r="D287" s="146" t="s">
        <v>217</v>
      </c>
      <c r="E287" s="163" t="s">
        <v>166</v>
      </c>
      <c r="F287" s="12">
        <v>2008</v>
      </c>
      <c r="G287" s="349">
        <v>16.9</v>
      </c>
      <c r="H287" s="55">
        <v>17.9</v>
      </c>
      <c r="I287" s="55"/>
    </row>
    <row r="288" spans="1:9" s="8" customFormat="1" ht="12.75">
      <c r="A288" s="8">
        <v>0</v>
      </c>
      <c r="B288" s="8">
        <v>31</v>
      </c>
      <c r="C288" s="146" t="s">
        <v>626</v>
      </c>
      <c r="D288" s="146" t="s">
        <v>225</v>
      </c>
      <c r="E288" s="146" t="s">
        <v>166</v>
      </c>
      <c r="F288" s="172">
        <v>2007</v>
      </c>
      <c r="G288" s="349">
        <v>15.7</v>
      </c>
      <c r="H288" s="55"/>
      <c r="I288" s="55"/>
    </row>
    <row r="289" spans="1:9" s="8" customFormat="1" ht="12.75">
      <c r="A289" s="8">
        <v>0</v>
      </c>
      <c r="B289" s="8">
        <v>32</v>
      </c>
      <c r="C289" s="148" t="s">
        <v>214</v>
      </c>
      <c r="D289" s="146" t="s">
        <v>106</v>
      </c>
      <c r="E289" s="163" t="s">
        <v>211</v>
      </c>
      <c r="F289" s="12">
        <v>2008</v>
      </c>
      <c r="G289" s="349">
        <v>8.8</v>
      </c>
      <c r="H289" s="55">
        <v>11.5</v>
      </c>
      <c r="I289" s="55"/>
    </row>
    <row r="290" spans="1:8" ht="12.75">
      <c r="A290" s="8">
        <v>0</v>
      </c>
      <c r="B290" s="8">
        <v>33</v>
      </c>
      <c r="C290" s="148" t="s">
        <v>263</v>
      </c>
      <c r="D290" s="146" t="s">
        <v>264</v>
      </c>
      <c r="E290" s="163" t="s">
        <v>211</v>
      </c>
      <c r="F290" s="12">
        <v>2008</v>
      </c>
      <c r="G290" s="202" t="s">
        <v>642</v>
      </c>
      <c r="H290" s="55"/>
    </row>
    <row r="291" spans="1:9" s="8" customFormat="1" ht="12.75">
      <c r="A291" s="8">
        <v>0</v>
      </c>
      <c r="B291" s="8">
        <v>34</v>
      </c>
      <c r="C291" s="146" t="s">
        <v>177</v>
      </c>
      <c r="D291" s="146" t="s">
        <v>178</v>
      </c>
      <c r="E291" s="146" t="s">
        <v>71</v>
      </c>
      <c r="F291" s="172">
        <v>2007</v>
      </c>
      <c r="G291" s="349" t="s">
        <v>700</v>
      </c>
      <c r="H291" s="55"/>
      <c r="I291" s="55"/>
    </row>
    <row r="292" spans="1:9" s="8" customFormat="1" ht="12.75">
      <c r="A292" s="8">
        <v>0</v>
      </c>
      <c r="B292" s="8">
        <v>35</v>
      </c>
      <c r="C292" s="148" t="s">
        <v>200</v>
      </c>
      <c r="D292" s="146" t="s">
        <v>325</v>
      </c>
      <c r="E292" s="163" t="s">
        <v>71</v>
      </c>
      <c r="F292" s="12">
        <v>2008</v>
      </c>
      <c r="G292" s="349">
        <v>16.7</v>
      </c>
      <c r="H292" s="55">
        <v>13.9</v>
      </c>
      <c r="I292" s="55"/>
    </row>
    <row r="293" spans="3:9" s="8" customFormat="1" ht="12.75">
      <c r="C293" s="146" t="s">
        <v>155</v>
      </c>
      <c r="D293" s="146" t="s">
        <v>156</v>
      </c>
      <c r="E293" s="163" t="s">
        <v>71</v>
      </c>
      <c r="F293" s="12">
        <v>2007</v>
      </c>
      <c r="G293" s="202" t="s">
        <v>759</v>
      </c>
      <c r="H293" s="55"/>
      <c r="I293" s="55"/>
    </row>
    <row r="294" spans="1:9" s="8" customFormat="1" ht="12.75">
      <c r="A294" s="8">
        <v>0</v>
      </c>
      <c r="B294" s="8">
        <v>36</v>
      </c>
      <c r="C294" s="148" t="s">
        <v>280</v>
      </c>
      <c r="D294" s="146" t="s">
        <v>112</v>
      </c>
      <c r="E294" s="163" t="s">
        <v>71</v>
      </c>
      <c r="F294" s="12">
        <v>2008</v>
      </c>
      <c r="G294" s="349">
        <v>13.9</v>
      </c>
      <c r="H294" s="55"/>
      <c r="I294" s="55"/>
    </row>
    <row r="295" spans="1:9" s="8" customFormat="1" ht="12.75">
      <c r="A295" s="8">
        <v>0</v>
      </c>
      <c r="B295" s="289">
        <v>37</v>
      </c>
      <c r="C295" s="148" t="s">
        <v>110</v>
      </c>
      <c r="D295" s="355" t="s">
        <v>104</v>
      </c>
      <c r="E295" s="163" t="s">
        <v>71</v>
      </c>
      <c r="F295" s="12">
        <v>2008</v>
      </c>
      <c r="G295" s="349" t="s">
        <v>731</v>
      </c>
      <c r="H295" s="55"/>
      <c r="I295" s="55"/>
    </row>
    <row r="296" spans="1:9" s="8" customFormat="1" ht="12.75">
      <c r="A296">
        <v>1</v>
      </c>
      <c r="B296" s="8">
        <v>1</v>
      </c>
      <c r="C296" s="146" t="s">
        <v>493</v>
      </c>
      <c r="D296" s="149" t="s">
        <v>494</v>
      </c>
      <c r="E296" s="146" t="s">
        <v>99</v>
      </c>
      <c r="F296" s="12">
        <v>2007</v>
      </c>
      <c r="G296" s="349"/>
      <c r="H296" s="55"/>
      <c r="I296" s="55"/>
    </row>
    <row r="297" spans="1:9" s="8" customFormat="1" ht="12.75">
      <c r="A297">
        <v>1</v>
      </c>
      <c r="B297" s="8">
        <v>2</v>
      </c>
      <c r="C297" s="146" t="s">
        <v>366</v>
      </c>
      <c r="D297" s="149" t="s">
        <v>367</v>
      </c>
      <c r="E297" s="146" t="s">
        <v>79</v>
      </c>
      <c r="F297" s="12">
        <v>2007</v>
      </c>
      <c r="G297" s="202"/>
      <c r="H297" s="55"/>
      <c r="I297" s="55"/>
    </row>
    <row r="298" spans="1:9" s="8" customFormat="1" ht="12.75">
      <c r="A298">
        <v>1</v>
      </c>
      <c r="B298" s="8">
        <v>3</v>
      </c>
      <c r="C298" s="146" t="s">
        <v>551</v>
      </c>
      <c r="D298" s="149" t="s">
        <v>199</v>
      </c>
      <c r="E298" s="146" t="s">
        <v>168</v>
      </c>
      <c r="F298" s="12">
        <v>2007</v>
      </c>
      <c r="G298" s="352"/>
      <c r="H298" s="55"/>
      <c r="I298" s="55"/>
    </row>
    <row r="299" spans="1:9" s="8" customFormat="1" ht="12.75">
      <c r="A299">
        <v>1</v>
      </c>
      <c r="B299" s="8">
        <v>4</v>
      </c>
      <c r="C299" s="148" t="s">
        <v>196</v>
      </c>
      <c r="D299" s="149" t="s">
        <v>197</v>
      </c>
      <c r="E299" s="146" t="s">
        <v>78</v>
      </c>
      <c r="F299" s="12">
        <v>2008</v>
      </c>
      <c r="G299" s="349"/>
      <c r="H299" s="55"/>
      <c r="I299" s="55"/>
    </row>
    <row r="300" spans="1:9" s="8" customFormat="1" ht="12.75">
      <c r="A300">
        <v>1</v>
      </c>
      <c r="B300" s="8">
        <v>5</v>
      </c>
      <c r="C300" s="148" t="s">
        <v>541</v>
      </c>
      <c r="D300" s="149" t="s">
        <v>542</v>
      </c>
      <c r="E300" s="146" t="s">
        <v>211</v>
      </c>
      <c r="F300" s="12">
        <v>2008</v>
      </c>
      <c r="G300" s="349"/>
      <c r="H300" s="55"/>
      <c r="I300" s="55"/>
    </row>
    <row r="301" spans="1:9" s="8" customFormat="1" ht="12.75">
      <c r="A301">
        <v>1</v>
      </c>
      <c r="B301" s="8">
        <v>6</v>
      </c>
      <c r="C301" s="148" t="s">
        <v>160</v>
      </c>
      <c r="D301" s="149" t="s">
        <v>161</v>
      </c>
      <c r="E301" s="146" t="s">
        <v>168</v>
      </c>
      <c r="F301" s="12">
        <v>2008</v>
      </c>
      <c r="G301" s="349"/>
      <c r="H301" s="55"/>
      <c r="I301" s="55"/>
    </row>
    <row r="302" spans="1:9" s="8" customFormat="1" ht="12.75">
      <c r="A302">
        <v>1</v>
      </c>
      <c r="B302" s="8">
        <v>7</v>
      </c>
      <c r="C302" s="148" t="s">
        <v>261</v>
      </c>
      <c r="D302" s="149" t="s">
        <v>148</v>
      </c>
      <c r="E302" s="146" t="s">
        <v>166</v>
      </c>
      <c r="F302" s="12">
        <v>2008</v>
      </c>
      <c r="G302" s="202"/>
      <c r="H302" s="55"/>
      <c r="I302" s="55"/>
    </row>
    <row r="303" spans="1:9" s="8" customFormat="1" ht="12.75">
      <c r="A303">
        <v>1</v>
      </c>
      <c r="B303" s="8">
        <v>8</v>
      </c>
      <c r="C303" s="146" t="s">
        <v>185</v>
      </c>
      <c r="D303" s="149" t="s">
        <v>195</v>
      </c>
      <c r="E303" s="146" t="s">
        <v>98</v>
      </c>
      <c r="F303" s="12">
        <v>2007</v>
      </c>
      <c r="G303" s="202"/>
      <c r="H303" s="55"/>
      <c r="I303" s="55"/>
    </row>
    <row r="304" spans="1:9" s="8" customFormat="1" ht="12.75">
      <c r="A304">
        <v>1</v>
      </c>
      <c r="B304" s="8">
        <v>9</v>
      </c>
      <c r="C304" s="148" t="s">
        <v>185</v>
      </c>
      <c r="D304" s="149" t="s">
        <v>199</v>
      </c>
      <c r="E304" s="146" t="s">
        <v>98</v>
      </c>
      <c r="F304" s="12">
        <v>2008</v>
      </c>
      <c r="G304" s="349"/>
      <c r="H304" s="55"/>
      <c r="I304" s="55"/>
    </row>
    <row r="305" spans="1:9" s="8" customFormat="1" ht="12.75">
      <c r="A305">
        <v>1</v>
      </c>
      <c r="B305" s="8">
        <v>10</v>
      </c>
      <c r="C305" s="146" t="s">
        <v>234</v>
      </c>
      <c r="D305" s="149" t="s">
        <v>235</v>
      </c>
      <c r="E305" s="146" t="s">
        <v>71</v>
      </c>
      <c r="F305" s="12">
        <v>2007</v>
      </c>
      <c r="G305" s="349"/>
      <c r="H305" s="55"/>
      <c r="I305" s="55"/>
    </row>
    <row r="306" spans="1:9" s="8" customFormat="1" ht="12.75">
      <c r="A306">
        <v>1</v>
      </c>
      <c r="B306" s="8">
        <v>11</v>
      </c>
      <c r="C306" s="148" t="s">
        <v>549</v>
      </c>
      <c r="D306" s="149" t="s">
        <v>320</v>
      </c>
      <c r="E306" s="146" t="s">
        <v>120</v>
      </c>
      <c r="F306" s="12">
        <v>2008</v>
      </c>
      <c r="G306" s="349"/>
      <c r="H306" s="55"/>
      <c r="I306" s="55"/>
    </row>
    <row r="307" spans="1:9" s="8" customFormat="1" ht="12.75">
      <c r="A307">
        <v>1</v>
      </c>
      <c r="B307" s="8">
        <v>12</v>
      </c>
      <c r="C307" s="148" t="s">
        <v>498</v>
      </c>
      <c r="D307" s="149" t="s">
        <v>499</v>
      </c>
      <c r="E307" s="146" t="s">
        <v>71</v>
      </c>
      <c r="F307" s="12">
        <v>2008</v>
      </c>
      <c r="G307" s="349"/>
      <c r="H307" s="55"/>
      <c r="I307" s="55"/>
    </row>
    <row r="308" spans="1:9" s="8" customFormat="1" ht="12.75">
      <c r="A308">
        <v>1</v>
      </c>
      <c r="B308" s="8">
        <v>13</v>
      </c>
      <c r="C308" s="146" t="s">
        <v>179</v>
      </c>
      <c r="D308" s="149" t="s">
        <v>180</v>
      </c>
      <c r="E308" s="146" t="s">
        <v>96</v>
      </c>
      <c r="F308" s="12">
        <v>2007</v>
      </c>
      <c r="G308" s="202"/>
      <c r="H308" s="55"/>
      <c r="I308" s="55"/>
    </row>
    <row r="309" spans="1:9" s="8" customFormat="1" ht="12.75">
      <c r="A309">
        <v>1</v>
      </c>
      <c r="B309" s="8">
        <v>14</v>
      </c>
      <c r="C309" s="146" t="s">
        <v>155</v>
      </c>
      <c r="D309" s="149" t="s">
        <v>156</v>
      </c>
      <c r="E309" s="146" t="s">
        <v>71</v>
      </c>
      <c r="F309" s="12">
        <v>2007</v>
      </c>
      <c r="G309" s="331"/>
      <c r="H309" s="147"/>
      <c r="I309" s="147"/>
    </row>
    <row r="310" spans="1:9" s="8" customFormat="1" ht="12.75">
      <c r="A310">
        <v>1</v>
      </c>
      <c r="B310" s="8">
        <v>15</v>
      </c>
      <c r="C310" s="148" t="s">
        <v>556</v>
      </c>
      <c r="D310" s="149" t="s">
        <v>557</v>
      </c>
      <c r="E310" s="146" t="s">
        <v>211</v>
      </c>
      <c r="F310" s="12">
        <v>2008</v>
      </c>
      <c r="G310" s="349"/>
      <c r="H310" s="55"/>
      <c r="I310" s="55"/>
    </row>
    <row r="311" spans="1:9" s="8" customFormat="1" ht="12.75">
      <c r="A311">
        <v>1</v>
      </c>
      <c r="B311" s="8">
        <v>16</v>
      </c>
      <c r="C311" s="146" t="s">
        <v>550</v>
      </c>
      <c r="D311" s="149" t="s">
        <v>104</v>
      </c>
      <c r="E311" s="146" t="s">
        <v>275</v>
      </c>
      <c r="F311" s="12">
        <v>2007</v>
      </c>
      <c r="G311" s="349"/>
      <c r="H311" s="55"/>
      <c r="I311" s="55"/>
    </row>
    <row r="312" spans="1:9" s="8" customFormat="1" ht="12.75">
      <c r="A312">
        <v>1</v>
      </c>
      <c r="B312" s="8">
        <v>17</v>
      </c>
      <c r="C312" s="148" t="s">
        <v>368</v>
      </c>
      <c r="D312" s="149" t="s">
        <v>112</v>
      </c>
      <c r="E312" s="146" t="s">
        <v>78</v>
      </c>
      <c r="F312" s="12">
        <v>2008</v>
      </c>
      <c r="G312" s="349"/>
      <c r="H312" s="55"/>
      <c r="I312" s="55"/>
    </row>
    <row r="313" spans="3:9" s="8" customFormat="1" ht="12.75">
      <c r="C313" s="146"/>
      <c r="D313" s="146"/>
      <c r="E313" s="146"/>
      <c r="F313" s="12"/>
      <c r="G313" s="349"/>
      <c r="H313" s="55"/>
      <c r="I313" s="55"/>
    </row>
    <row r="314" spans="3:9" s="8" customFormat="1" ht="12.75">
      <c r="C314" s="146"/>
      <c r="D314" s="146"/>
      <c r="E314" s="146"/>
      <c r="F314" s="12"/>
      <c r="G314" s="349"/>
      <c r="H314" s="55"/>
      <c r="I314" s="55"/>
    </row>
    <row r="315" spans="3:9" s="8" customFormat="1" ht="12.75">
      <c r="C315" s="146"/>
      <c r="D315" s="146"/>
      <c r="E315" s="146"/>
      <c r="F315" s="12"/>
      <c r="G315" s="349"/>
      <c r="H315" s="55"/>
      <c r="I315" s="55"/>
    </row>
    <row r="316" spans="3:9" s="8" customFormat="1" ht="12.75">
      <c r="C316" s="146"/>
      <c r="D316" s="146"/>
      <c r="E316" s="146"/>
      <c r="F316" s="12"/>
      <c r="G316" s="349"/>
      <c r="H316" s="55"/>
      <c r="I316" s="55"/>
    </row>
    <row r="317" spans="2:8" ht="12.75">
      <c r="B317" s="137" t="s">
        <v>188</v>
      </c>
      <c r="C317" s="109"/>
      <c r="D317" s="138"/>
      <c r="E317" s="110"/>
      <c r="F317" s="8"/>
      <c r="G317" s="349"/>
      <c r="H317" s="55"/>
    </row>
    <row r="318" spans="2:8" ht="12.75">
      <c r="B318" s="139" t="s">
        <v>291</v>
      </c>
      <c r="C318" s="109"/>
      <c r="D318" s="140"/>
      <c r="E318" s="110"/>
      <c r="F318" s="8"/>
      <c r="G318" s="349"/>
      <c r="H318" s="55"/>
    </row>
    <row r="319" spans="2:8" ht="12.75">
      <c r="B319" s="139" t="s">
        <v>189</v>
      </c>
      <c r="C319" s="109"/>
      <c r="D319" s="140"/>
      <c r="E319" s="110"/>
      <c r="F319" s="8"/>
      <c r="G319" s="349"/>
      <c r="H319" s="55"/>
    </row>
    <row r="320" spans="3:8" ht="12.75">
      <c r="C320" s="54"/>
      <c r="D320" s="54"/>
      <c r="E320" s="54"/>
      <c r="F320" s="8"/>
      <c r="G320" s="349"/>
      <c r="H320" s="55"/>
    </row>
    <row r="321" spans="3:8" ht="12.75">
      <c r="C321" s="54"/>
      <c r="D321" s="54"/>
      <c r="E321" s="54"/>
      <c r="F321" s="8"/>
      <c r="G321" s="349"/>
      <c r="H321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2">
      <selection activeCell="A29" sqref="A29:E5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527</v>
      </c>
      <c r="C9" s="146" t="s">
        <v>622</v>
      </c>
      <c r="D9" s="146" t="s">
        <v>79</v>
      </c>
      <c r="E9" s="8">
        <v>2016</v>
      </c>
      <c r="F9" s="8"/>
    </row>
    <row r="10" spans="1:6" ht="12.75">
      <c r="A10" s="8">
        <v>2</v>
      </c>
      <c r="B10" s="148" t="s">
        <v>668</v>
      </c>
      <c r="C10" s="146" t="s">
        <v>167</v>
      </c>
      <c r="D10" s="146" t="s">
        <v>120</v>
      </c>
      <c r="E10" s="12">
        <v>2014</v>
      </c>
      <c r="F10" s="8"/>
    </row>
    <row r="11" spans="1:6" ht="12.75">
      <c r="A11" s="8">
        <v>3</v>
      </c>
      <c r="B11" s="148" t="s">
        <v>631</v>
      </c>
      <c r="C11" s="146" t="s">
        <v>637</v>
      </c>
      <c r="D11" s="146" t="s">
        <v>633</v>
      </c>
      <c r="E11" s="12">
        <v>2015</v>
      </c>
      <c r="F11" s="8"/>
    </row>
    <row r="12" spans="1:6" ht="12.75">
      <c r="A12" s="8">
        <v>4</v>
      </c>
      <c r="B12" s="148" t="s">
        <v>355</v>
      </c>
      <c r="C12" s="146" t="s">
        <v>106</v>
      </c>
      <c r="D12" s="146" t="s">
        <v>96</v>
      </c>
      <c r="E12" s="12">
        <v>2014</v>
      </c>
      <c r="F12" s="8"/>
    </row>
    <row r="13" spans="1:6" ht="12.75">
      <c r="A13" s="8">
        <v>5</v>
      </c>
      <c r="B13" s="148" t="s">
        <v>525</v>
      </c>
      <c r="C13" s="146" t="s">
        <v>169</v>
      </c>
      <c r="D13" s="146" t="s">
        <v>526</v>
      </c>
      <c r="E13" s="12">
        <v>2014</v>
      </c>
      <c r="F13" s="8"/>
    </row>
    <row r="14" spans="1:6" ht="12.75">
      <c r="A14" s="8">
        <v>6</v>
      </c>
      <c r="B14" s="148" t="s">
        <v>389</v>
      </c>
      <c r="C14" s="146" t="s">
        <v>390</v>
      </c>
      <c r="D14" s="146" t="s">
        <v>71</v>
      </c>
      <c r="E14" s="12">
        <v>2015</v>
      </c>
      <c r="F14" s="8"/>
    </row>
    <row r="15" spans="1:6" ht="12.75">
      <c r="A15" s="8">
        <v>7</v>
      </c>
      <c r="B15" s="148" t="s">
        <v>574</v>
      </c>
      <c r="C15" s="146" t="s">
        <v>575</v>
      </c>
      <c r="D15" s="146" t="s">
        <v>101</v>
      </c>
      <c r="E15" s="12">
        <v>2015</v>
      </c>
      <c r="F15" s="8"/>
    </row>
    <row r="16" spans="1:6" ht="12.75">
      <c r="A16" s="8">
        <v>8</v>
      </c>
      <c r="B16" s="148" t="s">
        <v>678</v>
      </c>
      <c r="C16" s="146" t="s">
        <v>162</v>
      </c>
      <c r="D16" s="146" t="s">
        <v>99</v>
      </c>
      <c r="E16" s="12">
        <v>2015</v>
      </c>
      <c r="F16" s="8"/>
    </row>
    <row r="17" spans="1:6" ht="12.75">
      <c r="A17" s="8">
        <v>9</v>
      </c>
      <c r="B17" s="148" t="s">
        <v>696</v>
      </c>
      <c r="C17" s="146" t="s">
        <v>304</v>
      </c>
      <c r="D17" s="146" t="s">
        <v>175</v>
      </c>
      <c r="E17" s="12">
        <v>2014</v>
      </c>
      <c r="F17" s="8"/>
    </row>
    <row r="18" spans="1:6" ht="15">
      <c r="A18" s="8">
        <v>10</v>
      </c>
      <c r="B18" s="337" t="s">
        <v>614</v>
      </c>
      <c r="C18" s="146" t="s">
        <v>613</v>
      </c>
      <c r="D18" s="336" t="s">
        <v>175</v>
      </c>
      <c r="E18" s="146">
        <v>2016</v>
      </c>
      <c r="F18" s="8"/>
    </row>
    <row r="19" spans="1:6" ht="15">
      <c r="A19" s="8">
        <v>11</v>
      </c>
      <c r="B19" s="337" t="s">
        <v>614</v>
      </c>
      <c r="C19" s="146" t="s">
        <v>612</v>
      </c>
      <c r="D19" s="336" t="s">
        <v>175</v>
      </c>
      <c r="E19" s="12">
        <v>2015</v>
      </c>
      <c r="F19" s="8"/>
    </row>
    <row r="20" spans="1:6" ht="12.75">
      <c r="A20" s="8">
        <v>12</v>
      </c>
      <c r="B20" s="148" t="s">
        <v>679</v>
      </c>
      <c r="C20" s="146" t="s">
        <v>680</v>
      </c>
      <c r="D20" s="146" t="s">
        <v>171</v>
      </c>
      <c r="E20" s="12">
        <v>2016</v>
      </c>
      <c r="F20" s="8"/>
    </row>
    <row r="21" spans="1:6" ht="12.75">
      <c r="A21" s="8">
        <v>13</v>
      </c>
      <c r="B21" s="148" t="s">
        <v>425</v>
      </c>
      <c r="C21" s="146" t="s">
        <v>513</v>
      </c>
      <c r="D21" s="146" t="s">
        <v>67</v>
      </c>
      <c r="E21" s="12">
        <v>2015</v>
      </c>
      <c r="F21" s="8"/>
    </row>
    <row r="22" spans="1:6" ht="12.75">
      <c r="A22" s="8">
        <v>14</v>
      </c>
      <c r="B22" s="148" t="s">
        <v>145</v>
      </c>
      <c r="C22" s="146" t="s">
        <v>615</v>
      </c>
      <c r="D22" s="146" t="s">
        <v>96</v>
      </c>
      <c r="E22" s="12">
        <v>2015</v>
      </c>
      <c r="F22" s="8"/>
    </row>
    <row r="23" spans="1:6" ht="12.75">
      <c r="A23" s="8">
        <v>15</v>
      </c>
      <c r="B23" s="148" t="s">
        <v>674</v>
      </c>
      <c r="C23" s="146" t="s">
        <v>675</v>
      </c>
      <c r="D23" s="146" t="s">
        <v>78</v>
      </c>
      <c r="E23" s="12">
        <v>2014</v>
      </c>
      <c r="F23" s="8"/>
    </row>
    <row r="24" spans="1:6" ht="12.75">
      <c r="A24" s="8">
        <v>16</v>
      </c>
      <c r="B24" s="148" t="s">
        <v>617</v>
      </c>
      <c r="C24" s="146" t="s">
        <v>618</v>
      </c>
      <c r="D24" s="146" t="s">
        <v>101</v>
      </c>
      <c r="E24" s="12">
        <v>2016</v>
      </c>
      <c r="F24" s="8"/>
    </row>
    <row r="25" spans="1:6" ht="12.75">
      <c r="A25" s="8">
        <v>17</v>
      </c>
      <c r="B25" s="148" t="s">
        <v>489</v>
      </c>
      <c r="C25" s="146" t="s">
        <v>430</v>
      </c>
      <c r="D25" s="146" t="s">
        <v>275</v>
      </c>
      <c r="E25" s="12">
        <v>2014</v>
      </c>
      <c r="F25" s="8"/>
    </row>
    <row r="26" spans="1:6" ht="12.75">
      <c r="A26" s="8">
        <v>18</v>
      </c>
      <c r="B26" s="148" t="s">
        <v>426</v>
      </c>
      <c r="C26" s="146" t="s">
        <v>178</v>
      </c>
      <c r="D26" s="146" t="s">
        <v>194</v>
      </c>
      <c r="E26" s="12">
        <v>2015</v>
      </c>
      <c r="F26" s="8"/>
    </row>
    <row r="27" spans="1:6" ht="12.75">
      <c r="A27" s="8">
        <v>19</v>
      </c>
      <c r="B27" s="148" t="s">
        <v>664</v>
      </c>
      <c r="C27" s="146" t="s">
        <v>251</v>
      </c>
      <c r="D27" s="146" t="s">
        <v>78</v>
      </c>
      <c r="E27" s="12">
        <v>2016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6" t="s">
        <v>697</v>
      </c>
      <c r="C31" s="146" t="s">
        <v>698</v>
      </c>
      <c r="D31" s="146" t="s">
        <v>78</v>
      </c>
      <c r="E31" s="12">
        <v>2012</v>
      </c>
    </row>
    <row r="32" spans="1:5" ht="12.75">
      <c r="A32" s="8">
        <v>2</v>
      </c>
      <c r="B32" s="148" t="s">
        <v>351</v>
      </c>
      <c r="C32" s="146" t="s">
        <v>216</v>
      </c>
      <c r="D32" s="146" t="s">
        <v>96</v>
      </c>
      <c r="E32" s="12">
        <v>2013</v>
      </c>
    </row>
    <row r="33" spans="1:5" ht="12.75">
      <c r="A33" s="8">
        <v>3</v>
      </c>
      <c r="B33" s="148" t="s">
        <v>631</v>
      </c>
      <c r="C33" s="146" t="s">
        <v>632</v>
      </c>
      <c r="D33" s="146" t="s">
        <v>633</v>
      </c>
      <c r="E33" s="146">
        <v>2013</v>
      </c>
    </row>
    <row r="34" spans="1:5" ht="12.75">
      <c r="A34" s="8">
        <v>4</v>
      </c>
      <c r="B34" s="148" t="s">
        <v>373</v>
      </c>
      <c r="C34" s="146" t="s">
        <v>420</v>
      </c>
      <c r="D34" s="146" t="s">
        <v>275</v>
      </c>
      <c r="E34" s="12">
        <v>2013</v>
      </c>
    </row>
    <row r="35" spans="1:5" ht="12.75">
      <c r="A35" s="8">
        <v>5</v>
      </c>
      <c r="B35" s="146" t="s">
        <v>404</v>
      </c>
      <c r="C35" s="146" t="s">
        <v>405</v>
      </c>
      <c r="D35" s="146" t="s">
        <v>101</v>
      </c>
      <c r="E35" s="12">
        <v>2012</v>
      </c>
    </row>
    <row r="36" spans="1:5" ht="12.75">
      <c r="A36" s="8">
        <v>6</v>
      </c>
      <c r="B36" s="146" t="s">
        <v>402</v>
      </c>
      <c r="C36" s="146" t="s">
        <v>403</v>
      </c>
      <c r="D36" s="146" t="s">
        <v>211</v>
      </c>
      <c r="E36" s="12">
        <v>2012</v>
      </c>
    </row>
    <row r="37" spans="1:5" ht="12.75">
      <c r="A37" s="8">
        <v>7</v>
      </c>
      <c r="B37" s="146" t="s">
        <v>537</v>
      </c>
      <c r="C37" s="146" t="s">
        <v>538</v>
      </c>
      <c r="D37" s="146" t="s">
        <v>153</v>
      </c>
      <c r="E37" s="12">
        <v>2012</v>
      </c>
    </row>
    <row r="38" spans="1:6" ht="12.75">
      <c r="A38" s="8">
        <v>8</v>
      </c>
      <c r="B38" s="148" t="s">
        <v>518</v>
      </c>
      <c r="C38" s="146" t="s">
        <v>165</v>
      </c>
      <c r="D38" s="146" t="s">
        <v>181</v>
      </c>
      <c r="E38" s="12">
        <v>2013</v>
      </c>
      <c r="F38" s="8"/>
    </row>
    <row r="39" spans="1:5" ht="12.75">
      <c r="A39" s="8">
        <v>9</v>
      </c>
      <c r="B39" s="146" t="s">
        <v>398</v>
      </c>
      <c r="C39" s="146" t="s">
        <v>399</v>
      </c>
      <c r="D39" s="146" t="s">
        <v>171</v>
      </c>
      <c r="E39" s="12">
        <v>2012</v>
      </c>
    </row>
    <row r="40" spans="1:5" ht="12.75">
      <c r="A40" s="8">
        <v>10</v>
      </c>
      <c r="B40" s="148" t="s">
        <v>564</v>
      </c>
      <c r="C40" s="146" t="s">
        <v>565</v>
      </c>
      <c r="D40" s="146" t="s">
        <v>96</v>
      </c>
      <c r="E40" s="12">
        <v>2013</v>
      </c>
    </row>
    <row r="41" spans="1:6" ht="12.75">
      <c r="A41" s="8">
        <v>11</v>
      </c>
      <c r="B41" s="148" t="s">
        <v>623</v>
      </c>
      <c r="C41" s="146" t="s">
        <v>624</v>
      </c>
      <c r="D41" s="146" t="s">
        <v>96</v>
      </c>
      <c r="E41" s="12">
        <v>2013</v>
      </c>
      <c r="F41" s="8"/>
    </row>
    <row r="42" spans="1:6" ht="12.75">
      <c r="A42" s="8">
        <v>12</v>
      </c>
      <c r="B42" s="148" t="s">
        <v>687</v>
      </c>
      <c r="C42" s="146" t="s">
        <v>688</v>
      </c>
      <c r="D42" s="146" t="s">
        <v>170</v>
      </c>
      <c r="E42" s="12">
        <v>2013</v>
      </c>
      <c r="F42" s="8"/>
    </row>
    <row r="43" spans="1:5" ht="12.75">
      <c r="A43" s="8">
        <v>13</v>
      </c>
      <c r="B43" s="146" t="s">
        <v>577</v>
      </c>
      <c r="C43" s="146" t="s">
        <v>578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126</v>
      </c>
      <c r="C44" s="146" t="s">
        <v>139</v>
      </c>
      <c r="D44" s="146" t="s">
        <v>105</v>
      </c>
      <c r="E44" s="12">
        <v>2012</v>
      </c>
    </row>
    <row r="45" spans="1:5" ht="12.75">
      <c r="A45" s="8">
        <v>15</v>
      </c>
      <c r="B45" s="146" t="s">
        <v>268</v>
      </c>
      <c r="C45" s="146" t="s">
        <v>208</v>
      </c>
      <c r="D45" s="146" t="s">
        <v>211</v>
      </c>
      <c r="E45" s="12">
        <v>2012</v>
      </c>
    </row>
    <row r="46" spans="1:5" s="8" customFormat="1" ht="12.75">
      <c r="A46" s="8">
        <v>16</v>
      </c>
      <c r="B46" s="148" t="s">
        <v>658</v>
      </c>
      <c r="C46" s="146" t="s">
        <v>659</v>
      </c>
      <c r="D46" s="146" t="s">
        <v>170</v>
      </c>
      <c r="E46" s="8">
        <v>2013</v>
      </c>
    </row>
    <row r="47" spans="1:6" s="8" customFormat="1" ht="12.75">
      <c r="A47" s="8">
        <v>17</v>
      </c>
      <c r="B47" s="146" t="s">
        <v>417</v>
      </c>
      <c r="C47" s="146" t="s">
        <v>403</v>
      </c>
      <c r="D47" s="146" t="s">
        <v>96</v>
      </c>
      <c r="E47" s="12">
        <v>2012</v>
      </c>
      <c r="F47"/>
    </row>
    <row r="48" spans="1:5" s="8" customFormat="1" ht="12.75">
      <c r="A48" s="8">
        <v>18</v>
      </c>
      <c r="B48" s="148" t="s">
        <v>661</v>
      </c>
      <c r="C48" s="146" t="s">
        <v>662</v>
      </c>
      <c r="D48" s="146" t="s">
        <v>211</v>
      </c>
      <c r="E48" s="8">
        <v>2013</v>
      </c>
    </row>
    <row r="49" spans="1:6" s="8" customFormat="1" ht="12.75">
      <c r="A49" s="8">
        <v>19</v>
      </c>
      <c r="B49" s="146" t="s">
        <v>326</v>
      </c>
      <c r="C49" s="146" t="s">
        <v>327</v>
      </c>
      <c r="D49" s="146" t="s">
        <v>71</v>
      </c>
      <c r="E49" s="12">
        <v>2012</v>
      </c>
      <c r="F49"/>
    </row>
    <row r="50" spans="1:5" s="8" customFormat="1" ht="12.75">
      <c r="A50" s="8">
        <v>20</v>
      </c>
      <c r="B50" s="148" t="s">
        <v>554</v>
      </c>
      <c r="C50" s="146" t="s">
        <v>579</v>
      </c>
      <c r="D50" s="146" t="s">
        <v>105</v>
      </c>
      <c r="E50" s="8">
        <v>2013</v>
      </c>
    </row>
    <row r="51" spans="1:6" s="8" customFormat="1" ht="12.75">
      <c r="A51" s="8">
        <v>21</v>
      </c>
      <c r="B51" s="146" t="s">
        <v>418</v>
      </c>
      <c r="C51" s="146" t="s">
        <v>419</v>
      </c>
      <c r="D51" s="146" t="s">
        <v>170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148" t="s">
        <v>249</v>
      </c>
      <c r="C55" s="146" t="s">
        <v>167</v>
      </c>
      <c r="D55" s="146" t="s">
        <v>67</v>
      </c>
      <c r="E55" s="12">
        <v>2013</v>
      </c>
    </row>
    <row r="56" spans="1:5" ht="12.75">
      <c r="A56" s="8">
        <v>2</v>
      </c>
      <c r="B56" s="344" t="s">
        <v>321</v>
      </c>
      <c r="C56" s="344" t="s">
        <v>322</v>
      </c>
      <c r="D56" s="344" t="s">
        <v>67</v>
      </c>
      <c r="E56" s="219">
        <v>2012</v>
      </c>
    </row>
    <row r="57" spans="1:5" ht="12.75">
      <c r="A57" s="8">
        <v>3</v>
      </c>
      <c r="B57" s="344" t="s">
        <v>393</v>
      </c>
      <c r="C57" s="344" t="s">
        <v>394</v>
      </c>
      <c r="D57" s="344" t="s">
        <v>170</v>
      </c>
      <c r="E57" s="219">
        <v>2012</v>
      </c>
    </row>
    <row r="58" spans="1:5" ht="12.75">
      <c r="A58" s="8">
        <v>4</v>
      </c>
      <c r="B58" s="344" t="s">
        <v>468</v>
      </c>
      <c r="C58" s="344" t="s">
        <v>530</v>
      </c>
      <c r="D58" s="344" t="s">
        <v>71</v>
      </c>
      <c r="E58" s="219">
        <v>2012</v>
      </c>
    </row>
    <row r="59" spans="1:5" ht="12.75">
      <c r="A59" s="8">
        <v>5</v>
      </c>
      <c r="B59" s="148" t="s">
        <v>469</v>
      </c>
      <c r="C59" s="146" t="s">
        <v>470</v>
      </c>
      <c r="D59" s="146" t="s">
        <v>71</v>
      </c>
      <c r="E59" s="12">
        <v>2013</v>
      </c>
    </row>
    <row r="60" spans="1:5" ht="12.75">
      <c r="A60" s="8">
        <v>6</v>
      </c>
      <c r="B60" s="344" t="s">
        <v>182</v>
      </c>
      <c r="C60" s="344" t="s">
        <v>262</v>
      </c>
      <c r="D60" s="344" t="s">
        <v>171</v>
      </c>
      <c r="E60" s="219">
        <v>2012</v>
      </c>
    </row>
    <row r="61" spans="1:5" ht="12.75">
      <c r="A61" s="8">
        <v>7</v>
      </c>
      <c r="B61" s="148" t="s">
        <v>395</v>
      </c>
      <c r="C61" s="146" t="s">
        <v>108</v>
      </c>
      <c r="D61" s="146" t="s">
        <v>105</v>
      </c>
      <c r="E61" s="12">
        <v>2013</v>
      </c>
    </row>
    <row r="62" spans="1:5" ht="12.75">
      <c r="A62" s="8">
        <v>8</v>
      </c>
      <c r="B62" s="344" t="s">
        <v>429</v>
      </c>
      <c r="C62" s="344" t="s">
        <v>215</v>
      </c>
      <c r="D62" s="344" t="s">
        <v>153</v>
      </c>
      <c r="E62" s="219">
        <v>2012</v>
      </c>
    </row>
    <row r="63" spans="1:5" ht="12.75">
      <c r="A63" s="8">
        <v>9</v>
      </c>
      <c r="B63" s="148" t="s">
        <v>477</v>
      </c>
      <c r="C63" s="146" t="s">
        <v>205</v>
      </c>
      <c r="D63" s="146" t="s">
        <v>96</v>
      </c>
      <c r="E63" s="12">
        <v>2013</v>
      </c>
    </row>
    <row r="64" spans="1:5" ht="12.75">
      <c r="A64" s="8">
        <v>10</v>
      </c>
      <c r="B64" s="344" t="s">
        <v>256</v>
      </c>
      <c r="C64" s="344" t="s">
        <v>257</v>
      </c>
      <c r="D64" s="344" t="s">
        <v>168</v>
      </c>
      <c r="E64" s="219">
        <v>2012</v>
      </c>
    </row>
    <row r="65" spans="1:5" ht="12.75">
      <c r="A65" s="8">
        <v>11</v>
      </c>
      <c r="B65" s="344" t="s">
        <v>407</v>
      </c>
      <c r="C65" s="344" t="s">
        <v>66</v>
      </c>
      <c r="D65" s="344" t="s">
        <v>227</v>
      </c>
      <c r="E65" s="219">
        <v>2012</v>
      </c>
    </row>
    <row r="66" spans="1:5" ht="12.75">
      <c r="A66" s="8">
        <v>12</v>
      </c>
      <c r="B66" s="148" t="s">
        <v>728</v>
      </c>
      <c r="C66" s="146" t="s">
        <v>167</v>
      </c>
      <c r="D66" s="146" t="s">
        <v>275</v>
      </c>
      <c r="E66" s="12">
        <v>2013</v>
      </c>
    </row>
    <row r="67" spans="1:5" ht="12.75">
      <c r="A67" s="8">
        <v>13</v>
      </c>
      <c r="B67" s="344" t="s">
        <v>683</v>
      </c>
      <c r="C67" s="344" t="s">
        <v>684</v>
      </c>
      <c r="D67" s="344" t="s">
        <v>275</v>
      </c>
      <c r="E67" s="219">
        <v>2012</v>
      </c>
    </row>
    <row r="68" spans="1:5" ht="12.75">
      <c r="A68" s="8">
        <v>14</v>
      </c>
      <c r="B68" s="148" t="s">
        <v>572</v>
      </c>
      <c r="C68" s="146" t="s">
        <v>573</v>
      </c>
      <c r="D68" s="146" t="s">
        <v>96</v>
      </c>
      <c r="E68" s="12">
        <v>2013</v>
      </c>
    </row>
    <row r="69" spans="1:5" ht="12.75">
      <c r="A69" s="8">
        <v>15</v>
      </c>
      <c r="B69" s="344" t="s">
        <v>519</v>
      </c>
      <c r="C69" s="344" t="s">
        <v>520</v>
      </c>
      <c r="D69" s="344" t="s">
        <v>78</v>
      </c>
      <c r="E69" s="219">
        <v>2012</v>
      </c>
    </row>
    <row r="70" spans="1:5" ht="12.75">
      <c r="A70" s="8">
        <v>16</v>
      </c>
      <c r="B70" s="148" t="s">
        <v>670</v>
      </c>
      <c r="C70" s="146" t="s">
        <v>499</v>
      </c>
      <c r="D70" s="146" t="s">
        <v>98</v>
      </c>
      <c r="E70" s="12">
        <v>2013</v>
      </c>
    </row>
    <row r="71" spans="1:5" ht="12.75">
      <c r="A71" s="8">
        <v>17</v>
      </c>
      <c r="B71" s="148" t="s">
        <v>192</v>
      </c>
      <c r="C71" s="146" t="s">
        <v>112</v>
      </c>
      <c r="D71" s="146" t="s">
        <v>194</v>
      </c>
      <c r="E71" s="12">
        <v>2013</v>
      </c>
    </row>
    <row r="72" spans="1:5" ht="12.75">
      <c r="A72" s="8">
        <v>18</v>
      </c>
      <c r="B72" s="148" t="s">
        <v>396</v>
      </c>
      <c r="C72" s="146" t="s">
        <v>154</v>
      </c>
      <c r="D72" s="146" t="s">
        <v>71</v>
      </c>
      <c r="E72" s="12">
        <v>2013</v>
      </c>
    </row>
    <row r="73" spans="1:5" ht="12.75">
      <c r="A73" s="8">
        <v>19</v>
      </c>
      <c r="B73" s="148" t="s">
        <v>676</v>
      </c>
      <c r="C73" s="146" t="s">
        <v>677</v>
      </c>
      <c r="D73" s="146" t="s">
        <v>98</v>
      </c>
      <c r="E73" s="12">
        <v>2013</v>
      </c>
    </row>
    <row r="74" spans="1:5" ht="12.75">
      <c r="A74" s="8">
        <v>20</v>
      </c>
      <c r="B74" s="148" t="s">
        <v>109</v>
      </c>
      <c r="C74" s="146" t="s">
        <v>144</v>
      </c>
      <c r="D74" s="146" t="s">
        <v>166</v>
      </c>
      <c r="E74" s="12">
        <v>2013</v>
      </c>
    </row>
    <row r="75" spans="1:5" ht="12.75">
      <c r="A75" s="8">
        <v>21</v>
      </c>
      <c r="B75" s="344" t="s">
        <v>391</v>
      </c>
      <c r="C75" s="344" t="s">
        <v>392</v>
      </c>
      <c r="D75" s="344" t="s">
        <v>166</v>
      </c>
      <c r="E75" s="219">
        <v>2012</v>
      </c>
    </row>
    <row r="76" spans="1:5" ht="12.75">
      <c r="A76" s="8">
        <v>22</v>
      </c>
      <c r="B76" s="344" t="s">
        <v>295</v>
      </c>
      <c r="C76" s="344" t="s">
        <v>296</v>
      </c>
      <c r="D76" s="344" t="s">
        <v>227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274</v>
      </c>
      <c r="C79" s="146" t="s">
        <v>119</v>
      </c>
      <c r="D79" s="146" t="s">
        <v>275</v>
      </c>
      <c r="E79" s="12">
        <v>2013</v>
      </c>
    </row>
    <row r="80" spans="1:5" ht="12.75">
      <c r="A80" s="8">
        <v>26</v>
      </c>
      <c r="B80" s="344" t="s">
        <v>425</v>
      </c>
      <c r="C80" s="344" t="s">
        <v>386</v>
      </c>
      <c r="D80" s="344" t="s">
        <v>67</v>
      </c>
      <c r="E80" s="219">
        <v>2012</v>
      </c>
    </row>
    <row r="81" spans="1:5" ht="12.75">
      <c r="A81" s="8">
        <v>27</v>
      </c>
      <c r="B81" s="344" t="s">
        <v>640</v>
      </c>
      <c r="C81" s="344" t="s">
        <v>301</v>
      </c>
      <c r="D81" s="344" t="s">
        <v>79</v>
      </c>
      <c r="E81" s="8">
        <v>2012</v>
      </c>
    </row>
    <row r="82" spans="1:5" ht="12.75">
      <c r="A82" s="8">
        <v>28</v>
      </c>
      <c r="B82" s="148" t="s">
        <v>641</v>
      </c>
      <c r="C82" s="146" t="s">
        <v>239</v>
      </c>
      <c r="D82" s="146" t="s">
        <v>170</v>
      </c>
      <c r="E82" s="12">
        <v>2013</v>
      </c>
    </row>
    <row r="83" spans="1:5" ht="12.75">
      <c r="A83" s="8">
        <v>29</v>
      </c>
      <c r="B83" s="344" t="s">
        <v>203</v>
      </c>
      <c r="C83" s="344" t="s">
        <v>183</v>
      </c>
      <c r="D83" s="344" t="s">
        <v>175</v>
      </c>
      <c r="E83" s="219">
        <v>2012</v>
      </c>
    </row>
    <row r="84" spans="1:5" ht="12.75">
      <c r="A84" s="8">
        <v>30</v>
      </c>
      <c r="B84" s="148" t="s">
        <v>503</v>
      </c>
      <c r="C84" s="146" t="s">
        <v>504</v>
      </c>
      <c r="D84" s="146" t="s">
        <v>153</v>
      </c>
      <c r="E84" s="12">
        <v>2013</v>
      </c>
    </row>
    <row r="85" spans="1:5" s="8" customFormat="1" ht="12.75">
      <c r="A85" s="8">
        <v>31</v>
      </c>
      <c r="B85" s="344" t="s">
        <v>535</v>
      </c>
      <c r="C85" s="344" t="s">
        <v>112</v>
      </c>
      <c r="D85" s="344" t="s">
        <v>166</v>
      </c>
      <c r="E85" s="219">
        <v>2012</v>
      </c>
    </row>
    <row r="86" spans="1:5" s="8" customFormat="1" ht="12.75">
      <c r="A86" s="8">
        <v>32</v>
      </c>
      <c r="B86" s="344" t="s">
        <v>511</v>
      </c>
      <c r="C86" s="344" t="s">
        <v>320</v>
      </c>
      <c r="D86" s="344" t="s">
        <v>67</v>
      </c>
      <c r="E86" s="219">
        <v>2012</v>
      </c>
    </row>
    <row r="87" spans="1:5" s="8" customFormat="1" ht="12.75">
      <c r="A87" s="8">
        <v>33</v>
      </c>
      <c r="B87" s="344" t="s">
        <v>335</v>
      </c>
      <c r="C87" s="344" t="s">
        <v>281</v>
      </c>
      <c r="D87" s="344" t="s">
        <v>101</v>
      </c>
      <c r="E87" s="219">
        <v>2012</v>
      </c>
    </row>
    <row r="88" spans="1:5" s="8" customFormat="1" ht="12.75">
      <c r="A88" s="8">
        <v>34</v>
      </c>
      <c r="B88" s="148" t="s">
        <v>681</v>
      </c>
      <c r="C88" s="146" t="s">
        <v>301</v>
      </c>
      <c r="D88" s="146" t="s">
        <v>79</v>
      </c>
      <c r="E88" s="12">
        <v>2013</v>
      </c>
    </row>
    <row r="89" spans="1:5" s="8" customFormat="1" ht="12.75">
      <c r="A89" s="8">
        <v>35</v>
      </c>
      <c r="B89" s="344" t="s">
        <v>691</v>
      </c>
      <c r="C89" s="344" t="s">
        <v>692</v>
      </c>
      <c r="D89" s="344" t="s">
        <v>78</v>
      </c>
      <c r="E89" s="219">
        <v>2012</v>
      </c>
    </row>
    <row r="90" spans="1:5" s="8" customFormat="1" ht="12.75">
      <c r="A90" s="8">
        <v>36</v>
      </c>
      <c r="B90" s="344" t="s">
        <v>421</v>
      </c>
      <c r="C90" s="344" t="s">
        <v>422</v>
      </c>
      <c r="D90" s="344" t="s">
        <v>227</v>
      </c>
      <c r="E90" s="219">
        <v>2012</v>
      </c>
    </row>
    <row r="91" spans="1:5" s="8" customFormat="1" ht="12.75">
      <c r="A91" s="8">
        <v>37</v>
      </c>
      <c r="B91" s="344" t="s">
        <v>515</v>
      </c>
      <c r="C91" s="344" t="s">
        <v>360</v>
      </c>
      <c r="D91" s="344" t="s">
        <v>194</v>
      </c>
      <c r="E91" s="219">
        <v>2012</v>
      </c>
    </row>
    <row r="92" spans="1:5" s="8" customFormat="1" ht="12.75">
      <c r="A92" s="8">
        <v>38</v>
      </c>
      <c r="B92" s="344" t="s">
        <v>471</v>
      </c>
      <c r="C92" s="344" t="s">
        <v>472</v>
      </c>
      <c r="D92" s="344" t="s">
        <v>166</v>
      </c>
      <c r="E92" s="219">
        <v>2012</v>
      </c>
    </row>
    <row r="93" spans="1:5" s="8" customFormat="1" ht="12.75">
      <c r="A93" s="8">
        <v>39</v>
      </c>
      <c r="B93" s="148" t="s">
        <v>699</v>
      </c>
      <c r="C93" s="146" t="s">
        <v>161</v>
      </c>
      <c r="D93" s="146" t="s">
        <v>211</v>
      </c>
      <c r="E93" s="12">
        <v>2013</v>
      </c>
    </row>
    <row r="94" spans="1:5" s="8" customFormat="1" ht="12.75">
      <c r="A94" s="8">
        <v>40</v>
      </c>
      <c r="B94" s="148" t="s">
        <v>723</v>
      </c>
      <c r="C94" s="146" t="s">
        <v>724</v>
      </c>
      <c r="D94" s="146" t="s">
        <v>101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468</v>
      </c>
      <c r="C98" s="146" t="s">
        <v>399</v>
      </c>
      <c r="D98" s="146" t="s">
        <v>71</v>
      </c>
      <c r="E98" s="12">
        <v>2010</v>
      </c>
    </row>
    <row r="99" spans="1:5" ht="12.75">
      <c r="A99" s="8">
        <v>2</v>
      </c>
      <c r="B99" s="148" t="s">
        <v>400</v>
      </c>
      <c r="C99" s="146" t="s">
        <v>401</v>
      </c>
      <c r="D99" s="146" t="s">
        <v>120</v>
      </c>
      <c r="E99" s="12">
        <v>2011</v>
      </c>
    </row>
    <row r="100" spans="1:5" ht="12.75">
      <c r="A100" s="8">
        <v>3</v>
      </c>
      <c r="B100" s="146" t="s">
        <v>258</v>
      </c>
      <c r="C100" s="146" t="s">
        <v>259</v>
      </c>
      <c r="D100" s="146" t="s">
        <v>67</v>
      </c>
      <c r="E100" s="12">
        <v>2010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238</v>
      </c>
      <c r="C102" s="146" t="s">
        <v>165</v>
      </c>
      <c r="D102" s="146" t="s">
        <v>71</v>
      </c>
      <c r="E102" s="12">
        <v>2011</v>
      </c>
    </row>
    <row r="103" spans="1:5" ht="12.75">
      <c r="A103" s="8">
        <v>6</v>
      </c>
      <c r="B103" s="148" t="s">
        <v>415</v>
      </c>
      <c r="C103" s="146" t="s">
        <v>416</v>
      </c>
      <c r="D103" s="146" t="s">
        <v>101</v>
      </c>
      <c r="E103" s="12">
        <v>2011</v>
      </c>
    </row>
    <row r="104" spans="1:5" ht="12.75">
      <c r="A104" s="8">
        <v>7</v>
      </c>
      <c r="B104" s="146" t="s">
        <v>254</v>
      </c>
      <c r="C104" s="146" t="s">
        <v>216</v>
      </c>
      <c r="D104" s="146" t="s">
        <v>175</v>
      </c>
      <c r="E104" s="12">
        <v>2010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361</v>
      </c>
      <c r="C108" s="146" t="s">
        <v>239</v>
      </c>
      <c r="D108" s="146" t="s">
        <v>194</v>
      </c>
      <c r="E108" s="12">
        <v>2010</v>
      </c>
    </row>
    <row r="109" spans="1:5" ht="12.75">
      <c r="A109" s="8">
        <v>2</v>
      </c>
      <c r="B109" s="343" t="s">
        <v>384</v>
      </c>
      <c r="C109" s="344" t="s">
        <v>107</v>
      </c>
      <c r="D109" s="344" t="s">
        <v>211</v>
      </c>
      <c r="E109" s="219">
        <v>2011</v>
      </c>
    </row>
    <row r="110" spans="1:5" ht="12.75">
      <c r="A110" s="8">
        <v>3</v>
      </c>
      <c r="B110" s="146" t="s">
        <v>298</v>
      </c>
      <c r="C110" s="146" t="s">
        <v>167</v>
      </c>
      <c r="D110" s="146" t="s">
        <v>96</v>
      </c>
      <c r="E110" s="12">
        <v>2010</v>
      </c>
    </row>
    <row r="111" spans="1:5" ht="12.75">
      <c r="A111" s="8">
        <v>4</v>
      </c>
      <c r="B111" s="146" t="s">
        <v>712</v>
      </c>
      <c r="C111" s="146" t="s">
        <v>713</v>
      </c>
      <c r="D111" s="146" t="s">
        <v>211</v>
      </c>
      <c r="E111" s="146">
        <v>2010</v>
      </c>
    </row>
    <row r="112" spans="1:5" ht="12.75">
      <c r="A112" s="8">
        <v>5</v>
      </c>
      <c r="B112" s="146" t="s">
        <v>354</v>
      </c>
      <c r="C112" s="146" t="s">
        <v>167</v>
      </c>
      <c r="D112" s="146" t="s">
        <v>96</v>
      </c>
      <c r="E112" s="12">
        <v>2010</v>
      </c>
    </row>
    <row r="113" spans="1:5" ht="12.75">
      <c r="A113" s="8">
        <v>6</v>
      </c>
      <c r="B113" s="146" t="s">
        <v>209</v>
      </c>
      <c r="C113" s="146" t="s">
        <v>164</v>
      </c>
      <c r="D113" s="146" t="s">
        <v>194</v>
      </c>
      <c r="E113" s="12">
        <v>2010</v>
      </c>
    </row>
    <row r="114" spans="1:5" ht="12.75">
      <c r="A114" s="8">
        <v>7</v>
      </c>
      <c r="B114" s="343" t="s">
        <v>436</v>
      </c>
      <c r="C114" s="344" t="s">
        <v>281</v>
      </c>
      <c r="D114" s="344" t="s">
        <v>194</v>
      </c>
      <c r="E114" s="219">
        <v>2011</v>
      </c>
    </row>
    <row r="115" spans="1:5" ht="12.75">
      <c r="A115" s="8">
        <v>8</v>
      </c>
      <c r="B115" s="146" t="s">
        <v>502</v>
      </c>
      <c r="C115" s="146" t="s">
        <v>320</v>
      </c>
      <c r="D115" s="146" t="s">
        <v>194</v>
      </c>
      <c r="E115" s="12">
        <v>2010</v>
      </c>
    </row>
    <row r="116" spans="1:5" ht="12.75">
      <c r="A116" s="8">
        <v>9</v>
      </c>
      <c r="B116" s="146" t="s">
        <v>379</v>
      </c>
      <c r="C116" s="146" t="s">
        <v>380</v>
      </c>
      <c r="D116" s="146" t="s">
        <v>170</v>
      </c>
      <c r="E116" s="146">
        <v>2010</v>
      </c>
    </row>
    <row r="117" spans="1:5" ht="12.75">
      <c r="A117" s="8">
        <v>10</v>
      </c>
      <c r="B117" s="146" t="s">
        <v>505</v>
      </c>
      <c r="C117" s="146" t="s">
        <v>506</v>
      </c>
      <c r="D117" s="146" t="s">
        <v>101</v>
      </c>
      <c r="E117" s="12">
        <v>2010</v>
      </c>
    </row>
    <row r="118" spans="1:5" ht="12.75">
      <c r="A118" s="8">
        <v>11</v>
      </c>
      <c r="B118" s="146" t="s">
        <v>555</v>
      </c>
      <c r="C118" s="146" t="s">
        <v>108</v>
      </c>
      <c r="D118" s="146" t="s">
        <v>78</v>
      </c>
      <c r="E118" s="12">
        <v>2010</v>
      </c>
    </row>
    <row r="119" spans="1:5" ht="12.75">
      <c r="A119" s="8">
        <v>12</v>
      </c>
      <c r="B119" s="146" t="s">
        <v>434</v>
      </c>
      <c r="C119" s="146" t="s">
        <v>251</v>
      </c>
      <c r="D119" s="146" t="s">
        <v>194</v>
      </c>
      <c r="E119" s="12">
        <v>2010</v>
      </c>
    </row>
    <row r="120" spans="1:5" ht="12.75">
      <c r="A120" s="8">
        <v>13</v>
      </c>
      <c r="B120" s="146" t="s">
        <v>373</v>
      </c>
      <c r="C120" s="146" t="s">
        <v>282</v>
      </c>
      <c r="D120" s="146" t="s">
        <v>275</v>
      </c>
      <c r="E120" s="12">
        <v>2010</v>
      </c>
    </row>
    <row r="121" spans="1:5" ht="12.75">
      <c r="A121" s="8">
        <v>14</v>
      </c>
      <c r="B121" s="343" t="s">
        <v>630</v>
      </c>
      <c r="C121" s="344" t="s">
        <v>307</v>
      </c>
      <c r="D121" s="344" t="s">
        <v>96</v>
      </c>
      <c r="E121" s="219">
        <v>2011</v>
      </c>
    </row>
    <row r="122" spans="1:5" ht="12.75">
      <c r="A122" s="8">
        <v>15</v>
      </c>
      <c r="B122" s="343" t="s">
        <v>694</v>
      </c>
      <c r="C122" s="344" t="s">
        <v>695</v>
      </c>
      <c r="D122" s="344" t="s">
        <v>98</v>
      </c>
      <c r="E122" s="219">
        <v>2011</v>
      </c>
    </row>
    <row r="123" spans="1:5" ht="12.75">
      <c r="A123" s="8">
        <v>16</v>
      </c>
      <c r="B123" s="146" t="s">
        <v>319</v>
      </c>
      <c r="C123" s="146" t="s">
        <v>320</v>
      </c>
      <c r="D123" s="146" t="s">
        <v>105</v>
      </c>
      <c r="E123" s="12">
        <v>2010</v>
      </c>
    </row>
    <row r="124" spans="1:5" ht="12.75">
      <c r="A124" s="8">
        <v>17</v>
      </c>
      <c r="B124" s="343" t="s">
        <v>481</v>
      </c>
      <c r="C124" s="344" t="s">
        <v>482</v>
      </c>
      <c r="D124" s="344" t="s">
        <v>166</v>
      </c>
      <c r="E124" s="219">
        <v>2011</v>
      </c>
    </row>
    <row r="125" spans="1:5" ht="12.75">
      <c r="A125" s="8">
        <v>18</v>
      </c>
      <c r="B125" s="343" t="s">
        <v>323</v>
      </c>
      <c r="C125" s="344" t="s">
        <v>167</v>
      </c>
      <c r="D125" s="344" t="s">
        <v>98</v>
      </c>
      <c r="E125" s="219">
        <v>2011</v>
      </c>
    </row>
    <row r="126" spans="1:5" ht="12.75">
      <c r="A126" s="8">
        <v>19</v>
      </c>
      <c r="B126" s="343" t="s">
        <v>385</v>
      </c>
      <c r="C126" s="344" t="s">
        <v>386</v>
      </c>
      <c r="D126" s="344" t="s">
        <v>79</v>
      </c>
      <c r="E126" s="219">
        <v>2011</v>
      </c>
    </row>
    <row r="127" spans="1:5" ht="12.75">
      <c r="A127" s="8">
        <v>20</v>
      </c>
      <c r="B127" s="146" t="s">
        <v>250</v>
      </c>
      <c r="C127" s="146" t="s">
        <v>251</v>
      </c>
      <c r="D127" s="146" t="s">
        <v>96</v>
      </c>
      <c r="E127" s="12">
        <v>2010</v>
      </c>
    </row>
    <row r="128" spans="1:5" ht="12.75">
      <c r="A128" s="8">
        <v>21</v>
      </c>
      <c r="B128" s="146" t="s">
        <v>398</v>
      </c>
      <c r="C128" s="146" t="s">
        <v>480</v>
      </c>
      <c r="D128" s="146" t="s">
        <v>171</v>
      </c>
      <c r="E128" s="12">
        <v>2010</v>
      </c>
    </row>
    <row r="129" spans="1:5" ht="12.75">
      <c r="A129" s="8">
        <v>22</v>
      </c>
      <c r="B129" s="343" t="s">
        <v>109</v>
      </c>
      <c r="C129" s="344" t="s">
        <v>218</v>
      </c>
      <c r="D129" s="344" t="s">
        <v>166</v>
      </c>
      <c r="E129" s="219">
        <v>2011</v>
      </c>
    </row>
    <row r="130" spans="1:5" ht="12.75">
      <c r="A130" s="8">
        <v>23</v>
      </c>
      <c r="B130" s="146" t="s">
        <v>149</v>
      </c>
      <c r="C130" s="146" t="s">
        <v>150</v>
      </c>
      <c r="D130" s="146" t="s">
        <v>96</v>
      </c>
      <c r="E130" s="12">
        <v>2010</v>
      </c>
    </row>
    <row r="131" spans="1:5" ht="12.75">
      <c r="A131" s="8">
        <v>24</v>
      </c>
      <c r="B131" s="146" t="s">
        <v>445</v>
      </c>
      <c r="C131" s="146" t="s">
        <v>215</v>
      </c>
      <c r="D131" s="146" t="s">
        <v>227</v>
      </c>
      <c r="E131" s="12">
        <v>2010</v>
      </c>
    </row>
    <row r="132" spans="1:5" ht="12.75">
      <c r="A132" s="8">
        <v>25</v>
      </c>
      <c r="B132" s="146" t="s">
        <v>377</v>
      </c>
      <c r="C132" s="146" t="s">
        <v>378</v>
      </c>
      <c r="D132" s="146" t="s">
        <v>174</v>
      </c>
      <c r="E132" s="12">
        <v>2010</v>
      </c>
    </row>
    <row r="133" spans="1:5" ht="12.75">
      <c r="A133" s="8">
        <v>26</v>
      </c>
      <c r="B133" s="343" t="s">
        <v>709</v>
      </c>
      <c r="C133" s="344" t="s">
        <v>710</v>
      </c>
      <c r="D133" s="344" t="s">
        <v>181</v>
      </c>
      <c r="E133" s="219">
        <v>2011</v>
      </c>
    </row>
    <row r="134" spans="1:5" ht="12.75">
      <c r="A134" s="8">
        <v>27</v>
      </c>
      <c r="B134" s="146" t="s">
        <v>382</v>
      </c>
      <c r="C134" s="146" t="s">
        <v>320</v>
      </c>
      <c r="D134" s="146" t="s">
        <v>79</v>
      </c>
      <c r="E134" s="12">
        <v>2010</v>
      </c>
    </row>
    <row r="135" spans="1:5" ht="12.75">
      <c r="A135" s="8">
        <v>28</v>
      </c>
      <c r="B135" s="146" t="s">
        <v>270</v>
      </c>
      <c r="C135" s="146" t="s">
        <v>187</v>
      </c>
      <c r="D135" s="146" t="s">
        <v>101</v>
      </c>
      <c r="E135" s="12">
        <v>2010</v>
      </c>
    </row>
    <row r="136" spans="1:5" ht="12.75">
      <c r="A136" s="8">
        <v>29</v>
      </c>
      <c r="B136" s="146" t="s">
        <v>726</v>
      </c>
      <c r="C136" s="146" t="s">
        <v>225</v>
      </c>
      <c r="D136" s="146" t="s">
        <v>78</v>
      </c>
      <c r="E136" s="146">
        <v>2010</v>
      </c>
    </row>
    <row r="137" spans="1:5" ht="12.75">
      <c r="A137" s="8">
        <v>30</v>
      </c>
      <c r="B137" s="343" t="s">
        <v>336</v>
      </c>
      <c r="C137" s="344" t="s">
        <v>301</v>
      </c>
      <c r="D137" s="344" t="s">
        <v>101</v>
      </c>
      <c r="E137" s="219">
        <v>2011</v>
      </c>
    </row>
    <row r="138" spans="1:5" ht="12.75">
      <c r="A138" s="8">
        <v>31</v>
      </c>
      <c r="B138" s="343" t="s">
        <v>126</v>
      </c>
      <c r="C138" s="344" t="s">
        <v>272</v>
      </c>
      <c r="D138" s="344" t="s">
        <v>171</v>
      </c>
      <c r="E138" s="219">
        <v>2011</v>
      </c>
    </row>
    <row r="139" spans="1:5" ht="12.75">
      <c r="A139" s="8">
        <v>32</v>
      </c>
      <c r="B139" s="343" t="s">
        <v>126</v>
      </c>
      <c r="C139" s="344" t="s">
        <v>167</v>
      </c>
      <c r="D139" s="344" t="s">
        <v>96</v>
      </c>
      <c r="E139" s="219">
        <v>2011</v>
      </c>
    </row>
    <row r="140" spans="1:5" s="8" customFormat="1" ht="12.75">
      <c r="A140" s="8">
        <v>33</v>
      </c>
      <c r="B140" s="343" t="s">
        <v>533</v>
      </c>
      <c r="C140" s="344" t="s">
        <v>534</v>
      </c>
      <c r="D140" s="344" t="s">
        <v>99</v>
      </c>
      <c r="E140" s="219">
        <v>2011</v>
      </c>
    </row>
    <row r="141" spans="1:5" s="8" customFormat="1" ht="12.75">
      <c r="A141" s="8">
        <v>34</v>
      </c>
      <c r="B141" s="343" t="s">
        <v>536</v>
      </c>
      <c r="C141" s="344" t="s">
        <v>320</v>
      </c>
      <c r="D141" s="344" t="s">
        <v>181</v>
      </c>
      <c r="E141" s="219">
        <v>2011</v>
      </c>
    </row>
    <row r="142" spans="1:5" s="8" customFormat="1" ht="12.75">
      <c r="A142" s="8">
        <v>35</v>
      </c>
      <c r="B142" s="343" t="s">
        <v>536</v>
      </c>
      <c r="C142" s="344" t="s">
        <v>320</v>
      </c>
      <c r="D142" s="344" t="s">
        <v>181</v>
      </c>
      <c r="E142" s="219">
        <v>2011</v>
      </c>
    </row>
    <row r="143" spans="1:5" s="8" customFormat="1" ht="12.75">
      <c r="A143" s="8">
        <v>36</v>
      </c>
      <c r="B143" s="343" t="s">
        <v>435</v>
      </c>
      <c r="C143" s="344" t="s">
        <v>112</v>
      </c>
      <c r="D143" s="344" t="s">
        <v>194</v>
      </c>
      <c r="E143" s="219">
        <v>2011</v>
      </c>
    </row>
    <row r="144" spans="1:5" s="8" customFormat="1" ht="12.75">
      <c r="A144" s="8">
        <v>37</v>
      </c>
      <c r="B144" s="343" t="s">
        <v>415</v>
      </c>
      <c r="C144" s="344" t="s">
        <v>112</v>
      </c>
      <c r="D144" s="344" t="s">
        <v>101</v>
      </c>
      <c r="E144" s="219">
        <v>2011</v>
      </c>
    </row>
    <row r="145" spans="1:5" s="8" customFormat="1" ht="12.75">
      <c r="A145" s="8">
        <v>38</v>
      </c>
      <c r="B145" s="343" t="s">
        <v>437</v>
      </c>
      <c r="C145" s="344" t="s">
        <v>438</v>
      </c>
      <c r="D145" s="344" t="s">
        <v>194</v>
      </c>
      <c r="E145" s="219">
        <v>2011</v>
      </c>
    </row>
    <row r="146" spans="1:5" s="8" customFormat="1" ht="12.75">
      <c r="A146" s="8">
        <v>39</v>
      </c>
      <c r="B146" s="343" t="s">
        <v>406</v>
      </c>
      <c r="C146" s="344" t="s">
        <v>70</v>
      </c>
      <c r="D146" s="344" t="s">
        <v>294</v>
      </c>
      <c r="E146" s="219">
        <v>2011</v>
      </c>
    </row>
    <row r="147" spans="1:5" s="8" customFormat="1" ht="12.75">
      <c r="A147" s="8">
        <v>40</v>
      </c>
      <c r="B147" s="343" t="s">
        <v>145</v>
      </c>
      <c r="C147" s="344" t="s">
        <v>146</v>
      </c>
      <c r="D147" s="344" t="s">
        <v>96</v>
      </c>
      <c r="E147" s="219">
        <v>2011</v>
      </c>
    </row>
    <row r="148" spans="1:5" s="8" customFormat="1" ht="12.75">
      <c r="A148" s="8">
        <v>41</v>
      </c>
      <c r="B148" s="343" t="s">
        <v>80</v>
      </c>
      <c r="C148" s="344" t="s">
        <v>618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146" t="s">
        <v>127</v>
      </c>
      <c r="C149" s="146" t="s">
        <v>97</v>
      </c>
      <c r="D149" s="146" t="s">
        <v>105</v>
      </c>
      <c r="E149" s="12">
        <v>2010</v>
      </c>
    </row>
    <row r="150" spans="1:5" s="8" customFormat="1" ht="12.75">
      <c r="A150" s="8">
        <v>43</v>
      </c>
      <c r="B150" s="343" t="s">
        <v>428</v>
      </c>
      <c r="C150" s="344" t="s">
        <v>66</v>
      </c>
      <c r="D150" s="344" t="s">
        <v>98</v>
      </c>
      <c r="E150" s="219">
        <v>2011</v>
      </c>
    </row>
    <row r="151" spans="1:5" s="8" customFormat="1" ht="12.75">
      <c r="A151" s="8">
        <v>44</v>
      </c>
      <c r="B151" s="146" t="s">
        <v>532</v>
      </c>
      <c r="C151" s="146" t="s">
        <v>167</v>
      </c>
      <c r="D151" s="146" t="s">
        <v>181</v>
      </c>
      <c r="E151" s="12">
        <v>2010</v>
      </c>
    </row>
    <row r="152" spans="1:5" s="8" customFormat="1" ht="12.75">
      <c r="A152" s="8">
        <v>45</v>
      </c>
      <c r="B152" s="146" t="s">
        <v>638</v>
      </c>
      <c r="C152" s="146" t="s">
        <v>108</v>
      </c>
      <c r="D152" s="146" t="s">
        <v>99</v>
      </c>
      <c r="E152" s="12">
        <v>2010</v>
      </c>
    </row>
    <row r="153" spans="1:5" s="8" customFormat="1" ht="12.75">
      <c r="A153" s="8">
        <v>46</v>
      </c>
      <c r="B153" s="146" t="s">
        <v>143</v>
      </c>
      <c r="C153" s="146" t="s">
        <v>144</v>
      </c>
      <c r="D153" s="146" t="s">
        <v>71</v>
      </c>
      <c r="E153" s="12">
        <v>2010</v>
      </c>
    </row>
    <row r="154" spans="1:5" s="8" customFormat="1" ht="12.75">
      <c r="A154" s="8">
        <v>47</v>
      </c>
      <c r="B154" s="146" t="s">
        <v>240</v>
      </c>
      <c r="C154" s="146" t="s">
        <v>241</v>
      </c>
      <c r="D154" s="146" t="s">
        <v>78</v>
      </c>
      <c r="E154" s="12">
        <v>2010</v>
      </c>
    </row>
    <row r="155" spans="1:5" s="8" customFormat="1" ht="12.75">
      <c r="A155" s="8">
        <v>48</v>
      </c>
      <c r="B155" s="343" t="s">
        <v>580</v>
      </c>
      <c r="C155" s="344" t="s">
        <v>304</v>
      </c>
      <c r="D155" s="344" t="s">
        <v>105</v>
      </c>
      <c r="E155" s="219">
        <v>2011</v>
      </c>
    </row>
    <row r="156" spans="1:5" s="8" customFormat="1" ht="12.75">
      <c r="A156" s="8">
        <v>49</v>
      </c>
      <c r="B156" s="146" t="s">
        <v>352</v>
      </c>
      <c r="C156" s="146" t="s">
        <v>353</v>
      </c>
      <c r="D156" s="146" t="s">
        <v>194</v>
      </c>
      <c r="E156" s="12">
        <v>2010</v>
      </c>
    </row>
    <row r="157" spans="1:5" s="8" customFormat="1" ht="12.75">
      <c r="A157" s="8">
        <v>50</v>
      </c>
      <c r="B157" s="343" t="s">
        <v>554</v>
      </c>
      <c r="C157" s="344" t="s">
        <v>552</v>
      </c>
      <c r="D157" s="344" t="s">
        <v>105</v>
      </c>
      <c r="E157" s="219">
        <v>2011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206</v>
      </c>
      <c r="C162" s="146" t="s">
        <v>207</v>
      </c>
      <c r="D162" s="146" t="s">
        <v>294</v>
      </c>
      <c r="E162" s="12">
        <v>2009</v>
      </c>
    </row>
    <row r="163" spans="1:5" ht="12.75">
      <c r="A163" s="8">
        <v>2</v>
      </c>
      <c r="B163" s="148" t="s">
        <v>351</v>
      </c>
      <c r="C163" s="146" t="s">
        <v>100</v>
      </c>
      <c r="D163" s="146" t="s">
        <v>96</v>
      </c>
      <c r="E163" s="12">
        <v>2009</v>
      </c>
    </row>
    <row r="164" spans="1:5" ht="12.75">
      <c r="A164" s="8">
        <v>3</v>
      </c>
      <c r="B164" s="148" t="s">
        <v>209</v>
      </c>
      <c r="C164" s="146" t="s">
        <v>210</v>
      </c>
      <c r="D164" s="146" t="s">
        <v>275</v>
      </c>
      <c r="E164" s="12">
        <v>2009</v>
      </c>
    </row>
    <row r="165" spans="1:5" ht="12.75">
      <c r="A165" s="8">
        <v>4</v>
      </c>
      <c r="B165" s="146" t="s">
        <v>243</v>
      </c>
      <c r="C165" s="146" t="s">
        <v>244</v>
      </c>
      <c r="D165" s="146" t="s">
        <v>166</v>
      </c>
      <c r="E165" s="12">
        <v>2008</v>
      </c>
    </row>
    <row r="166" spans="1:5" ht="12.75">
      <c r="A166" s="8">
        <v>5</v>
      </c>
      <c r="B166" s="146" t="s">
        <v>258</v>
      </c>
      <c r="C166" s="146" t="s">
        <v>265</v>
      </c>
      <c r="D166" s="146" t="s">
        <v>67</v>
      </c>
      <c r="E166" s="12">
        <v>2008</v>
      </c>
    </row>
    <row r="167" spans="1:5" ht="12.75">
      <c r="A167" s="8">
        <v>6</v>
      </c>
      <c r="B167" s="146" t="s">
        <v>212</v>
      </c>
      <c r="C167" s="355" t="s">
        <v>219</v>
      </c>
      <c r="D167" s="146" t="s">
        <v>96</v>
      </c>
      <c r="E167" s="12">
        <v>2008</v>
      </c>
    </row>
    <row r="168" spans="1:5" ht="12.75">
      <c r="A168" s="8">
        <v>7</v>
      </c>
      <c r="B168" s="146" t="s">
        <v>136</v>
      </c>
      <c r="C168" s="146" t="s">
        <v>137</v>
      </c>
      <c r="D168" s="146" t="s">
        <v>96</v>
      </c>
      <c r="E168" s="12">
        <v>2008</v>
      </c>
    </row>
    <row r="169" spans="1:5" ht="12.75">
      <c r="A169" s="8">
        <v>8</v>
      </c>
      <c r="B169" s="146" t="s">
        <v>138</v>
      </c>
      <c r="C169" s="146" t="s">
        <v>139</v>
      </c>
      <c r="D169" s="146" t="s">
        <v>101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8" t="s">
        <v>312</v>
      </c>
      <c r="C175" s="146" t="s">
        <v>313</v>
      </c>
      <c r="D175" s="146" t="s">
        <v>71</v>
      </c>
      <c r="E175" s="12">
        <v>2009</v>
      </c>
    </row>
    <row r="176" spans="1:5" ht="12.75">
      <c r="A176" s="8">
        <v>3</v>
      </c>
      <c r="B176" s="148" t="s">
        <v>249</v>
      </c>
      <c r="C176" s="146" t="s">
        <v>176</v>
      </c>
      <c r="D176" s="146" t="s">
        <v>67</v>
      </c>
      <c r="E176" s="12">
        <v>2009</v>
      </c>
    </row>
    <row r="177" spans="1:5" ht="12.75">
      <c r="A177" s="8">
        <v>4</v>
      </c>
      <c r="B177" s="146" t="s">
        <v>311</v>
      </c>
      <c r="C177" s="146" t="s">
        <v>178</v>
      </c>
      <c r="D177" s="146" t="s">
        <v>175</v>
      </c>
      <c r="E177" s="12">
        <v>2008</v>
      </c>
    </row>
    <row r="178" spans="1:5" ht="12.75">
      <c r="A178" s="8">
        <v>5</v>
      </c>
      <c r="B178" s="146" t="s">
        <v>141</v>
      </c>
      <c r="C178" s="146" t="s">
        <v>142</v>
      </c>
      <c r="D178" s="146" t="s">
        <v>101</v>
      </c>
      <c r="E178" s="12">
        <v>2008</v>
      </c>
    </row>
    <row r="179" spans="1:5" ht="12.75">
      <c r="A179" s="8">
        <v>6</v>
      </c>
      <c r="B179" s="148" t="s">
        <v>209</v>
      </c>
      <c r="C179" s="146" t="s">
        <v>239</v>
      </c>
      <c r="D179" s="146" t="s">
        <v>194</v>
      </c>
      <c r="E179" s="12">
        <v>2009</v>
      </c>
    </row>
    <row r="180" spans="1:5" ht="12.75">
      <c r="A180" s="8">
        <v>7</v>
      </c>
      <c r="B180" s="148" t="s">
        <v>349</v>
      </c>
      <c r="C180" s="146" t="s">
        <v>350</v>
      </c>
      <c r="D180" s="146" t="s">
        <v>153</v>
      </c>
      <c r="E180" s="12">
        <v>2009</v>
      </c>
    </row>
    <row r="181" spans="1:5" ht="12.75">
      <c r="A181" s="8">
        <v>8</v>
      </c>
      <c r="B181" s="146" t="s">
        <v>198</v>
      </c>
      <c r="C181" s="146" t="s">
        <v>70</v>
      </c>
      <c r="D181" s="146" t="s">
        <v>98</v>
      </c>
      <c r="E181" s="12">
        <v>2008</v>
      </c>
    </row>
    <row r="182" spans="1:5" ht="12.75">
      <c r="A182" s="8">
        <v>9</v>
      </c>
      <c r="B182" s="148" t="s">
        <v>495</v>
      </c>
      <c r="C182" s="146" t="s">
        <v>167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362</v>
      </c>
      <c r="C183" s="146" t="s">
        <v>307</v>
      </c>
      <c r="D183" s="146" t="s">
        <v>166</v>
      </c>
      <c r="E183" s="12">
        <v>2008</v>
      </c>
    </row>
    <row r="184" spans="1:5" ht="12.75">
      <c r="A184" s="8">
        <v>11</v>
      </c>
      <c r="B184" s="148" t="s">
        <v>376</v>
      </c>
      <c r="C184" s="146" t="s">
        <v>150</v>
      </c>
      <c r="D184" s="146" t="s">
        <v>67</v>
      </c>
      <c r="E184" s="12">
        <v>2009</v>
      </c>
    </row>
    <row r="185" spans="1:5" ht="12.75">
      <c r="A185" s="8">
        <v>12</v>
      </c>
      <c r="B185" s="148" t="s">
        <v>706</v>
      </c>
      <c r="C185" s="146" t="s">
        <v>707</v>
      </c>
      <c r="D185" s="146" t="s">
        <v>166</v>
      </c>
      <c r="E185" s="12">
        <v>2009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8" t="s">
        <v>374</v>
      </c>
      <c r="C187" s="146" t="s">
        <v>375</v>
      </c>
      <c r="D187" s="146" t="s">
        <v>275</v>
      </c>
      <c r="E187" s="12">
        <v>2009</v>
      </c>
    </row>
    <row r="188" spans="1:5" ht="12.75">
      <c r="A188" s="8">
        <v>15</v>
      </c>
      <c r="B188" s="148" t="s">
        <v>714</v>
      </c>
      <c r="C188" s="146" t="s">
        <v>320</v>
      </c>
      <c r="D188" s="146" t="s">
        <v>98</v>
      </c>
      <c r="E188" s="146">
        <v>2009</v>
      </c>
    </row>
    <row r="189" spans="1:5" ht="12.75">
      <c r="A189" s="8">
        <v>16</v>
      </c>
      <c r="B189" s="146" t="s">
        <v>627</v>
      </c>
      <c r="C189" s="146" t="s">
        <v>386</v>
      </c>
      <c r="D189" s="146" t="s">
        <v>275</v>
      </c>
      <c r="E189" s="12">
        <v>2008</v>
      </c>
    </row>
    <row r="190" spans="1:5" ht="12.75">
      <c r="A190" s="8">
        <v>17</v>
      </c>
      <c r="B190" s="148" t="s">
        <v>546</v>
      </c>
      <c r="C190" s="146" t="s">
        <v>545</v>
      </c>
      <c r="D190" s="146" t="s">
        <v>181</v>
      </c>
      <c r="E190" s="12">
        <v>2009</v>
      </c>
    </row>
    <row r="191" spans="1:5" ht="12.75">
      <c r="A191" s="8">
        <v>18</v>
      </c>
      <c r="B191" s="148" t="s">
        <v>628</v>
      </c>
      <c r="C191" s="146" t="s">
        <v>629</v>
      </c>
      <c r="D191" s="146" t="s">
        <v>211</v>
      </c>
      <c r="E191" s="12">
        <v>2009</v>
      </c>
    </row>
    <row r="192" spans="1:5" ht="12.75">
      <c r="A192" s="8">
        <v>19</v>
      </c>
      <c r="B192" s="148" t="s">
        <v>371</v>
      </c>
      <c r="C192" s="146" t="s">
        <v>252</v>
      </c>
      <c r="D192" s="146" t="s">
        <v>253</v>
      </c>
      <c r="E192" s="12">
        <v>2009</v>
      </c>
    </row>
    <row r="193" spans="1:5" ht="12.75">
      <c r="A193" s="8">
        <v>20</v>
      </c>
      <c r="B193" s="146" t="s">
        <v>297</v>
      </c>
      <c r="C193" s="146" t="s">
        <v>112</v>
      </c>
      <c r="D193" s="146" t="s">
        <v>98</v>
      </c>
      <c r="E193" s="12">
        <v>2008</v>
      </c>
    </row>
    <row r="194" spans="1:5" ht="12.75">
      <c r="A194" s="8">
        <v>21</v>
      </c>
      <c r="B194" s="148" t="s">
        <v>308</v>
      </c>
      <c r="C194" s="146" t="s">
        <v>154</v>
      </c>
      <c r="D194" s="146" t="s">
        <v>175</v>
      </c>
      <c r="E194" s="12">
        <v>2009</v>
      </c>
    </row>
    <row r="195" spans="1:5" ht="12.75">
      <c r="A195" s="8">
        <v>22</v>
      </c>
      <c r="B195" s="148" t="s">
        <v>543</v>
      </c>
      <c r="C195" s="146" t="s">
        <v>162</v>
      </c>
      <c r="D195" s="146" t="s">
        <v>99</v>
      </c>
      <c r="E195" s="12">
        <v>2009</v>
      </c>
    </row>
    <row r="196" spans="1:5" s="8" customFormat="1" ht="12.75">
      <c r="A196" s="8">
        <v>23</v>
      </c>
      <c r="B196" s="146" t="s">
        <v>109</v>
      </c>
      <c r="C196" s="146" t="s">
        <v>217</v>
      </c>
      <c r="D196" s="146" t="s">
        <v>166</v>
      </c>
      <c r="E196" s="12">
        <v>2008</v>
      </c>
    </row>
    <row r="197" spans="1:5" s="8" customFormat="1" ht="12.75">
      <c r="A197" s="8">
        <v>24</v>
      </c>
      <c r="B197" s="148" t="s">
        <v>122</v>
      </c>
      <c r="C197" s="146" t="s">
        <v>123</v>
      </c>
      <c r="D197" s="146" t="s">
        <v>105</v>
      </c>
      <c r="E197" s="12">
        <v>2009</v>
      </c>
    </row>
    <row r="198" spans="1:5" s="8" customFormat="1" ht="12.75">
      <c r="A198" s="8">
        <v>25</v>
      </c>
      <c r="B198" s="146" t="s">
        <v>122</v>
      </c>
      <c r="C198" s="146" t="s">
        <v>163</v>
      </c>
      <c r="D198" s="146" t="s">
        <v>105</v>
      </c>
      <c r="E198" s="12">
        <v>2008</v>
      </c>
    </row>
    <row r="199" spans="1:5" s="8" customFormat="1" ht="12.75">
      <c r="A199" s="8">
        <v>26</v>
      </c>
      <c r="B199" s="146" t="s">
        <v>702</v>
      </c>
      <c r="C199" s="146" t="s">
        <v>303</v>
      </c>
      <c r="D199" s="146" t="s">
        <v>120</v>
      </c>
      <c r="E199" s="12">
        <v>2008</v>
      </c>
    </row>
    <row r="200" spans="1:5" s="8" customFormat="1" ht="12.75">
      <c r="A200" s="8">
        <v>27</v>
      </c>
      <c r="B200" s="148" t="s">
        <v>223</v>
      </c>
      <c r="C200" s="146" t="s">
        <v>180</v>
      </c>
      <c r="D200" s="146" t="s">
        <v>168</v>
      </c>
      <c r="E200" s="12">
        <v>2009</v>
      </c>
    </row>
    <row r="201" spans="1:5" s="8" customFormat="1" ht="12.75">
      <c r="A201" s="8">
        <v>28</v>
      </c>
      <c r="B201" s="146" t="s">
        <v>267</v>
      </c>
      <c r="C201" s="146" t="s">
        <v>106</v>
      </c>
      <c r="D201" s="146" t="s">
        <v>153</v>
      </c>
      <c r="E201" s="12">
        <v>2008</v>
      </c>
    </row>
    <row r="202" spans="1:5" s="8" customFormat="1" ht="12.75">
      <c r="A202" s="8">
        <v>29</v>
      </c>
      <c r="B202" s="146" t="s">
        <v>191</v>
      </c>
      <c r="C202" s="146" t="s">
        <v>186</v>
      </c>
      <c r="D202" s="146" t="s">
        <v>79</v>
      </c>
      <c r="E202" s="12">
        <v>2008</v>
      </c>
    </row>
    <row r="203" spans="1:5" s="8" customFormat="1" ht="12.75">
      <c r="A203" s="8">
        <v>30</v>
      </c>
      <c r="B203" s="148" t="s">
        <v>234</v>
      </c>
      <c r="C203" s="146" t="s">
        <v>102</v>
      </c>
      <c r="D203" s="146" t="s">
        <v>78</v>
      </c>
      <c r="E203" s="12">
        <v>2009</v>
      </c>
    </row>
    <row r="204" spans="1:5" s="8" customFormat="1" ht="12.75">
      <c r="A204" s="8">
        <v>31</v>
      </c>
      <c r="B204" s="146" t="s">
        <v>214</v>
      </c>
      <c r="C204" s="146" t="s">
        <v>106</v>
      </c>
      <c r="D204" s="146" t="s">
        <v>211</v>
      </c>
      <c r="E204" s="12">
        <v>2008</v>
      </c>
    </row>
    <row r="205" spans="1:5" s="8" customFormat="1" ht="12.75">
      <c r="A205" s="8">
        <v>32</v>
      </c>
      <c r="B205" s="148" t="s">
        <v>203</v>
      </c>
      <c r="C205" s="146" t="s">
        <v>204</v>
      </c>
      <c r="D205" s="146" t="s">
        <v>175</v>
      </c>
      <c r="E205" s="12">
        <v>2009</v>
      </c>
    </row>
    <row r="206" spans="1:5" s="8" customFormat="1" ht="12.75">
      <c r="A206" s="8">
        <v>33</v>
      </c>
      <c r="B206" s="146" t="s">
        <v>118</v>
      </c>
      <c r="C206" s="146" t="s">
        <v>119</v>
      </c>
      <c r="D206" s="146" t="s">
        <v>96</v>
      </c>
      <c r="E206" s="12">
        <v>2008</v>
      </c>
    </row>
    <row r="207" spans="1:5" s="8" customFormat="1" ht="12.75">
      <c r="A207" s="8">
        <v>34</v>
      </c>
      <c r="B207" s="148" t="s">
        <v>117</v>
      </c>
      <c r="C207" s="146" t="s">
        <v>112</v>
      </c>
      <c r="D207" s="146" t="s">
        <v>175</v>
      </c>
      <c r="E207" s="12">
        <v>2009</v>
      </c>
    </row>
    <row r="208" spans="1:5" s="8" customFormat="1" ht="12.75">
      <c r="A208" s="8">
        <v>35</v>
      </c>
      <c r="B208" s="146" t="s">
        <v>147</v>
      </c>
      <c r="C208" s="146" t="s">
        <v>162</v>
      </c>
      <c r="D208" s="146" t="s">
        <v>96</v>
      </c>
      <c r="E208" s="12">
        <v>2008</v>
      </c>
    </row>
    <row r="209" spans="1:5" s="8" customFormat="1" ht="12.75">
      <c r="A209" s="8">
        <v>36</v>
      </c>
      <c r="B209" s="146" t="s">
        <v>200</v>
      </c>
      <c r="C209" s="146" t="s">
        <v>325</v>
      </c>
      <c r="D209" s="146" t="s">
        <v>71</v>
      </c>
      <c r="E209" s="12">
        <v>2008</v>
      </c>
    </row>
    <row r="210" spans="1:5" s="8" customFormat="1" ht="12.75">
      <c r="A210" s="8">
        <v>37</v>
      </c>
      <c r="B210" s="148" t="s">
        <v>335</v>
      </c>
      <c r="C210" s="146" t="s">
        <v>107</v>
      </c>
      <c r="D210" s="146" t="s">
        <v>101</v>
      </c>
      <c r="E210" s="12">
        <v>2009</v>
      </c>
    </row>
    <row r="211" spans="1:5" s="8" customFormat="1" ht="12.75">
      <c r="A211" s="8">
        <v>38</v>
      </c>
      <c r="B211" s="148" t="s">
        <v>221</v>
      </c>
      <c r="C211" s="146" t="s">
        <v>222</v>
      </c>
      <c r="D211" s="146" t="s">
        <v>275</v>
      </c>
      <c r="E211" s="12">
        <v>2009</v>
      </c>
    </row>
    <row r="212" spans="1:5" s="8" customFormat="1" ht="12.75">
      <c r="A212" s="8">
        <v>39</v>
      </c>
      <c r="B212" s="146" t="s">
        <v>496</v>
      </c>
      <c r="C212" s="146" t="s">
        <v>497</v>
      </c>
      <c r="D212" s="146" t="s">
        <v>101</v>
      </c>
      <c r="E212" s="12">
        <v>2008</v>
      </c>
    </row>
    <row r="213" spans="1:5" s="8" customFormat="1" ht="12.75">
      <c r="A213" s="8">
        <v>40</v>
      </c>
      <c r="B213" s="146" t="s">
        <v>310</v>
      </c>
      <c r="C213" s="146" t="s">
        <v>205</v>
      </c>
      <c r="D213" s="146" t="s">
        <v>67</v>
      </c>
      <c r="E213" s="12">
        <v>2008</v>
      </c>
    </row>
    <row r="214" spans="1:5" s="8" customFormat="1" ht="12.75">
      <c r="A214" s="8">
        <v>41</v>
      </c>
      <c r="B214" s="146" t="s">
        <v>263</v>
      </c>
      <c r="C214" s="146" t="s">
        <v>264</v>
      </c>
      <c r="D214" s="146" t="s">
        <v>211</v>
      </c>
      <c r="E214" s="12">
        <v>2008</v>
      </c>
    </row>
    <row r="215" spans="1:5" s="8" customFormat="1" ht="12.75">
      <c r="A215" s="8">
        <v>42</v>
      </c>
      <c r="B215" s="148" t="s">
        <v>255</v>
      </c>
      <c r="C215" s="146" t="s">
        <v>704</v>
      </c>
      <c r="D215" s="146" t="s">
        <v>120</v>
      </c>
      <c r="E215" s="12">
        <v>2009</v>
      </c>
    </row>
    <row r="216" spans="1:5" s="8" customFormat="1" ht="12.75">
      <c r="A216" s="8">
        <v>43</v>
      </c>
      <c r="B216" s="146" t="s">
        <v>224</v>
      </c>
      <c r="C216" s="146" t="s">
        <v>225</v>
      </c>
      <c r="D216" s="146" t="s">
        <v>96</v>
      </c>
      <c r="E216" s="12">
        <v>2008</v>
      </c>
    </row>
    <row r="217" spans="1:5" s="8" customFormat="1" ht="12.75">
      <c r="A217" s="8">
        <v>44</v>
      </c>
      <c r="B217" s="146" t="s">
        <v>280</v>
      </c>
      <c r="C217" s="146" t="s">
        <v>112</v>
      </c>
      <c r="D217" s="146" t="s">
        <v>71</v>
      </c>
      <c r="E217" s="12">
        <v>2008</v>
      </c>
    </row>
    <row r="218" spans="1:5" s="8" customFormat="1" ht="12.75">
      <c r="A218" s="8">
        <v>45</v>
      </c>
      <c r="B218" s="146" t="s">
        <v>110</v>
      </c>
      <c r="C218" s="355" t="s">
        <v>104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260</v>
      </c>
      <c r="C219" s="146" t="s">
        <v>161</v>
      </c>
      <c r="D219" s="146" t="s">
        <v>181</v>
      </c>
      <c r="E219" s="12">
        <v>2008</v>
      </c>
    </row>
    <row r="220" spans="1:5" s="8" customFormat="1" ht="12.75">
      <c r="A220" s="8">
        <v>47</v>
      </c>
      <c r="B220" s="148" t="s">
        <v>383</v>
      </c>
      <c r="C220" s="146" t="s">
        <v>106</v>
      </c>
      <c r="D220" s="146" t="s">
        <v>120</v>
      </c>
      <c r="E220" s="12">
        <v>2009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Bernard</cp:lastModifiedBy>
  <cp:lastPrinted>2022-12-02T10:07:47Z</cp:lastPrinted>
  <dcterms:created xsi:type="dcterms:W3CDTF">1999-06-03T10:09:06Z</dcterms:created>
  <dcterms:modified xsi:type="dcterms:W3CDTF">2024-04-30T10:14:36Z</dcterms:modified>
  <cp:category/>
  <cp:version/>
  <cp:contentType/>
  <cp:contentStatus/>
</cp:coreProperties>
</file>