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 activeTab="2"/>
  </bookViews>
  <sheets>
    <sheet name=" U12 G " sheetId="41" r:id="rId1"/>
    <sheet name="U12 F  " sheetId="42" r:id="rId2"/>
    <sheet name="U10 G" sheetId="37" r:id="rId3"/>
    <sheet name="U10 F" sheetId="38" r:id="rId4"/>
    <sheet name="U8 G et F" sheetId="47" r:id="rId5"/>
    <sheet name="Calculs Pts Clubs" sheetId="43" r:id="rId6"/>
    <sheet name="Classement Clubs" sheetId="44" r:id="rId7"/>
    <sheet name="BILAN" sheetId="40" r:id="rId8"/>
    <sheet name="G &amp; F" sheetId="45" r:id="rId9"/>
    <sheet name="Points attribués" sheetId="9" r:id="rId10"/>
  </sheets>
  <definedNames>
    <definedName name="_xlnm.Print_Area" localSheetId="0">' U12 G '!$A$8:$H$9</definedName>
    <definedName name="_xlnm.Print_Area" localSheetId="6">'Classement Clubs'!$A$8:$C$16</definedName>
    <definedName name="_xlnm.Print_Area" localSheetId="3">'U10 F'!$A$8:$H$10</definedName>
    <definedName name="_xlnm.Print_Area" localSheetId="2">'U10 G'!$A$8:$H$11</definedName>
    <definedName name="_xlnm.Print_Area" localSheetId="1">'U12 F  '!$A$8:$H$13</definedName>
    <definedName name="_xlnm.Print_Area" localSheetId="4">'U8 G et F'!$A$8:$H$10</definedName>
  </definedNames>
  <calcPr calcId="125725" concurrentCalc="0"/>
</workbook>
</file>

<file path=xl/calcChain.xml><?xml version="1.0" encoding="utf-8"?>
<calcChain xmlns="http://schemas.openxmlformats.org/spreadsheetml/2006/main">
  <c r="J19" i="43"/>
  <c r="J14"/>
  <c r="J9"/>
  <c r="D11" i="44"/>
  <c r="D12"/>
  <c r="D14"/>
  <c r="D13"/>
  <c r="D17"/>
  <c r="D15"/>
  <c r="D16"/>
  <c r="D19"/>
  <c r="D20"/>
  <c r="D22"/>
  <c r="D18"/>
  <c r="D23"/>
  <c r="D26"/>
  <c r="D27"/>
  <c r="D28"/>
  <c r="D24"/>
  <c r="D30"/>
  <c r="D25"/>
  <c r="D21"/>
  <c r="D32"/>
  <c r="D33"/>
  <c r="D31"/>
  <c r="D34"/>
  <c r="D35"/>
  <c r="D36"/>
  <c r="D38"/>
  <c r="D39"/>
  <c r="D40"/>
  <c r="D29"/>
  <c r="D41"/>
  <c r="D42"/>
  <c r="D37"/>
  <c r="D10"/>
  <c r="J4" i="43"/>
  <c r="I11" i="38"/>
  <c r="I12"/>
  <c r="I13"/>
  <c r="I15"/>
  <c r="I14"/>
  <c r="I16"/>
  <c r="I10"/>
  <c r="I12" i="42"/>
  <c r="I15"/>
  <c r="I13"/>
  <c r="I22"/>
  <c r="I11"/>
  <c r="I14"/>
  <c r="I16"/>
  <c r="I17"/>
  <c r="I18"/>
  <c r="I21"/>
  <c r="I23"/>
  <c r="I26"/>
  <c r="I25"/>
  <c r="I28"/>
  <c r="I19"/>
  <c r="I20"/>
  <c r="I24"/>
  <c r="I27"/>
  <c r="I29"/>
  <c r="I10"/>
  <c r="G16" i="38"/>
  <c r="G26" i="42"/>
  <c r="G28"/>
  <c r="G46" i="43"/>
  <c r="G44"/>
  <c r="G36"/>
  <c r="G31"/>
  <c r="G28"/>
  <c r="G25"/>
  <c r="G22"/>
  <c r="G20"/>
  <c r="G14"/>
  <c r="G10"/>
  <c r="G8"/>
  <c r="G4"/>
  <c r="G11" i="47"/>
  <c r="G12"/>
  <c r="G10"/>
  <c r="G14" i="38"/>
  <c r="G11"/>
  <c r="G12"/>
  <c r="G15"/>
  <c r="G13"/>
  <c r="G10"/>
  <c r="G11" i="37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10"/>
  <c r="G10" i="42"/>
  <c r="G12"/>
  <c r="G13"/>
  <c r="G14"/>
  <c r="G19"/>
  <c r="G16"/>
  <c r="G15"/>
  <c r="G17"/>
  <c r="G18"/>
  <c r="G20"/>
  <c r="G24"/>
  <c r="G21"/>
  <c r="G23"/>
  <c r="G25"/>
  <c r="G27"/>
  <c r="G22"/>
  <c r="G29"/>
  <c r="G11"/>
  <c r="G11" i="41"/>
  <c r="G12"/>
  <c r="G15"/>
  <c r="G13"/>
  <c r="G16"/>
  <c r="G20"/>
  <c r="G19"/>
  <c r="G14"/>
  <c r="G18"/>
  <c r="G17"/>
  <c r="G34"/>
  <c r="G30"/>
  <c r="G35"/>
  <c r="G24"/>
  <c r="G36"/>
  <c r="G37"/>
  <c r="G28"/>
  <c r="G38"/>
  <c r="G21"/>
  <c r="G29"/>
  <c r="G27"/>
  <c r="G31"/>
  <c r="G23"/>
  <c r="G22"/>
  <c r="G39"/>
  <c r="G26"/>
  <c r="G33"/>
  <c r="G32"/>
  <c r="G25"/>
  <c r="G10"/>
  <c r="I11"/>
  <c r="I12"/>
  <c r="I15"/>
  <c r="I13"/>
  <c r="I16"/>
  <c r="I20"/>
  <c r="I19"/>
  <c r="I14"/>
  <c r="I18"/>
  <c r="I17"/>
  <c r="I34"/>
  <c r="I30"/>
  <c r="I35"/>
  <c r="I24"/>
  <c r="I36"/>
  <c r="I37"/>
  <c r="I28"/>
  <c r="I38"/>
  <c r="I21"/>
  <c r="I29"/>
  <c r="I27"/>
  <c r="I31"/>
  <c r="I23"/>
  <c r="I22"/>
  <c r="I39"/>
  <c r="I26"/>
  <c r="I33"/>
  <c r="I32"/>
  <c r="I25"/>
  <c r="I10"/>
  <c r="R20" i="42"/>
  <c r="R12"/>
  <c r="R13"/>
  <c r="R10"/>
  <c r="R14"/>
  <c r="R19"/>
  <c r="R17"/>
  <c r="R16"/>
  <c r="R18"/>
  <c r="R24"/>
  <c r="R25"/>
  <c r="I17" i="37"/>
  <c r="I13"/>
  <c r="I25"/>
  <c r="I16"/>
  <c r="I18"/>
  <c r="I14"/>
  <c r="I30"/>
  <c r="I32"/>
  <c r="I34"/>
  <c r="I19"/>
  <c r="I33"/>
  <c r="I31"/>
  <c r="I22"/>
  <c r="I36"/>
  <c r="I35"/>
  <c r="I15"/>
  <c r="I27"/>
  <c r="I20"/>
  <c r="I26"/>
  <c r="I23"/>
  <c r="I21"/>
  <c r="I24"/>
  <c r="I28"/>
  <c r="I29"/>
  <c r="I11"/>
  <c r="I10"/>
  <c r="I12"/>
  <c r="I12" i="47"/>
  <c r="I11"/>
  <c r="I10"/>
  <c r="R10"/>
  <c r="R12"/>
  <c r="R11"/>
  <c r="R12" i="38"/>
  <c r="R13"/>
  <c r="R14"/>
  <c r="R10"/>
  <c r="R15" i="42"/>
  <c r="R11"/>
  <c r="R12" i="37"/>
  <c r="R13"/>
  <c r="R18"/>
  <c r="R30"/>
  <c r="R25"/>
  <c r="R14"/>
  <c r="R34"/>
  <c r="R16"/>
  <c r="R19"/>
  <c r="R32"/>
  <c r="R17"/>
  <c r="R12" i="41"/>
  <c r="R11"/>
  <c r="R15"/>
  <c r="R13"/>
  <c r="R19"/>
  <c r="R20"/>
  <c r="R18"/>
  <c r="R17"/>
  <c r="R14"/>
  <c r="R16"/>
  <c r="R10"/>
  <c r="R10" i="37"/>
  <c r="R11"/>
  <c r="H35" i="45"/>
  <c r="F35"/>
  <c r="G3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/>
  <c r="AE10" i="40"/>
  <c r="AC10"/>
  <c r="X10"/>
  <c r="D10"/>
  <c r="I10"/>
  <c r="N10"/>
  <c r="S10"/>
  <c r="D64" i="43"/>
  <c r="D55"/>
  <c r="D51"/>
  <c r="D45"/>
  <c r="D43"/>
  <c r="D37"/>
  <c r="D32"/>
  <c r="D29"/>
  <c r="D17"/>
  <c r="D13"/>
  <c r="D10"/>
  <c r="D4"/>
  <c r="B10" i="40"/>
  <c r="B35" i="45"/>
  <c r="C35"/>
  <c r="D35"/>
  <c r="E35"/>
  <c r="AE9" i="40"/>
  <c r="N9"/>
  <c r="S9"/>
  <c r="I9"/>
  <c r="D9"/>
  <c r="AC9"/>
  <c r="B9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<sst xmlns="http://schemas.openxmlformats.org/spreadsheetml/2006/main" count="810" uniqueCount="249">
  <si>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</si>
  <si>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</si>
  <si>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</si>
  <si>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</si>
  <si>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</si>
  <si>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</si>
  <si>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</si>
  <si>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</si>
  <si>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</si>
  <si>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</si>
  <si>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</si>
  <si>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</si>
  <si>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</si>
  <si>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</si>
  <si>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</si>
  <si>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</si>
  <si>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</si>
  <si>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</si>
  <si>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</si>
  <si>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</si>
  <si>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</si>
  <si>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</si>
  <si>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</si>
  <si>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</si>
  <si>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</si>
  <si>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</si>
  <si>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</si>
  <si>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</si>
  <si>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</si>
  <si>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</si>
  <si>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</si>
  <si>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</si>
  <si>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</si>
  <si>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</si>
  <si>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</si>
  <si>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</si>
  <si>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 xml:space="preserve">U10 GARCONS </t>
  </si>
  <si>
    <t>Clubs</t>
  </si>
  <si>
    <t xml:space="preserve">Score 
</t>
  </si>
  <si>
    <t>RENNES ST JACQUES</t>
  </si>
  <si>
    <t>GUERANDE</t>
  </si>
  <si>
    <t>LANNIRON QUIMPER</t>
  </si>
  <si>
    <t>FRESLONNIERE</t>
  </si>
  <si>
    <t>LE MANS</t>
  </si>
  <si>
    <t>BAUGE</t>
  </si>
  <si>
    <t>ILE D'OR</t>
  </si>
  <si>
    <t>ST LAURENT</t>
  </si>
  <si>
    <t>CHENU Gabriel</t>
  </si>
  <si>
    <t>CRAND Lino</t>
  </si>
  <si>
    <t>LARVOR Télo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</si>
  <si>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</si>
  <si>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</si>
  <si>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</si>
  <si>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</si>
  <si>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</si>
  <si>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</si>
  <si>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</si>
  <si>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</si>
  <si>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</si>
  <si>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</si>
  <si>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</si>
  <si>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BOISGELIN</t>
  </si>
  <si>
    <t>ST MALO</t>
  </si>
  <si>
    <t>FOURNIER CORNET Léonie</t>
  </si>
  <si>
    <t>LASIERRA Eline</t>
  </si>
  <si>
    <t>LE BOURHIS Violette</t>
  </si>
  <si>
    <t>SANTUNE Clemence</t>
  </si>
  <si>
    <t>VILLAIN Charlize</t>
  </si>
  <si>
    <t>LAVAL</t>
  </si>
  <si>
    <t>L'ODET</t>
  </si>
  <si>
    <t>BLANC Auguste</t>
  </si>
  <si>
    <t>CHEVALIER Lucas</t>
  </si>
  <si>
    <t>FOUILLET Arthur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</si>
  <si>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</si>
  <si>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</si>
  <si>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</si>
  <si>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</si>
  <si>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</si>
  <si>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</si>
  <si>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</si>
  <si>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</si>
  <si>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</si>
  <si>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TOSATTO Gabin</t>
  </si>
  <si>
    <t>ANJOU</t>
  </si>
  <si>
    <t>CAP MALO</t>
  </si>
  <si>
    <t>DAVY Zoé</t>
  </si>
  <si>
    <t>FOUCHE Charlotte</t>
  </si>
  <si>
    <t>HUMBERT Moira</t>
  </si>
  <si>
    <t>MARTY-MAHE Eloïse</t>
  </si>
  <si>
    <t>PORNIC</t>
  </si>
  <si>
    <t>BADEN</t>
  </si>
  <si>
    <t>MILAN Scarlett</t>
  </si>
  <si>
    <t>DUVAL Louis</t>
  </si>
  <si>
    <t>LUCAS Noa</t>
  </si>
  <si>
    <t>U10 Garçons</t>
  </si>
  <si>
    <t>Breizh</t>
  </si>
  <si>
    <t>NOM - Prénom</t>
  </si>
  <si>
    <t>GUIVARC'H Clémentine</t>
  </si>
  <si>
    <t>18 trous joués en U12</t>
  </si>
  <si>
    <t>9 trous joués</t>
  </si>
  <si>
    <t>Carhaix</t>
  </si>
  <si>
    <t>Cholet</t>
  </si>
  <si>
    <t>Laval</t>
  </si>
  <si>
    <t>Le Mans</t>
  </si>
  <si>
    <t>Pornic</t>
  </si>
  <si>
    <t>Rennes St Jacques</t>
  </si>
  <si>
    <t>Boisgelin</t>
  </si>
  <si>
    <t>St Malo</t>
  </si>
  <si>
    <t>St Laurent</t>
  </si>
  <si>
    <t>Sables d'Olonne</t>
  </si>
  <si>
    <t>Les Ormes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</si>
  <si>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</si>
  <si>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</si>
  <si>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</si>
  <si>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</si>
  <si>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</si>
  <si>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</si>
  <si>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</si>
  <si>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DELORME Nathan</t>
  </si>
  <si>
    <t>CHAMBREUIL Ilian</t>
  </si>
  <si>
    <t>GUILLE Marceau</t>
  </si>
  <si>
    <t>ST BRIEUC</t>
  </si>
  <si>
    <t>MONDAUT Violette</t>
  </si>
  <si>
    <t>SCORE</t>
  </si>
  <si>
    <t>LES ORMES - 18 T</t>
  </si>
  <si>
    <t>G1</t>
  </si>
  <si>
    <t>CHOCHOIS Valentin</t>
  </si>
  <si>
    <t>ASSBAI Safaa</t>
  </si>
  <si>
    <t>CHABOT Henri_Alban</t>
  </si>
  <si>
    <t>St Samson</t>
  </si>
  <si>
    <t>Participants</t>
  </si>
  <si>
    <t>ANGERS</t>
  </si>
  <si>
    <t>Angers</t>
  </si>
  <si>
    <t>POILLERAT Harry</t>
  </si>
  <si>
    <t>MOUALLEM Arthur</t>
  </si>
  <si>
    <t>PREVET Léo</t>
  </si>
  <si>
    <t>BAVARDAY Isaac</t>
  </si>
  <si>
    <t>Idx 01/01</t>
  </si>
  <si>
    <r>
      <t xml:space="preserve">11/02/24 - </t>
    </r>
    <r>
      <rPr>
        <b/>
        <sz val="11"/>
        <color theme="1"/>
        <rFont val="Calibri"/>
        <family val="2"/>
        <scheme val="minor"/>
      </rPr>
      <t>G1</t>
    </r>
  </si>
  <si>
    <t>2012-2013</t>
  </si>
  <si>
    <t>HAMANN Etienne</t>
  </si>
  <si>
    <t>BESNOUX Mahé</t>
  </si>
  <si>
    <t>PIERRE Marceau</t>
  </si>
  <si>
    <t>LOUSSOUARN Agathe</t>
  </si>
  <si>
    <t>ST SAMSON</t>
  </si>
  <si>
    <t>CHABOT Anne-Constance</t>
  </si>
  <si>
    <t>OULHEN Clémence</t>
  </si>
  <si>
    <t>BREST ABERS</t>
  </si>
  <si>
    <t>LE GALL Inès</t>
  </si>
  <si>
    <t>2014 et &gt;</t>
  </si>
  <si>
    <t>LES ORMES</t>
  </si>
  <si>
    <t>LUCAS Lola</t>
  </si>
  <si>
    <t>SALADIN Hina</t>
  </si>
  <si>
    <t>PREVET Sacha</t>
  </si>
  <si>
    <t>OULHEN Marc</t>
  </si>
  <si>
    <t>QUERE Malo</t>
  </si>
  <si>
    <t>PREVET Maé</t>
  </si>
  <si>
    <t>OULHEN Paul</t>
  </si>
  <si>
    <t>2016 et &gt;</t>
  </si>
  <si>
    <t>LES ORMES - 9 T</t>
  </si>
  <si>
    <t>U8 Mixte</t>
  </si>
  <si>
    <t>U8 MXTE</t>
  </si>
  <si>
    <t>SABELLA Léon</t>
  </si>
  <si>
    <t>LE MEUR Lucien</t>
  </si>
  <si>
    <t>RESMOND Axel</t>
  </si>
  <si>
    <t>CHARBONNIER Victor</t>
  </si>
  <si>
    <t>BOUNET Raphaël</t>
  </si>
  <si>
    <t>FLOC'H Léo-Paul</t>
  </si>
  <si>
    <t>FOR</t>
  </si>
  <si>
    <t>ABJ</t>
  </si>
  <si>
    <t>GIRAULT Paul</t>
  </si>
  <si>
    <t>ST GREGOIRE</t>
  </si>
  <si>
    <t>VAL QUEVEN</t>
  </si>
  <si>
    <t>Breizh 2</t>
  </si>
  <si>
    <t>11/02/24</t>
  </si>
  <si>
    <t>Pdl 1</t>
  </si>
  <si>
    <t>Brest Abers</t>
  </si>
  <si>
    <t>Saint Brieuc</t>
  </si>
  <si>
    <t>St Grégoire</t>
  </si>
  <si>
    <t>Val Quéven</t>
  </si>
  <si>
    <t>Pdl 13</t>
  </si>
  <si>
    <t>U8 G</t>
  </si>
  <si>
    <t>U8 F</t>
  </si>
  <si>
    <t>Tours Stroke-Play U12 GARCONS</t>
  </si>
  <si>
    <t>Score Brut 
Jour 1</t>
  </si>
  <si>
    <t>Score Brut 
Jour2</t>
  </si>
  <si>
    <t xml:space="preserve">Total Brut 
</t>
  </si>
  <si>
    <t>Tours Stroke-Play U10 GARCONS</t>
  </si>
  <si>
    <t>BLOT Mathieu</t>
  </si>
  <si>
    <t>ANGUILL Hadrien</t>
  </si>
  <si>
    <t>BACK Albin</t>
  </si>
  <si>
    <t>LEGER Augustin</t>
  </si>
  <si>
    <t>CHARBONNEL Antoine</t>
  </si>
  <si>
    <t>BERNARD Célestin</t>
  </si>
  <si>
    <t>BONENFANT Nathan</t>
  </si>
  <si>
    <t>ST JD MONTS</t>
  </si>
  <si>
    <t>TOREST Andréa</t>
  </si>
  <si>
    <t>LEROY Juliette</t>
  </si>
  <si>
    <t>TRIBONDEAU-TOQUET Anaë</t>
  </si>
  <si>
    <t>MOURLON Eloïse</t>
  </si>
  <si>
    <t>ST SYLVAIN D'ANJOU</t>
  </si>
  <si>
    <t>GAUTIER Alice</t>
  </si>
  <si>
    <t>BRAULT Raphaël</t>
  </si>
  <si>
    <t>ST GILLES X VIE</t>
  </si>
  <si>
    <t>DELIS Camille</t>
  </si>
  <si>
    <t>DUIGOU Gauthier</t>
  </si>
  <si>
    <t>BREST IROISE</t>
  </si>
  <si>
    <t>LEGER Léonard</t>
  </si>
  <si>
    <t>BAYET Ines</t>
  </si>
  <si>
    <t>MOURLON Clarisse</t>
  </si>
  <si>
    <t>RIHOUET Adam</t>
  </si>
  <si>
    <t>Tours Stroke-Play U12 FILLES</t>
  </si>
  <si>
    <t>Tours Stroke-Play U10 FILLES</t>
  </si>
  <si>
    <t>GRAND PRIX JEUNES LE MANS - 2 X 18 Trous</t>
  </si>
  <si>
    <t>GRAND PRIX JEUNES LE MANS- 2 X 18 Trous en U12</t>
  </si>
  <si>
    <t>GRAND PRIX JEUNESLE MANS - 2 X 18 Trous en U12</t>
  </si>
  <si>
    <t>Pdl 2</t>
  </si>
  <si>
    <t>Breizh 19</t>
  </si>
  <si>
    <t>Pdl 8</t>
  </si>
  <si>
    <t>Breizh 9</t>
  </si>
  <si>
    <t>Breizh 12</t>
  </si>
  <si>
    <t>Pdl 18</t>
  </si>
  <si>
    <t>CRITERIUM JEUNES LE MANS- 2 X 9 Trous</t>
  </si>
  <si>
    <t>Score Brut 
Jour 2</t>
  </si>
  <si>
    <t>G2</t>
  </si>
  <si>
    <t>#</t>
  </si>
  <si>
    <t>€</t>
  </si>
  <si>
    <t>St Sylvain d'Anjou</t>
  </si>
  <si>
    <t>St Jd Monts</t>
  </si>
  <si>
    <t>St Gilles X Vie</t>
  </si>
  <si>
    <t>10/03/24</t>
  </si>
  <si>
    <r>
      <t xml:space="preserve">17/03/24 - </t>
    </r>
    <r>
      <rPr>
        <b/>
        <sz val="11"/>
        <color theme="1"/>
        <rFont val="Calibri"/>
        <family val="2"/>
        <scheme val="minor"/>
      </rPr>
      <t>G3</t>
    </r>
  </si>
  <si>
    <t>RENNES ST JACQUES - 18 T</t>
  </si>
  <si>
    <r>
      <t>09 et 10/03/2024 -</t>
    </r>
    <r>
      <rPr>
        <b/>
        <sz val="11"/>
        <color theme="1"/>
        <rFont val="Calibri"/>
        <family val="2"/>
        <scheme val="minor"/>
      </rPr>
      <t xml:space="preserve"> G2</t>
    </r>
  </si>
  <si>
    <t>RICHARD Lou</t>
  </si>
  <si>
    <t>SAMSON Sidonie</t>
  </si>
  <si>
    <t>Pdl 11</t>
  </si>
  <si>
    <t>CADO Manon</t>
  </si>
  <si>
    <t>BAIE DE MORLAIX</t>
  </si>
  <si>
    <t>Breizh 5</t>
  </si>
  <si>
    <t>NS</t>
  </si>
  <si>
    <t>G3</t>
  </si>
  <si>
    <t>Rennes SJ</t>
  </si>
  <si>
    <t>17/03/24</t>
  </si>
  <si>
    <t>Breizh 17</t>
  </si>
  <si>
    <t>BREIZH</t>
  </si>
  <si>
    <t>PDL</t>
  </si>
  <si>
    <t>St Brieuc</t>
  </si>
  <si>
    <t>Baie de Morlaix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</si>
</sst>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25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2" xfId="0" applyNumberFormat="1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0" fillId="43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6" fillId="38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3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34" borderId="0" xfId="0" applyFill="1"/>
    <xf numFmtId="0" fontId="0" fillId="44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35" borderId="0" xfId="0" applyFill="1" applyBorder="1"/>
    <xf numFmtId="0" fontId="11" fillId="0" borderId="1" xfId="0" applyFont="1" applyFill="1" applyBorder="1"/>
    <xf numFmtId="0" fontId="0" fillId="0" borderId="21" xfId="0" applyFill="1" applyBorder="1"/>
    <xf numFmtId="0" fontId="0" fillId="0" borderId="2" xfId="0" applyFill="1" applyBorder="1"/>
    <xf numFmtId="0" fontId="0" fillId="0" borderId="2" xfId="0" applyBorder="1"/>
    <xf numFmtId="0" fontId="9" fillId="0" borderId="21" xfId="0" applyFont="1" applyFill="1" applyBorder="1" applyAlignment="1">
      <alignment horizont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45" borderId="1" xfId="0" applyFont="1" applyFill="1" applyBorder="1" applyAlignment="1">
      <alignment horizontal="center" vertical="center"/>
    </xf>
    <xf numFmtId="0" fontId="11" fillId="45" borderId="3" xfId="0" applyFont="1" applyFill="1" applyBorder="1" applyAlignment="1">
      <alignment horizontal="center"/>
    </xf>
    <xf numFmtId="0" fontId="9" fillId="45" borderId="21" xfId="0" applyFont="1" applyFill="1" applyBorder="1" applyAlignment="1">
      <alignment horizontal="center"/>
    </xf>
    <xf numFmtId="49" fontId="35" fillId="0" borderId="5" xfId="0" applyNumberFormat="1" applyFont="1" applyFill="1" applyBorder="1"/>
    <xf numFmtId="0" fontId="9" fillId="0" borderId="5" xfId="0" applyFont="1" applyFill="1" applyBorder="1" applyAlignment="1">
      <alignment horizontal="center"/>
    </xf>
    <xf numFmtId="49" fontId="35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/>
    </xf>
    <xf numFmtId="165" fontId="39" fillId="0" borderId="4" xfId="0" applyNumberFormat="1" applyFont="1" applyFill="1" applyBorder="1" applyAlignment="1">
      <alignment horizontal="center"/>
    </xf>
    <xf numFmtId="165" fontId="39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8" fillId="0" borderId="0" xfId="0" applyFont="1" applyFill="1" applyBorder="1" applyAlignment="1">
      <alignment horizontal="center" vertical="center" wrapText="1"/>
    </xf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center" wrapText="1"/>
    </xf>
    <xf numFmtId="166" fontId="37" fillId="0" borderId="3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165" fontId="11" fillId="41" borderId="21" xfId="0" applyNumberFormat="1" applyFont="1" applyFill="1" applyBorder="1" applyAlignment="1">
      <alignment horizontal="center"/>
    </xf>
    <xf numFmtId="165" fontId="11" fillId="42" borderId="9" xfId="0" applyNumberFormat="1" applyFont="1" applyFill="1" applyBorder="1" applyAlignment="1">
      <alignment horizontal="center"/>
    </xf>
    <xf numFmtId="165" fontId="39" fillId="42" borderId="4" xfId="0" applyNumberFormat="1" applyFont="1" applyFill="1" applyBorder="1" applyAlignment="1">
      <alignment horizontal="center"/>
    </xf>
    <xf numFmtId="165" fontId="39" fillId="42" borderId="7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1" fontId="10" fillId="0" borderId="19" xfId="0" applyNumberFormat="1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0" fillId="42" borderId="21" xfId="0" applyFill="1" applyBorder="1" applyAlignment="1">
      <alignment horizontal="center" vertical="center" wrapText="1"/>
    </xf>
    <xf numFmtId="0" fontId="0" fillId="42" borderId="30" xfId="0" applyFill="1" applyBorder="1" applyAlignment="1">
      <alignment horizontal="center" vertical="center" wrapText="1"/>
    </xf>
    <xf numFmtId="0" fontId="0" fillId="42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/>
    <xf numFmtId="165" fontId="11" fillId="0" borderId="21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FF99FF"/>
      <color rgb="FFFCD5B4"/>
      <color rgb="FF8DB4E3"/>
      <color rgb="FFF2DDDC"/>
      <color rgb="FFFFC000"/>
      <color rgb="FF000000"/>
      <color rgb="FF2A9DD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114300</xdr:rowOff>
    </xdr:from>
    <xdr:to>
      <xdr:col>4</xdr:col>
      <xdr:colOff>337820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11467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85725</xdr:rowOff>
    </xdr:from>
    <xdr:to>
      <xdr:col>8</xdr:col>
      <xdr:colOff>895350</xdr:colOff>
      <xdr:row>3</xdr:row>
      <xdr:rowOff>174625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9650" y="85725"/>
          <a:ext cx="66675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38100</xdr:rowOff>
    </xdr:from>
    <xdr:to>
      <xdr:col>8</xdr:col>
      <xdr:colOff>847725</xdr:colOff>
      <xdr:row>3</xdr:row>
      <xdr:rowOff>127000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9580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143774</xdr:colOff>
      <xdr:row>0</xdr:row>
      <xdr:rowOff>105314</xdr:rowOff>
    </xdr:from>
    <xdr:to>
      <xdr:col>5</xdr:col>
      <xdr:colOff>17384</xdr:colOff>
      <xdr:row>3</xdr:row>
      <xdr:rowOff>133889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765071" y="105314"/>
          <a:ext cx="691322" cy="60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251603</xdr:colOff>
      <xdr:row>0</xdr:row>
      <xdr:rowOff>35944</xdr:rowOff>
    </xdr:from>
    <xdr:to>
      <xdr:col>8</xdr:col>
      <xdr:colOff>918353</xdr:colOff>
      <xdr:row>3</xdr:row>
      <xdr:rowOff>130775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2806" y="35944"/>
          <a:ext cx="666750" cy="669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95250</xdr:rowOff>
    </xdr:from>
    <xdr:to>
      <xdr:col>4</xdr:col>
      <xdr:colOff>414019</xdr:colOff>
      <xdr:row>3</xdr:row>
      <xdr:rowOff>123825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90900" y="95250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8</xdr:col>
      <xdr:colOff>666750</xdr:colOff>
      <xdr:row>3</xdr:row>
      <xdr:rowOff>127000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7622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123825</xdr:rowOff>
    </xdr:from>
    <xdr:to>
      <xdr:col>4</xdr:col>
      <xdr:colOff>347344</xdr:colOff>
      <xdr:row>3</xdr:row>
      <xdr:rowOff>152400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24225" y="123825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47625</xdr:rowOff>
    </xdr:from>
    <xdr:to>
      <xdr:col>8</xdr:col>
      <xdr:colOff>828675</xdr:colOff>
      <xdr:row>3</xdr:row>
      <xdr:rowOff>136525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47625"/>
          <a:ext cx="666750" cy="66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1095375</xdr:colOff>
      <xdr:row>3</xdr:row>
      <xdr:rowOff>155575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6450" y="66675"/>
          <a:ext cx="847725" cy="669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47625</xdr:colOff>
      <xdr:row>1</xdr:row>
      <xdr:rowOff>0</xdr:rowOff>
    </xdr:from>
    <xdr:to>
      <xdr:col>35</xdr:col>
      <xdr:colOff>9525</xdr:colOff>
      <xdr:row>5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238125"/>
          <a:ext cx="1123950" cy="98107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114300</xdr:rowOff>
    </xdr:from>
    <xdr:to>
      <xdr:col>34</xdr:col>
      <xdr:colOff>238125</xdr:colOff>
      <xdr:row>11</xdr:row>
      <xdr:rowOff>171450</xdr:rowOff>
    </xdr:to>
    <xdr:sp macro="" textlink="">
      <xdr:nvSpPr>
        <xdr:cNvPr id="3" name="Ellipse 2"/>
        <xdr:cNvSpPr/>
      </xdr:nvSpPr>
      <xdr:spPr>
        <a:xfrm>
          <a:off x="104775" y="114300"/>
          <a:ext cx="12087225" cy="2676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333375</xdr:colOff>
      <xdr:row>3</xdr:row>
      <xdr:rowOff>98425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0"/>
          <a:ext cx="666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U39"/>
  <sheetViews>
    <sheetView topLeftCell="A10" workbookViewId="0">
      <selection activeCell="C23" sqref="C23"/>
    </sheetView>
  </sheetViews>
  <sheetFormatPr baseColWidth="10" defaultRowHeight="15"/>
  <cols>
    <col min="1" max="1" width="3" style="46" bestFit="1" customWidth="1"/>
    <col min="2" max="2" width="22.7109375" style="46" bestFit="1" customWidth="1"/>
    <col min="3" max="3" width="19.42578125" style="46" bestFit="1" customWidth="1"/>
    <col min="4" max="4" width="6.85546875" style="46" bestFit="1" customWidth="1"/>
    <col min="5" max="5" width="5.42578125" style="20" bestFit="1" customWidth="1"/>
    <col min="6" max="7" width="5.28515625" style="34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9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16384" width="11.42578125" style="1"/>
  </cols>
  <sheetData>
    <row r="1" spans="1:21" ht="15.75" customHeight="1" thickTop="1">
      <c r="A1" s="173"/>
      <c r="B1" s="174"/>
      <c r="C1" s="174"/>
      <c r="D1" s="174"/>
      <c r="E1" s="174"/>
      <c r="F1" s="174"/>
      <c r="G1" s="174"/>
      <c r="H1" s="174"/>
      <c r="I1" s="175"/>
      <c r="K1" s="182"/>
      <c r="L1" s="182"/>
      <c r="M1" s="182"/>
      <c r="N1" s="182"/>
    </row>
    <row r="2" spans="1:21" ht="15" customHeight="1">
      <c r="A2" s="176"/>
      <c r="B2" s="177"/>
      <c r="C2" s="177"/>
      <c r="D2" s="177"/>
      <c r="E2" s="177"/>
      <c r="F2" s="177"/>
      <c r="G2" s="177"/>
      <c r="H2" s="177"/>
      <c r="I2" s="178"/>
      <c r="K2" s="182"/>
      <c r="L2" s="182"/>
      <c r="M2" s="182"/>
      <c r="N2" s="182"/>
    </row>
    <row r="3" spans="1:21" ht="15" customHeight="1">
      <c r="A3" s="176"/>
      <c r="B3" s="177"/>
      <c r="C3" s="177"/>
      <c r="D3" s="177"/>
      <c r="E3" s="177"/>
      <c r="F3" s="177"/>
      <c r="G3" s="177"/>
      <c r="H3" s="177"/>
      <c r="I3" s="178"/>
    </row>
    <row r="4" spans="1:21" ht="15.75" thickBot="1">
      <c r="A4" s="179"/>
      <c r="B4" s="180"/>
      <c r="C4" s="180"/>
      <c r="D4" s="180"/>
      <c r="E4" s="180"/>
      <c r="F4" s="180"/>
      <c r="G4" s="180"/>
      <c r="H4" s="180"/>
      <c r="I4" s="181"/>
      <c r="P4" s="142" t="s">
        <v>233</v>
      </c>
      <c r="Q4" s="143"/>
      <c r="R4" s="143"/>
      <c r="S4" s="143"/>
      <c r="T4" s="143"/>
      <c r="U4" s="144"/>
    </row>
    <row r="5" spans="1:21" ht="16.5" thickTop="1">
      <c r="B5" s="88" t="s">
        <v>139</v>
      </c>
      <c r="H5" s="5"/>
      <c r="I5" s="31" t="s">
        <v>3</v>
      </c>
      <c r="J5" s="14"/>
      <c r="K5" s="170" t="s">
        <v>138</v>
      </c>
      <c r="L5" s="171"/>
      <c r="M5" s="171"/>
      <c r="N5" s="172"/>
      <c r="O5" s="14"/>
      <c r="P5" s="145" t="s">
        <v>183</v>
      </c>
      <c r="Q5" s="146"/>
      <c r="R5" s="146"/>
      <c r="S5" s="146"/>
      <c r="T5" s="146"/>
      <c r="U5" s="147"/>
    </row>
    <row r="6" spans="1:21" ht="15" customHeight="1">
      <c r="C6" s="44" t="s">
        <v>220</v>
      </c>
      <c r="H6" s="5"/>
      <c r="I6" s="13" t="s">
        <v>6</v>
      </c>
      <c r="J6" s="15"/>
      <c r="K6" s="161" t="s">
        <v>124</v>
      </c>
      <c r="L6" s="162"/>
      <c r="M6" s="162"/>
      <c r="N6" s="163"/>
      <c r="O6" s="15"/>
      <c r="P6" s="148" t="s">
        <v>213</v>
      </c>
      <c r="Q6" s="149"/>
      <c r="R6" s="149"/>
      <c r="S6" s="149"/>
      <c r="T6" s="149"/>
      <c r="U6" s="150"/>
    </row>
    <row r="7" spans="1:21" ht="13.5" customHeight="1">
      <c r="C7" s="63" t="s">
        <v>221</v>
      </c>
      <c r="D7" s="19" t="s">
        <v>11</v>
      </c>
      <c r="F7" s="22"/>
      <c r="G7" s="22"/>
      <c r="H7" s="6"/>
      <c r="I7" s="183" t="s">
        <v>5</v>
      </c>
      <c r="J7" s="10"/>
      <c r="K7" s="164"/>
      <c r="L7" s="165"/>
      <c r="M7" s="165"/>
      <c r="N7" s="166"/>
      <c r="O7" s="10"/>
      <c r="P7" s="151" t="s">
        <v>184</v>
      </c>
      <c r="Q7" s="154" t="s">
        <v>185</v>
      </c>
      <c r="R7" s="156" t="s">
        <v>186</v>
      </c>
      <c r="S7" s="156" t="s">
        <v>4</v>
      </c>
      <c r="T7" s="156" t="s">
        <v>18</v>
      </c>
      <c r="U7" s="156"/>
    </row>
    <row r="8" spans="1:21" ht="15.75" customHeight="1">
      <c r="B8" s="186" t="s">
        <v>96</v>
      </c>
      <c r="C8" s="186" t="s">
        <v>37</v>
      </c>
      <c r="D8" s="186" t="s">
        <v>9</v>
      </c>
      <c r="E8" s="188" t="s">
        <v>137</v>
      </c>
      <c r="F8" s="190" t="s">
        <v>10</v>
      </c>
      <c r="G8" s="190" t="s">
        <v>225</v>
      </c>
      <c r="H8" s="7"/>
      <c r="I8" s="184"/>
      <c r="J8" s="11"/>
      <c r="K8" s="167"/>
      <c r="L8" s="168"/>
      <c r="M8" s="168"/>
      <c r="N8" s="169"/>
      <c r="O8" s="11"/>
      <c r="P8" s="152"/>
      <c r="Q8" s="155"/>
      <c r="R8" s="157"/>
      <c r="S8" s="158"/>
      <c r="T8" s="158"/>
      <c r="U8" s="158"/>
    </row>
    <row r="9" spans="1:21" ht="15" customHeight="1">
      <c r="B9" s="187"/>
      <c r="C9" s="187"/>
      <c r="D9" s="187"/>
      <c r="E9" s="189"/>
      <c r="F9" s="191"/>
      <c r="G9" s="191"/>
      <c r="H9" s="7"/>
      <c r="I9" s="185"/>
      <c r="J9" s="11"/>
      <c r="K9" s="57" t="s">
        <v>38</v>
      </c>
      <c r="L9" s="57" t="s">
        <v>4</v>
      </c>
      <c r="M9" s="159" t="s">
        <v>18</v>
      </c>
      <c r="N9" s="160"/>
      <c r="O9" s="11"/>
      <c r="P9" s="153"/>
      <c r="Q9" s="155"/>
      <c r="R9" s="157"/>
      <c r="S9" s="158"/>
      <c r="T9" s="158"/>
      <c r="U9" s="158"/>
    </row>
    <row r="10" spans="1:21" ht="15.75">
      <c r="A10" s="62">
        <v>1</v>
      </c>
      <c r="B10" s="121" t="s">
        <v>52</v>
      </c>
      <c r="C10" s="65" t="s">
        <v>62</v>
      </c>
      <c r="D10" s="101">
        <v>2012</v>
      </c>
      <c r="E10" s="24">
        <v>4.5999999999999996</v>
      </c>
      <c r="F10" s="37">
        <v>4.5</v>
      </c>
      <c r="G10" s="37">
        <f t="shared" ref="G10:G39" si="0">SUM(F10-E10)</f>
        <v>-9.9999999999999645E-2</v>
      </c>
      <c r="H10" s="5"/>
      <c r="I10" s="58">
        <f t="shared" ref="I10:I39" si="1">SUM(M10+T10)</f>
        <v>400</v>
      </c>
      <c r="J10" s="11"/>
      <c r="K10" s="105">
        <v>73</v>
      </c>
      <c r="L10" s="52">
        <v>1</v>
      </c>
      <c r="M10" s="33">
        <v>200</v>
      </c>
      <c r="N10" s="9" t="s">
        <v>1</v>
      </c>
      <c r="O10" s="11"/>
      <c r="P10" s="105">
        <v>76</v>
      </c>
      <c r="Q10" s="105">
        <v>73</v>
      </c>
      <c r="R10" s="111">
        <f t="shared" ref="R10:R20" si="2">SUM(P10:Q10)</f>
        <v>149</v>
      </c>
      <c r="S10" s="8">
        <v>1</v>
      </c>
      <c r="T10" s="33">
        <v>200</v>
      </c>
      <c r="U10" s="9" t="s">
        <v>1</v>
      </c>
    </row>
    <row r="11" spans="1:21" ht="15.75">
      <c r="A11" s="62">
        <v>2</v>
      </c>
      <c r="B11" s="121" t="s">
        <v>49</v>
      </c>
      <c r="C11" s="65" t="s">
        <v>60</v>
      </c>
      <c r="D11" s="101">
        <v>2012</v>
      </c>
      <c r="E11" s="24">
        <v>6.8</v>
      </c>
      <c r="F11" s="37">
        <v>6.6</v>
      </c>
      <c r="G11" s="37">
        <f t="shared" si="0"/>
        <v>-0.20000000000000018</v>
      </c>
      <c r="H11" s="5"/>
      <c r="I11" s="58">
        <f t="shared" si="1"/>
        <v>368</v>
      </c>
      <c r="J11" s="11"/>
      <c r="K11" s="105">
        <v>77</v>
      </c>
      <c r="L11" s="84">
        <v>2</v>
      </c>
      <c r="M11" s="33">
        <v>184</v>
      </c>
      <c r="N11" s="9" t="s">
        <v>1</v>
      </c>
      <c r="O11" s="11"/>
      <c r="P11" s="105">
        <v>81</v>
      </c>
      <c r="Q11" s="105">
        <v>73</v>
      </c>
      <c r="R11" s="111">
        <f t="shared" si="2"/>
        <v>154</v>
      </c>
      <c r="S11" s="8">
        <v>2</v>
      </c>
      <c r="T11" s="33">
        <v>184</v>
      </c>
      <c r="U11" s="9" t="s">
        <v>1</v>
      </c>
    </row>
    <row r="12" spans="1:21" ht="15.75">
      <c r="A12" s="62">
        <v>3</v>
      </c>
      <c r="B12" s="121" t="s">
        <v>140</v>
      </c>
      <c r="C12" s="64" t="s">
        <v>59</v>
      </c>
      <c r="D12" s="101">
        <v>2012</v>
      </c>
      <c r="E12" s="37">
        <v>12.3</v>
      </c>
      <c r="F12" s="37">
        <v>11.8</v>
      </c>
      <c r="G12" s="37">
        <f t="shared" si="0"/>
        <v>-0.5</v>
      </c>
      <c r="H12" s="5"/>
      <c r="I12" s="58">
        <f t="shared" si="1"/>
        <v>310</v>
      </c>
      <c r="J12" s="11"/>
      <c r="K12" s="105">
        <v>83</v>
      </c>
      <c r="L12" s="84">
        <v>4</v>
      </c>
      <c r="M12" s="33">
        <v>142</v>
      </c>
      <c r="N12" s="9" t="s">
        <v>1</v>
      </c>
      <c r="O12" s="11"/>
      <c r="P12" s="105">
        <v>79</v>
      </c>
      <c r="Q12" s="105">
        <v>87</v>
      </c>
      <c r="R12" s="111">
        <f t="shared" si="2"/>
        <v>166</v>
      </c>
      <c r="S12" s="8">
        <v>3</v>
      </c>
      <c r="T12" s="33">
        <v>168</v>
      </c>
      <c r="U12" s="9" t="s">
        <v>1</v>
      </c>
    </row>
    <row r="13" spans="1:21" ht="15.75">
      <c r="A13" s="62">
        <v>4</v>
      </c>
      <c r="B13" s="121" t="s">
        <v>51</v>
      </c>
      <c r="C13" s="65" t="s">
        <v>61</v>
      </c>
      <c r="D13" s="101">
        <v>2012</v>
      </c>
      <c r="E13" s="24">
        <v>9.6</v>
      </c>
      <c r="F13" s="37">
        <v>9.8000000000000007</v>
      </c>
      <c r="G13" s="37">
        <f t="shared" si="0"/>
        <v>0.20000000000000107</v>
      </c>
      <c r="H13" s="5"/>
      <c r="I13" s="58">
        <f t="shared" si="1"/>
        <v>276</v>
      </c>
      <c r="J13" s="11"/>
      <c r="K13" s="105">
        <v>83</v>
      </c>
      <c r="L13" s="52">
        <v>4</v>
      </c>
      <c r="M13" s="33">
        <v>142</v>
      </c>
      <c r="N13" s="9" t="s">
        <v>1</v>
      </c>
      <c r="O13" s="11"/>
      <c r="P13" s="105">
        <v>85</v>
      </c>
      <c r="Q13" s="105">
        <v>86</v>
      </c>
      <c r="R13" s="111">
        <f t="shared" si="2"/>
        <v>171</v>
      </c>
      <c r="S13" s="8">
        <v>5</v>
      </c>
      <c r="T13" s="33">
        <v>134</v>
      </c>
      <c r="U13" s="9" t="s">
        <v>1</v>
      </c>
    </row>
    <row r="14" spans="1:21" ht="15.75">
      <c r="A14" s="62">
        <v>5</v>
      </c>
      <c r="B14" s="121" t="s">
        <v>141</v>
      </c>
      <c r="C14" s="65" t="s">
        <v>61</v>
      </c>
      <c r="D14" s="102">
        <v>2013</v>
      </c>
      <c r="E14" s="24">
        <v>15.1</v>
      </c>
      <c r="F14" s="37">
        <v>14.5</v>
      </c>
      <c r="G14" s="37">
        <f t="shared" si="0"/>
        <v>-0.59999999999999964</v>
      </c>
      <c r="H14" s="5"/>
      <c r="I14" s="58">
        <f t="shared" si="1"/>
        <v>258</v>
      </c>
      <c r="J14" s="11"/>
      <c r="K14" s="105">
        <v>82</v>
      </c>
      <c r="L14" s="52">
        <v>3</v>
      </c>
      <c r="M14" s="33">
        <v>168</v>
      </c>
      <c r="N14" s="9" t="s">
        <v>1</v>
      </c>
      <c r="O14" s="11"/>
      <c r="P14" s="105">
        <v>92</v>
      </c>
      <c r="Q14" s="105">
        <v>87</v>
      </c>
      <c r="R14" s="111">
        <f t="shared" si="2"/>
        <v>179</v>
      </c>
      <c r="S14" s="8">
        <v>9</v>
      </c>
      <c r="T14" s="33">
        <v>90</v>
      </c>
      <c r="U14" s="9" t="s">
        <v>1</v>
      </c>
    </row>
    <row r="15" spans="1:21" ht="15.75">
      <c r="A15" s="62">
        <v>6</v>
      </c>
      <c r="B15" s="121" t="s">
        <v>133</v>
      </c>
      <c r="C15" s="65" t="s">
        <v>62</v>
      </c>
      <c r="D15" s="102">
        <v>2013</v>
      </c>
      <c r="E15" s="24">
        <v>7.4</v>
      </c>
      <c r="F15" s="37">
        <v>7.4</v>
      </c>
      <c r="G15" s="37">
        <f t="shared" si="0"/>
        <v>0</v>
      </c>
      <c r="H15" s="5"/>
      <c r="I15" s="58">
        <f t="shared" si="1"/>
        <v>250</v>
      </c>
      <c r="J15" s="11"/>
      <c r="K15" s="105">
        <v>85</v>
      </c>
      <c r="L15" s="52">
        <v>7</v>
      </c>
      <c r="M15" s="33">
        <v>100</v>
      </c>
      <c r="N15" s="9" t="s">
        <v>1</v>
      </c>
      <c r="O15" s="112"/>
      <c r="P15" s="105">
        <v>81</v>
      </c>
      <c r="Q15" s="105">
        <v>87</v>
      </c>
      <c r="R15" s="111">
        <f t="shared" si="2"/>
        <v>168</v>
      </c>
      <c r="S15" s="8">
        <v>4</v>
      </c>
      <c r="T15" s="33">
        <v>150</v>
      </c>
      <c r="U15" s="9" t="s">
        <v>1</v>
      </c>
    </row>
    <row r="16" spans="1:21" ht="15.75">
      <c r="A16" s="62">
        <v>7</v>
      </c>
      <c r="B16" s="121" t="s">
        <v>48</v>
      </c>
      <c r="C16" s="64" t="s">
        <v>58</v>
      </c>
      <c r="D16" s="101">
        <v>2012</v>
      </c>
      <c r="E16" s="24">
        <v>15.1</v>
      </c>
      <c r="F16" s="37">
        <v>14.8</v>
      </c>
      <c r="G16" s="37">
        <f t="shared" si="0"/>
        <v>-0.29999999999999893</v>
      </c>
      <c r="H16" s="5"/>
      <c r="I16" s="58">
        <f t="shared" si="1"/>
        <v>190</v>
      </c>
      <c r="J16" s="11"/>
      <c r="K16" s="105">
        <v>88</v>
      </c>
      <c r="L16" s="52">
        <v>11</v>
      </c>
      <c r="M16" s="33">
        <v>70</v>
      </c>
      <c r="N16" s="9" t="s">
        <v>1</v>
      </c>
      <c r="O16" s="11"/>
      <c r="P16" s="105">
        <v>93</v>
      </c>
      <c r="Q16" s="105">
        <v>81</v>
      </c>
      <c r="R16" s="111">
        <f t="shared" si="2"/>
        <v>174</v>
      </c>
      <c r="S16" s="8">
        <v>6</v>
      </c>
      <c r="T16" s="33">
        <v>120</v>
      </c>
      <c r="U16" s="9" t="s">
        <v>1</v>
      </c>
    </row>
    <row r="17" spans="1:21" ht="15.75">
      <c r="A17" s="62">
        <v>7</v>
      </c>
      <c r="B17" s="121" t="s">
        <v>53</v>
      </c>
      <c r="C17" s="65" t="s">
        <v>56</v>
      </c>
      <c r="D17" s="101">
        <v>2012</v>
      </c>
      <c r="E17" s="24">
        <v>14.7</v>
      </c>
      <c r="F17" s="37">
        <v>14.3</v>
      </c>
      <c r="G17" s="37">
        <f t="shared" si="0"/>
        <v>-0.39999999999999858</v>
      </c>
      <c r="H17" s="5"/>
      <c r="I17" s="58">
        <f t="shared" si="1"/>
        <v>190</v>
      </c>
      <c r="J17" s="11"/>
      <c r="K17" s="105">
        <v>84</v>
      </c>
      <c r="L17" s="84">
        <v>6</v>
      </c>
      <c r="M17" s="33">
        <v>120</v>
      </c>
      <c r="N17" s="9" t="s">
        <v>1</v>
      </c>
      <c r="O17" s="11"/>
      <c r="P17" s="105">
        <v>91</v>
      </c>
      <c r="Q17" s="105">
        <v>99</v>
      </c>
      <c r="R17" s="111">
        <f t="shared" si="2"/>
        <v>190</v>
      </c>
      <c r="S17" s="8">
        <v>11</v>
      </c>
      <c r="T17" s="33">
        <v>70</v>
      </c>
      <c r="U17" s="9" t="s">
        <v>1</v>
      </c>
    </row>
    <row r="18" spans="1:21" ht="15.75">
      <c r="A18" s="62">
        <v>9</v>
      </c>
      <c r="B18" s="121" t="s">
        <v>50</v>
      </c>
      <c r="C18" s="64" t="s">
        <v>43</v>
      </c>
      <c r="D18" s="101">
        <v>2012</v>
      </c>
      <c r="E18" s="24">
        <v>16.2</v>
      </c>
      <c r="F18" s="37">
        <v>15.4</v>
      </c>
      <c r="G18" s="37">
        <f t="shared" si="0"/>
        <v>-0.79999999999999893</v>
      </c>
      <c r="H18" s="5"/>
      <c r="I18" s="58">
        <f t="shared" si="1"/>
        <v>160</v>
      </c>
      <c r="J18" s="11"/>
      <c r="K18" s="105">
        <v>87</v>
      </c>
      <c r="L18" s="84">
        <v>10</v>
      </c>
      <c r="M18" s="33">
        <v>80</v>
      </c>
      <c r="N18" s="9" t="s">
        <v>1</v>
      </c>
      <c r="O18" s="11"/>
      <c r="P18" s="105">
        <v>89</v>
      </c>
      <c r="Q18" s="105">
        <v>99</v>
      </c>
      <c r="R18" s="111">
        <f t="shared" si="2"/>
        <v>188</v>
      </c>
      <c r="S18" s="8">
        <v>10</v>
      </c>
      <c r="T18" s="33">
        <v>80</v>
      </c>
      <c r="U18" s="9" t="s">
        <v>1</v>
      </c>
    </row>
    <row r="19" spans="1:21" ht="15.75">
      <c r="A19" s="62">
        <v>10</v>
      </c>
      <c r="B19" s="121" t="s">
        <v>92</v>
      </c>
      <c r="C19" s="64" t="s">
        <v>40</v>
      </c>
      <c r="D19" s="102">
        <v>2013</v>
      </c>
      <c r="E19" s="24">
        <v>14.7</v>
      </c>
      <c r="F19" s="37">
        <v>14.4</v>
      </c>
      <c r="G19" s="37">
        <f t="shared" si="0"/>
        <v>-0.29999999999999893</v>
      </c>
      <c r="H19" s="5"/>
      <c r="I19" s="58">
        <f t="shared" si="1"/>
        <v>150</v>
      </c>
      <c r="J19" s="11"/>
      <c r="K19" s="105">
        <v>92</v>
      </c>
      <c r="L19" s="52">
        <v>13</v>
      </c>
      <c r="M19" s="33">
        <v>50</v>
      </c>
      <c r="N19" s="9" t="s">
        <v>1</v>
      </c>
      <c r="O19" s="11"/>
      <c r="P19" s="105">
        <v>88</v>
      </c>
      <c r="Q19" s="105">
        <v>89</v>
      </c>
      <c r="R19" s="111">
        <f t="shared" si="2"/>
        <v>177</v>
      </c>
      <c r="S19" s="8">
        <v>8</v>
      </c>
      <c r="T19" s="33">
        <v>100</v>
      </c>
      <c r="U19" s="9" t="s">
        <v>1</v>
      </c>
    </row>
    <row r="20" spans="1:21" ht="15.75">
      <c r="A20" s="62">
        <v>11</v>
      </c>
      <c r="B20" s="121" t="s">
        <v>190</v>
      </c>
      <c r="C20" s="64" t="s">
        <v>54</v>
      </c>
      <c r="D20" s="101">
        <v>2012</v>
      </c>
      <c r="E20" s="37">
        <v>17.100000000000001</v>
      </c>
      <c r="F20" s="37">
        <v>17.100000000000001</v>
      </c>
      <c r="G20" s="37">
        <f t="shared" si="0"/>
        <v>0</v>
      </c>
      <c r="H20" s="5"/>
      <c r="I20" s="58">
        <f t="shared" si="1"/>
        <v>110</v>
      </c>
      <c r="J20" s="11"/>
      <c r="K20" s="105"/>
      <c r="L20" s="84"/>
      <c r="M20" s="117"/>
      <c r="N20" s="9"/>
      <c r="O20" s="11"/>
      <c r="P20" s="105">
        <v>89</v>
      </c>
      <c r="Q20" s="105">
        <v>86</v>
      </c>
      <c r="R20" s="111">
        <f t="shared" si="2"/>
        <v>175</v>
      </c>
      <c r="S20" s="8">
        <v>7</v>
      </c>
      <c r="T20" s="33">
        <v>110</v>
      </c>
      <c r="U20" s="9" t="s">
        <v>1</v>
      </c>
    </row>
    <row r="21" spans="1:21" ht="15.75">
      <c r="A21" s="62">
        <v>12</v>
      </c>
      <c r="B21" s="121" t="s">
        <v>47</v>
      </c>
      <c r="C21" s="64" t="s">
        <v>57</v>
      </c>
      <c r="D21" s="101">
        <v>2012</v>
      </c>
      <c r="E21" s="23">
        <v>20.6</v>
      </c>
      <c r="F21" s="37"/>
      <c r="G21" s="37">
        <f t="shared" si="0"/>
        <v>-20.6</v>
      </c>
      <c r="H21" s="5"/>
      <c r="I21" s="58">
        <f t="shared" si="1"/>
        <v>100</v>
      </c>
      <c r="J21" s="11"/>
      <c r="K21" s="105">
        <v>85</v>
      </c>
      <c r="L21" s="52">
        <v>7</v>
      </c>
      <c r="M21" s="33">
        <v>100</v>
      </c>
      <c r="N21" s="9" t="s">
        <v>1</v>
      </c>
      <c r="O21" s="11"/>
      <c r="P21" s="105"/>
      <c r="Q21" s="105"/>
      <c r="R21" s="111"/>
      <c r="S21" s="8"/>
      <c r="T21" s="117"/>
      <c r="U21" s="9"/>
    </row>
    <row r="22" spans="1:21" ht="15.75">
      <c r="A22" s="62">
        <v>12</v>
      </c>
      <c r="B22" s="121" t="s">
        <v>73</v>
      </c>
      <c r="C22" s="64" t="s">
        <v>83</v>
      </c>
      <c r="D22" s="102">
        <v>2013</v>
      </c>
      <c r="E22" s="24">
        <v>8.1999999999999993</v>
      </c>
      <c r="F22" s="37"/>
      <c r="G22" s="37">
        <f t="shared" si="0"/>
        <v>-8.1999999999999993</v>
      </c>
      <c r="H22" s="5"/>
      <c r="I22" s="58">
        <f t="shared" si="1"/>
        <v>100</v>
      </c>
      <c r="J22" s="11"/>
      <c r="K22" s="105">
        <v>85</v>
      </c>
      <c r="L22" s="84">
        <v>7</v>
      </c>
      <c r="M22" s="33">
        <v>100</v>
      </c>
      <c r="N22" s="9" t="s">
        <v>1</v>
      </c>
      <c r="O22" s="11"/>
      <c r="P22" s="105"/>
      <c r="Q22" s="105"/>
      <c r="R22" s="111"/>
      <c r="S22" s="8"/>
      <c r="T22" s="117"/>
      <c r="U22" s="9"/>
    </row>
    <row r="23" spans="1:21" ht="15.75">
      <c r="A23" s="62">
        <v>14</v>
      </c>
      <c r="B23" s="121" t="s">
        <v>120</v>
      </c>
      <c r="C23" s="65" t="s">
        <v>121</v>
      </c>
      <c r="D23" s="101">
        <v>2012</v>
      </c>
      <c r="E23" s="24">
        <v>21.3</v>
      </c>
      <c r="F23" s="37"/>
      <c r="G23" s="37">
        <f t="shared" si="0"/>
        <v>-21.3</v>
      </c>
      <c r="H23" s="5"/>
      <c r="I23" s="58">
        <f t="shared" si="1"/>
        <v>60</v>
      </c>
      <c r="J23" s="11"/>
      <c r="K23" s="105">
        <v>91</v>
      </c>
      <c r="L23" s="84">
        <v>12</v>
      </c>
      <c r="M23" s="33">
        <v>60</v>
      </c>
      <c r="N23" s="9" t="s">
        <v>1</v>
      </c>
      <c r="O23" s="11"/>
      <c r="P23" s="105"/>
      <c r="Q23" s="105"/>
      <c r="R23" s="111"/>
      <c r="S23" s="8"/>
      <c r="T23" s="117"/>
      <c r="U23" s="9"/>
    </row>
    <row r="24" spans="1:21" ht="15.75">
      <c r="A24" s="62">
        <v>15</v>
      </c>
      <c r="B24" s="121" t="s">
        <v>70</v>
      </c>
      <c r="C24" s="64" t="s">
        <v>55</v>
      </c>
      <c r="D24" s="102">
        <v>2013</v>
      </c>
      <c r="E24" s="24">
        <v>26.1</v>
      </c>
      <c r="F24" s="37"/>
      <c r="G24" s="37">
        <f t="shared" si="0"/>
        <v>-26.1</v>
      </c>
      <c r="H24" s="5"/>
      <c r="I24" s="58">
        <f t="shared" si="1"/>
        <v>40</v>
      </c>
      <c r="J24" s="11"/>
      <c r="K24" s="105">
        <v>96</v>
      </c>
      <c r="L24" s="84">
        <v>14</v>
      </c>
      <c r="M24" s="33">
        <v>40</v>
      </c>
      <c r="N24" s="9" t="s">
        <v>1</v>
      </c>
      <c r="O24" s="11"/>
      <c r="P24" s="105"/>
      <c r="Q24" s="105"/>
      <c r="R24" s="111"/>
      <c r="S24" s="8"/>
      <c r="T24" s="117"/>
      <c r="U24" s="9"/>
    </row>
    <row r="25" spans="1:21" ht="15.75">
      <c r="A25" s="62">
        <v>16</v>
      </c>
      <c r="B25" s="121" t="s">
        <v>135</v>
      </c>
      <c r="C25" s="65" t="s">
        <v>90</v>
      </c>
      <c r="D25" s="101">
        <v>2012</v>
      </c>
      <c r="E25" s="24">
        <v>25.7</v>
      </c>
      <c r="F25" s="37"/>
      <c r="G25" s="37">
        <f t="shared" si="0"/>
        <v>-25.7</v>
      </c>
      <c r="H25" s="5"/>
      <c r="I25" s="58">
        <f t="shared" si="1"/>
        <v>30</v>
      </c>
      <c r="J25" s="11"/>
      <c r="K25" s="105">
        <v>97</v>
      </c>
      <c r="L25" s="52">
        <v>15</v>
      </c>
      <c r="M25" s="33">
        <v>30</v>
      </c>
      <c r="N25" s="9" t="s">
        <v>1</v>
      </c>
      <c r="O25" s="11"/>
      <c r="P25" s="105"/>
      <c r="Q25" s="105"/>
      <c r="R25" s="111"/>
      <c r="S25" s="113"/>
      <c r="T25" s="114"/>
      <c r="U25" s="115"/>
    </row>
    <row r="26" spans="1:21" ht="15.75">
      <c r="A26" s="62">
        <v>17</v>
      </c>
      <c r="B26" s="121" t="s">
        <v>74</v>
      </c>
      <c r="C26" s="64" t="s">
        <v>57</v>
      </c>
      <c r="D26" s="102">
        <v>2013</v>
      </c>
      <c r="E26" s="24">
        <v>18.100000000000001</v>
      </c>
      <c r="F26" s="37"/>
      <c r="G26" s="37">
        <f t="shared" si="0"/>
        <v>-18.100000000000001</v>
      </c>
      <c r="H26" s="5"/>
      <c r="I26" s="58">
        <f t="shared" si="1"/>
        <v>20</v>
      </c>
      <c r="J26" s="11"/>
      <c r="K26" s="105">
        <v>98</v>
      </c>
      <c r="L26" s="84">
        <v>16</v>
      </c>
      <c r="M26" s="33">
        <v>20</v>
      </c>
      <c r="N26" s="9" t="s">
        <v>1</v>
      </c>
      <c r="O26" s="112"/>
      <c r="P26" s="105"/>
      <c r="Q26" s="105"/>
      <c r="R26" s="111"/>
      <c r="S26" s="8"/>
      <c r="T26" s="117"/>
      <c r="U26" s="9"/>
    </row>
    <row r="27" spans="1:21" ht="15.75">
      <c r="A27" s="62">
        <v>18</v>
      </c>
      <c r="B27" s="121" t="s">
        <v>72</v>
      </c>
      <c r="C27" s="65" t="s">
        <v>42</v>
      </c>
      <c r="D27" s="102">
        <v>2013</v>
      </c>
      <c r="E27" s="24">
        <v>28.7</v>
      </c>
      <c r="F27" s="37"/>
      <c r="G27" s="37">
        <f t="shared" si="0"/>
        <v>-28.7</v>
      </c>
      <c r="H27" s="5"/>
      <c r="I27" s="58">
        <f t="shared" si="1"/>
        <v>18</v>
      </c>
      <c r="J27" s="11"/>
      <c r="K27" s="105">
        <v>103</v>
      </c>
      <c r="L27" s="52">
        <v>17</v>
      </c>
      <c r="M27" s="33">
        <v>18</v>
      </c>
      <c r="N27" s="9" t="s">
        <v>1</v>
      </c>
      <c r="O27" s="11"/>
      <c r="P27" s="105"/>
      <c r="Q27" s="105"/>
      <c r="R27" s="111"/>
      <c r="S27" s="8"/>
      <c r="T27" s="117"/>
      <c r="U27" s="9"/>
    </row>
    <row r="28" spans="1:21" ht="15.75">
      <c r="A28" s="62">
        <v>19</v>
      </c>
      <c r="B28" s="121" t="s">
        <v>119</v>
      </c>
      <c r="C28" s="65" t="s">
        <v>56</v>
      </c>
      <c r="D28" s="101">
        <v>2012</v>
      </c>
      <c r="E28" s="24">
        <v>18.399999999999999</v>
      </c>
      <c r="F28" s="37"/>
      <c r="G28" s="37">
        <f t="shared" si="0"/>
        <v>-18.399999999999999</v>
      </c>
      <c r="H28" s="5"/>
      <c r="I28" s="58">
        <f t="shared" si="1"/>
        <v>16</v>
      </c>
      <c r="J28" s="11"/>
      <c r="K28" s="105">
        <v>108</v>
      </c>
      <c r="L28" s="84">
        <v>18</v>
      </c>
      <c r="M28" s="33">
        <v>16</v>
      </c>
      <c r="N28" s="9" t="s">
        <v>1</v>
      </c>
      <c r="O28" s="11"/>
      <c r="P28" s="105"/>
      <c r="Q28" s="105"/>
      <c r="R28" s="111"/>
      <c r="S28" s="8"/>
      <c r="T28" s="117"/>
      <c r="U28" s="9"/>
    </row>
    <row r="29" spans="1:21" ht="15.75">
      <c r="A29" s="62">
        <v>20</v>
      </c>
      <c r="B29" s="121" t="s">
        <v>71</v>
      </c>
      <c r="C29" s="64" t="s">
        <v>45</v>
      </c>
      <c r="D29" s="102">
        <v>2013</v>
      </c>
      <c r="E29" s="24">
        <v>31.7</v>
      </c>
      <c r="F29" s="37"/>
      <c r="G29" s="37">
        <f t="shared" si="0"/>
        <v>-31.7</v>
      </c>
      <c r="H29" s="5"/>
      <c r="I29" s="58">
        <f t="shared" si="1"/>
        <v>14</v>
      </c>
      <c r="J29" s="11"/>
      <c r="K29" s="105">
        <v>109</v>
      </c>
      <c r="L29" s="52">
        <v>19</v>
      </c>
      <c r="M29" s="33">
        <v>14</v>
      </c>
      <c r="N29" s="9" t="s">
        <v>1</v>
      </c>
      <c r="O29" s="112"/>
      <c r="P29" s="105"/>
      <c r="Q29" s="105"/>
      <c r="R29" s="111"/>
      <c r="S29" s="8"/>
      <c r="T29" s="117"/>
      <c r="U29" s="9"/>
    </row>
    <row r="30" spans="1:21" ht="15.75">
      <c r="A30" s="62">
        <v>21</v>
      </c>
      <c r="B30" s="121" t="s">
        <v>136</v>
      </c>
      <c r="C30" s="65" t="s">
        <v>56</v>
      </c>
      <c r="D30" s="101">
        <v>2012</v>
      </c>
      <c r="E30" s="24">
        <v>35.299999999999997</v>
      </c>
      <c r="F30" s="37"/>
      <c r="G30" s="37">
        <f t="shared" si="0"/>
        <v>-35.299999999999997</v>
      </c>
      <c r="H30" s="5"/>
      <c r="I30" s="58">
        <f t="shared" si="1"/>
        <v>12</v>
      </c>
      <c r="J30" s="11"/>
      <c r="K30" s="105">
        <v>110</v>
      </c>
      <c r="L30" s="84">
        <v>20</v>
      </c>
      <c r="M30" s="33">
        <v>12</v>
      </c>
      <c r="N30" s="9" t="s">
        <v>1</v>
      </c>
      <c r="O30" s="11"/>
      <c r="P30" s="105"/>
      <c r="Q30" s="105"/>
      <c r="R30" s="111"/>
      <c r="S30" s="8"/>
      <c r="T30" s="117"/>
      <c r="U30" s="9"/>
    </row>
    <row r="31" spans="1:21" ht="15.75">
      <c r="A31" s="62">
        <v>22</v>
      </c>
      <c r="B31" s="121" t="s">
        <v>170</v>
      </c>
      <c r="C31" s="64" t="s">
        <v>40</v>
      </c>
      <c r="D31" s="101">
        <v>2012</v>
      </c>
      <c r="E31" s="24">
        <v>34.799999999999997</v>
      </c>
      <c r="F31" s="37"/>
      <c r="G31" s="37">
        <f t="shared" si="0"/>
        <v>-34.799999999999997</v>
      </c>
      <c r="H31" s="5"/>
      <c r="I31" s="58">
        <f t="shared" si="1"/>
        <v>10</v>
      </c>
      <c r="J31" s="11"/>
      <c r="K31" s="105">
        <v>117</v>
      </c>
      <c r="L31" s="52">
        <v>21</v>
      </c>
      <c r="M31" s="33">
        <v>10</v>
      </c>
      <c r="N31" s="9" t="s">
        <v>1</v>
      </c>
      <c r="O31" s="11"/>
      <c r="P31" s="105"/>
      <c r="Q31" s="105"/>
      <c r="R31" s="111"/>
      <c r="S31" s="8"/>
      <c r="T31" s="117"/>
      <c r="U31" s="9"/>
    </row>
    <row r="32" spans="1:21" ht="15.75">
      <c r="A32" s="62">
        <v>23</v>
      </c>
      <c r="B32" s="121" t="s">
        <v>142</v>
      </c>
      <c r="C32" s="64" t="s">
        <v>40</v>
      </c>
      <c r="D32" s="101">
        <v>2012</v>
      </c>
      <c r="E32" s="37">
        <v>40</v>
      </c>
      <c r="F32" s="37"/>
      <c r="G32" s="37">
        <f t="shared" si="0"/>
        <v>-40</v>
      </c>
      <c r="H32" s="5"/>
      <c r="I32" s="58">
        <f t="shared" si="1"/>
        <v>8</v>
      </c>
      <c r="J32" s="11"/>
      <c r="K32" s="105">
        <v>136</v>
      </c>
      <c r="L32" s="84">
        <v>22</v>
      </c>
      <c r="M32" s="33">
        <v>8</v>
      </c>
      <c r="N32" s="9" t="s">
        <v>1</v>
      </c>
      <c r="O32" s="11"/>
      <c r="P32" s="105"/>
      <c r="Q32" s="105"/>
      <c r="R32" s="111"/>
      <c r="S32" s="8"/>
      <c r="T32" s="117"/>
      <c r="U32" s="9"/>
    </row>
    <row r="33" spans="1:21" ht="15.75">
      <c r="A33" s="62">
        <v>24</v>
      </c>
      <c r="B33" s="121" t="s">
        <v>134</v>
      </c>
      <c r="C33" s="64" t="s">
        <v>54</v>
      </c>
      <c r="D33" s="101">
        <v>2012</v>
      </c>
      <c r="E33" s="24">
        <v>22.3</v>
      </c>
      <c r="F33" s="37"/>
      <c r="G33" s="37">
        <f t="shared" si="0"/>
        <v>-22.3</v>
      </c>
      <c r="H33" s="5"/>
      <c r="I33" s="58">
        <f t="shared" si="1"/>
        <v>6</v>
      </c>
      <c r="J33" s="11"/>
      <c r="K33" s="105" t="s">
        <v>169</v>
      </c>
      <c r="L33" s="52">
        <v>23</v>
      </c>
      <c r="M33" s="33">
        <v>6</v>
      </c>
      <c r="N33" s="9" t="s">
        <v>1</v>
      </c>
      <c r="O33" s="11"/>
      <c r="P33" s="105"/>
      <c r="Q33" s="105"/>
      <c r="R33" s="111"/>
      <c r="S33" s="8"/>
      <c r="T33" s="117"/>
      <c r="U33" s="9"/>
    </row>
    <row r="34" spans="1:21" ht="15.75">
      <c r="A34" s="62">
        <v>25</v>
      </c>
      <c r="B34" s="121" t="s">
        <v>189</v>
      </c>
      <c r="C34" s="65" t="s">
        <v>147</v>
      </c>
      <c r="D34" s="102">
        <v>2013</v>
      </c>
      <c r="E34" s="37">
        <v>31</v>
      </c>
      <c r="F34" s="37"/>
      <c r="G34" s="37">
        <f t="shared" si="0"/>
        <v>-31</v>
      </c>
      <c r="H34" s="5"/>
      <c r="I34" s="58">
        <f t="shared" si="1"/>
        <v>0</v>
      </c>
      <c r="J34" s="11"/>
      <c r="K34" s="105"/>
      <c r="L34" s="84"/>
      <c r="M34" s="117"/>
      <c r="N34" s="9"/>
      <c r="O34" s="11"/>
      <c r="P34" s="105"/>
      <c r="Q34" s="105"/>
      <c r="R34" s="111"/>
      <c r="S34" s="8"/>
      <c r="T34" s="117"/>
      <c r="U34" s="9"/>
    </row>
    <row r="35" spans="1:21" ht="15.75">
      <c r="A35" s="62">
        <v>26</v>
      </c>
      <c r="B35" s="121" t="s">
        <v>193</v>
      </c>
      <c r="C35" s="64" t="s">
        <v>55</v>
      </c>
      <c r="D35" s="101">
        <v>2012</v>
      </c>
      <c r="E35" s="37">
        <v>25.2</v>
      </c>
      <c r="F35" s="37"/>
      <c r="G35" s="37">
        <f t="shared" si="0"/>
        <v>-25.2</v>
      </c>
      <c r="H35" s="5"/>
      <c r="I35" s="58">
        <f t="shared" si="1"/>
        <v>0</v>
      </c>
      <c r="J35" s="11"/>
      <c r="K35" s="105"/>
      <c r="L35" s="84"/>
      <c r="M35" s="117"/>
      <c r="N35" s="9"/>
      <c r="O35" s="7"/>
      <c r="P35" s="105"/>
      <c r="Q35" s="105"/>
      <c r="R35" s="111"/>
      <c r="S35" s="8"/>
      <c r="T35" s="117"/>
      <c r="U35" s="9"/>
    </row>
    <row r="36" spans="1:21" ht="15.75">
      <c r="A36" s="62">
        <v>27</v>
      </c>
      <c r="B36" s="121" t="s">
        <v>188</v>
      </c>
      <c r="C36" s="64" t="s">
        <v>44</v>
      </c>
      <c r="D36" s="101">
        <v>2012</v>
      </c>
      <c r="E36" s="37">
        <v>22.1</v>
      </c>
      <c r="F36" s="37"/>
      <c r="G36" s="37">
        <f t="shared" si="0"/>
        <v>-22.1</v>
      </c>
      <c r="H36" s="5"/>
      <c r="I36" s="58">
        <f t="shared" si="1"/>
        <v>0</v>
      </c>
      <c r="J36" s="11"/>
      <c r="K36" s="105"/>
      <c r="L36" s="84"/>
      <c r="M36" s="117"/>
      <c r="N36" s="9"/>
      <c r="O36" s="11"/>
      <c r="P36" s="105"/>
      <c r="Q36" s="105"/>
      <c r="R36" s="111"/>
      <c r="S36" s="8"/>
      <c r="T36" s="117"/>
      <c r="U36" s="9"/>
    </row>
    <row r="37" spans="1:21" ht="15.75">
      <c r="A37" s="62">
        <v>28</v>
      </c>
      <c r="B37" s="121" t="s">
        <v>194</v>
      </c>
      <c r="C37" s="64" t="s">
        <v>195</v>
      </c>
      <c r="D37" s="102">
        <v>2013</v>
      </c>
      <c r="E37" s="37">
        <v>18</v>
      </c>
      <c r="F37" s="37"/>
      <c r="G37" s="37">
        <f t="shared" si="0"/>
        <v>-18</v>
      </c>
      <c r="H37" s="5"/>
      <c r="I37" s="58">
        <f t="shared" si="1"/>
        <v>0</v>
      </c>
      <c r="J37" s="11"/>
      <c r="K37" s="105"/>
      <c r="L37" s="84"/>
      <c r="M37" s="117"/>
      <c r="N37" s="9"/>
      <c r="O37" s="11"/>
      <c r="P37" s="105"/>
      <c r="Q37" s="105"/>
      <c r="R37" s="111"/>
      <c r="S37" s="8"/>
      <c r="T37" s="117"/>
      <c r="U37" s="9"/>
    </row>
    <row r="38" spans="1:21" ht="15.75">
      <c r="A38" s="62">
        <v>29</v>
      </c>
      <c r="B38" s="121" t="s">
        <v>192</v>
      </c>
      <c r="C38" s="64" t="s">
        <v>40</v>
      </c>
      <c r="D38" s="102">
        <v>2013</v>
      </c>
      <c r="E38" s="37">
        <v>28.9</v>
      </c>
      <c r="F38" s="37"/>
      <c r="G38" s="37">
        <f t="shared" si="0"/>
        <v>-28.9</v>
      </c>
      <c r="H38" s="5"/>
      <c r="I38" s="58">
        <f t="shared" si="1"/>
        <v>0</v>
      </c>
      <c r="J38" s="11"/>
      <c r="K38" s="105"/>
      <c r="L38" s="84"/>
      <c r="M38" s="117"/>
      <c r="N38" s="9"/>
      <c r="O38" s="11"/>
      <c r="P38" s="105"/>
      <c r="Q38" s="105"/>
      <c r="R38" s="111"/>
      <c r="S38" s="8"/>
      <c r="T38" s="117"/>
      <c r="U38" s="9"/>
    </row>
    <row r="39" spans="1:21" ht="15.75">
      <c r="A39" s="62">
        <v>30</v>
      </c>
      <c r="B39" s="121" t="s">
        <v>191</v>
      </c>
      <c r="C39" s="64" t="s">
        <v>54</v>
      </c>
      <c r="D39" s="101">
        <v>2012</v>
      </c>
      <c r="E39" s="37">
        <v>20</v>
      </c>
      <c r="F39" s="37"/>
      <c r="G39" s="37">
        <f t="shared" si="0"/>
        <v>-20</v>
      </c>
      <c r="H39" s="5"/>
      <c r="I39" s="58">
        <f t="shared" si="1"/>
        <v>0</v>
      </c>
      <c r="J39" s="11"/>
      <c r="K39" s="105"/>
      <c r="L39" s="84"/>
      <c r="M39" s="117"/>
      <c r="N39" s="9"/>
      <c r="O39" s="11"/>
      <c r="P39" s="105"/>
      <c r="Q39" s="105"/>
      <c r="R39" s="111"/>
      <c r="S39" s="8"/>
      <c r="T39" s="117"/>
      <c r="U39" s="9"/>
    </row>
  </sheetData>
  <sortState ref="B10:U39">
    <sortCondition descending="1" ref="I10:I39"/>
  </sortState>
  <mergeCells count="20">
    <mergeCell ref="M9:N9"/>
    <mergeCell ref="K6:N8"/>
    <mergeCell ref="K5:N5"/>
    <mergeCell ref="A1:I4"/>
    <mergeCell ref="K1:N2"/>
    <mergeCell ref="I7:I9"/>
    <mergeCell ref="B8:B9"/>
    <mergeCell ref="C8:C9"/>
    <mergeCell ref="D8:D9"/>
    <mergeCell ref="E8:E9"/>
    <mergeCell ref="F8:F9"/>
    <mergeCell ref="G8:G9"/>
    <mergeCell ref="P4:U4"/>
    <mergeCell ref="P5:U5"/>
    <mergeCell ref="P6:U6"/>
    <mergeCell ref="P7:P9"/>
    <mergeCell ref="Q7:Q9"/>
    <mergeCell ref="R7:R9"/>
    <mergeCell ref="S7:S9"/>
    <mergeCell ref="T7:U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B3" sqref="B3:B6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248" t="s">
        <v>2</v>
      </c>
      <c r="B1" s="249"/>
      <c r="C1" s="250"/>
      <c r="E1" s="248" t="s">
        <v>34</v>
      </c>
      <c r="F1" s="249"/>
      <c r="G1" s="250"/>
    </row>
    <row r="2" spans="1:7" ht="45">
      <c r="A2" s="27" t="s">
        <v>0</v>
      </c>
      <c r="B2" s="29" t="s">
        <v>32</v>
      </c>
      <c r="C2" s="30" t="s">
        <v>33</v>
      </c>
      <c r="E2" s="27" t="s">
        <v>0</v>
      </c>
      <c r="F2" s="29" t="s">
        <v>32</v>
      </c>
      <c r="G2" s="30" t="s">
        <v>33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v>400</v>
      </c>
      <c r="G3" s="32"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v>368</v>
      </c>
      <c r="G4" s="32"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v>336</v>
      </c>
      <c r="G5" s="32"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v>300</v>
      </c>
      <c r="G6" s="32"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v>268</v>
      </c>
      <c r="G7" s="32"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v>240</v>
      </c>
      <c r="G8" s="32"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v>220</v>
      </c>
      <c r="G9" s="32"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v>200</v>
      </c>
      <c r="G10" s="32"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v>180</v>
      </c>
      <c r="G11" s="32"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v>160</v>
      </c>
      <c r="G12" s="32"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v>140</v>
      </c>
      <c r="G13" s="32"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v>120</v>
      </c>
      <c r="G14" s="32"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v>100</v>
      </c>
      <c r="G15" s="32"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v>80</v>
      </c>
      <c r="G16" s="32"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v>60</v>
      </c>
      <c r="G17" s="32"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v>40</v>
      </c>
      <c r="G18" s="32"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v>36</v>
      </c>
      <c r="G19" s="32"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v>32</v>
      </c>
      <c r="G20" s="32"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v>28</v>
      </c>
      <c r="G21" s="32"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v>24</v>
      </c>
      <c r="G22" s="32"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v>20</v>
      </c>
      <c r="G23" s="32"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v>16</v>
      </c>
      <c r="G24" s="32"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v>12</v>
      </c>
      <c r="G25" s="32"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v>8</v>
      </c>
      <c r="G26" s="32"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v>4</v>
      </c>
      <c r="G27" s="32"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v>2</v>
      </c>
      <c r="G28" s="32"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v>2</v>
      </c>
      <c r="G29" s="32"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v>2</v>
      </c>
      <c r="G30" s="32"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v>2</v>
      </c>
      <c r="G31" s="32"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v>2</v>
      </c>
      <c r="G32" s="32"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Z29"/>
  <sheetViews>
    <sheetView zoomScaleNormal="100" workbookViewId="0">
      <selection activeCell="B5" sqref="B5"/>
    </sheetView>
  </sheetViews>
  <sheetFormatPr baseColWidth="10" defaultRowHeight="15"/>
  <cols>
    <col min="1" max="1" width="3" style="48" bestFit="1" customWidth="1"/>
    <col min="2" max="2" width="25.7109375" style="48" customWidth="1"/>
    <col min="3" max="3" width="19.140625" style="48" customWidth="1"/>
    <col min="4" max="4" width="6.85546875" style="48" bestFit="1" customWidth="1"/>
    <col min="5" max="5" width="5.42578125" style="20" bestFit="1" customWidth="1"/>
    <col min="6" max="6" width="4.85546875" style="34" bestFit="1" customWidth="1"/>
    <col min="7" max="7" width="5.28515625" style="34" customWidth="1"/>
    <col min="8" max="8" width="0.85546875" style="1" customWidth="1"/>
    <col min="9" max="9" width="20.42578125" style="4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9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4" style="1" customWidth="1"/>
    <col min="27" max="16384" width="11.42578125" style="1"/>
  </cols>
  <sheetData>
    <row r="1" spans="1:26" ht="15.75" customHeight="1" thickTop="1">
      <c r="A1" s="173"/>
      <c r="B1" s="192"/>
      <c r="C1" s="192"/>
      <c r="D1" s="192"/>
      <c r="E1" s="192"/>
      <c r="F1" s="192"/>
      <c r="G1" s="192"/>
      <c r="H1" s="192"/>
      <c r="I1" s="193"/>
      <c r="K1" s="182"/>
      <c r="L1" s="182"/>
      <c r="M1" s="182"/>
      <c r="N1" s="182"/>
      <c r="W1" s="182"/>
      <c r="X1" s="182"/>
      <c r="Y1" s="182"/>
      <c r="Z1" s="182"/>
    </row>
    <row r="2" spans="1:26" ht="15" customHeight="1">
      <c r="A2" s="194"/>
      <c r="B2" s="195"/>
      <c r="C2" s="195"/>
      <c r="D2" s="195"/>
      <c r="E2" s="195"/>
      <c r="F2" s="195"/>
      <c r="G2" s="195"/>
      <c r="H2" s="195"/>
      <c r="I2" s="196"/>
      <c r="K2" s="182"/>
      <c r="L2" s="182"/>
      <c r="M2" s="182"/>
      <c r="N2" s="182"/>
      <c r="W2" s="182"/>
      <c r="X2" s="182"/>
      <c r="Y2" s="182"/>
      <c r="Z2" s="182"/>
    </row>
    <row r="3" spans="1:26" ht="15" customHeight="1">
      <c r="A3" s="194"/>
      <c r="B3" s="195"/>
      <c r="C3" s="195"/>
      <c r="D3" s="195"/>
      <c r="E3" s="195"/>
      <c r="F3" s="195"/>
      <c r="G3" s="195"/>
      <c r="H3" s="195"/>
      <c r="I3" s="196"/>
    </row>
    <row r="4" spans="1:26" ht="15.75" thickBot="1">
      <c r="A4" s="197"/>
      <c r="B4" s="198"/>
      <c r="C4" s="198"/>
      <c r="D4" s="198"/>
      <c r="E4" s="198"/>
      <c r="F4" s="198"/>
      <c r="G4" s="198"/>
      <c r="H4" s="198"/>
      <c r="I4" s="199"/>
      <c r="P4" s="142" t="s">
        <v>233</v>
      </c>
      <c r="Q4" s="143"/>
      <c r="R4" s="143"/>
      <c r="S4" s="143"/>
      <c r="T4" s="143"/>
      <c r="U4" s="144"/>
    </row>
    <row r="5" spans="1:26" ht="16.5" thickTop="1">
      <c r="B5" s="88" t="s">
        <v>139</v>
      </c>
      <c r="H5" s="5"/>
      <c r="I5" s="12" t="s">
        <v>3</v>
      </c>
      <c r="J5" s="14"/>
      <c r="K5" s="170" t="s">
        <v>138</v>
      </c>
      <c r="L5" s="171"/>
      <c r="M5" s="171"/>
      <c r="N5" s="172"/>
      <c r="O5" s="14"/>
      <c r="P5" s="145" t="s">
        <v>211</v>
      </c>
      <c r="Q5" s="146"/>
      <c r="R5" s="146"/>
      <c r="S5" s="146"/>
      <c r="T5" s="146"/>
      <c r="U5" s="147"/>
      <c r="V5" s="14"/>
      <c r="W5" s="170" t="s">
        <v>231</v>
      </c>
      <c r="X5" s="171"/>
      <c r="Y5" s="171"/>
      <c r="Z5" s="172"/>
    </row>
    <row r="6" spans="1:26" ht="15" customHeight="1">
      <c r="C6" s="44" t="s">
        <v>219</v>
      </c>
      <c r="H6" s="5"/>
      <c r="I6" s="13" t="s">
        <v>7</v>
      </c>
      <c r="J6" s="15"/>
      <c r="K6" s="161" t="s">
        <v>124</v>
      </c>
      <c r="L6" s="162"/>
      <c r="M6" s="162"/>
      <c r="N6" s="163"/>
      <c r="O6" s="15"/>
      <c r="P6" s="148" t="s">
        <v>213</v>
      </c>
      <c r="Q6" s="149"/>
      <c r="R6" s="149"/>
      <c r="S6" s="149"/>
      <c r="T6" s="149"/>
      <c r="U6" s="150"/>
      <c r="V6" s="15"/>
      <c r="W6" s="161" t="s">
        <v>232</v>
      </c>
      <c r="X6" s="162"/>
      <c r="Y6" s="162"/>
      <c r="Z6" s="163"/>
    </row>
    <row r="7" spans="1:26" ht="13.5" customHeight="1">
      <c r="C7" s="63" t="s">
        <v>236</v>
      </c>
      <c r="D7" s="19" t="s">
        <v>11</v>
      </c>
      <c r="F7" s="22"/>
      <c r="G7" s="22"/>
      <c r="H7" s="6"/>
      <c r="I7" s="183" t="s">
        <v>5</v>
      </c>
      <c r="J7" s="10"/>
      <c r="K7" s="164"/>
      <c r="L7" s="165"/>
      <c r="M7" s="165"/>
      <c r="N7" s="166"/>
      <c r="O7" s="10"/>
      <c r="P7" s="151" t="s">
        <v>184</v>
      </c>
      <c r="Q7" s="154" t="s">
        <v>185</v>
      </c>
      <c r="R7" s="156" t="s">
        <v>186</v>
      </c>
      <c r="S7" s="156" t="s">
        <v>4</v>
      </c>
      <c r="T7" s="156" t="s">
        <v>18</v>
      </c>
      <c r="U7" s="156"/>
      <c r="V7" s="10"/>
      <c r="W7" s="164"/>
      <c r="X7" s="165"/>
      <c r="Y7" s="165"/>
      <c r="Z7" s="166"/>
    </row>
    <row r="8" spans="1:26" ht="15.75" customHeight="1">
      <c r="B8" s="186" t="s">
        <v>96</v>
      </c>
      <c r="C8" s="186" t="s">
        <v>37</v>
      </c>
      <c r="D8" s="186" t="s">
        <v>9</v>
      </c>
      <c r="E8" s="188" t="s">
        <v>137</v>
      </c>
      <c r="F8" s="190" t="s">
        <v>10</v>
      </c>
      <c r="G8" s="190" t="s">
        <v>225</v>
      </c>
      <c r="H8" s="7"/>
      <c r="I8" s="201"/>
      <c r="J8" s="11"/>
      <c r="K8" s="167"/>
      <c r="L8" s="168"/>
      <c r="M8" s="168"/>
      <c r="N8" s="169"/>
      <c r="O8" s="11"/>
      <c r="P8" s="152"/>
      <c r="Q8" s="155"/>
      <c r="R8" s="157"/>
      <c r="S8" s="158"/>
      <c r="T8" s="158"/>
      <c r="U8" s="158"/>
      <c r="V8" s="11"/>
      <c r="W8" s="167"/>
      <c r="X8" s="168"/>
      <c r="Y8" s="168"/>
      <c r="Z8" s="169"/>
    </row>
    <row r="9" spans="1:26" ht="15" customHeight="1">
      <c r="B9" s="187"/>
      <c r="C9" s="200"/>
      <c r="D9" s="200"/>
      <c r="E9" s="189"/>
      <c r="F9" s="191"/>
      <c r="G9" s="191"/>
      <c r="H9" s="7"/>
      <c r="I9" s="201"/>
      <c r="J9" s="11"/>
      <c r="K9" s="100" t="s">
        <v>38</v>
      </c>
      <c r="L9" s="100" t="s">
        <v>4</v>
      </c>
      <c r="M9" s="159" t="s">
        <v>18</v>
      </c>
      <c r="N9" s="160"/>
      <c r="O9" s="11"/>
      <c r="P9" s="153"/>
      <c r="Q9" s="155"/>
      <c r="R9" s="157"/>
      <c r="S9" s="158"/>
      <c r="T9" s="158"/>
      <c r="U9" s="158"/>
      <c r="V9" s="11"/>
      <c r="W9" s="120" t="s">
        <v>38</v>
      </c>
      <c r="X9" s="120" t="s">
        <v>4</v>
      </c>
      <c r="Y9" s="159" t="s">
        <v>18</v>
      </c>
      <c r="Z9" s="160"/>
    </row>
    <row r="10" spans="1:26" ht="15" customHeight="1">
      <c r="A10" s="18">
        <v>1</v>
      </c>
      <c r="B10" s="121" t="s">
        <v>87</v>
      </c>
      <c r="C10" s="64" t="s">
        <v>45</v>
      </c>
      <c r="D10" s="102">
        <v>2013</v>
      </c>
      <c r="E10" s="23">
        <v>17.3</v>
      </c>
      <c r="F10" s="37">
        <v>15.1</v>
      </c>
      <c r="G10" s="37">
        <f t="shared" ref="G10:G29" si="0">SUM(F10-E10)</f>
        <v>-2.2000000000000011</v>
      </c>
      <c r="H10" s="76"/>
      <c r="I10" s="16">
        <f t="shared" ref="I10:I29" si="1">SUM(M10+T10+Y10)</f>
        <v>520</v>
      </c>
      <c r="J10" s="11"/>
      <c r="K10" s="105">
        <v>81</v>
      </c>
      <c r="L10" s="52">
        <v>1</v>
      </c>
      <c r="M10" s="33">
        <v>200</v>
      </c>
      <c r="N10" s="9" t="s">
        <v>1</v>
      </c>
      <c r="O10" s="11"/>
      <c r="P10" s="105">
        <v>84</v>
      </c>
      <c r="Q10" s="105">
        <v>82</v>
      </c>
      <c r="R10" s="111">
        <f t="shared" ref="R10:R20" si="2">SUM(P10:Q10)</f>
        <v>166</v>
      </c>
      <c r="S10" s="8">
        <v>6</v>
      </c>
      <c r="T10" s="33">
        <v>120</v>
      </c>
      <c r="U10" s="9" t="s">
        <v>1</v>
      </c>
      <c r="V10" s="11"/>
      <c r="W10" s="127">
        <v>81</v>
      </c>
      <c r="X10" s="84">
        <v>1</v>
      </c>
      <c r="Y10" s="33">
        <v>200</v>
      </c>
      <c r="Z10" s="9" t="s">
        <v>1</v>
      </c>
    </row>
    <row r="11" spans="1:26" ht="15.75" customHeight="1">
      <c r="A11" s="18">
        <v>2</v>
      </c>
      <c r="B11" s="121" t="s">
        <v>67</v>
      </c>
      <c r="C11" s="64" t="s">
        <v>68</v>
      </c>
      <c r="D11" s="101">
        <v>2012</v>
      </c>
      <c r="E11" s="24">
        <v>17.3</v>
      </c>
      <c r="F11" s="37">
        <v>11.1</v>
      </c>
      <c r="G11" s="37">
        <f t="shared" si="0"/>
        <v>-6.2000000000000011</v>
      </c>
      <c r="H11" s="5"/>
      <c r="I11" s="16">
        <f t="shared" si="1"/>
        <v>504</v>
      </c>
      <c r="J11" s="11"/>
      <c r="K11" s="105">
        <v>83</v>
      </c>
      <c r="L11" s="84">
        <v>2</v>
      </c>
      <c r="M11" s="33">
        <v>184</v>
      </c>
      <c r="N11" s="9" t="s">
        <v>1</v>
      </c>
      <c r="O11" s="11"/>
      <c r="P11" s="105">
        <v>74</v>
      </c>
      <c r="Q11" s="105">
        <v>75</v>
      </c>
      <c r="R11" s="111">
        <f t="shared" si="2"/>
        <v>149</v>
      </c>
      <c r="S11" s="8">
        <v>1</v>
      </c>
      <c r="T11" s="33">
        <v>200</v>
      </c>
      <c r="U11" s="9" t="s">
        <v>1</v>
      </c>
      <c r="V11" s="11"/>
      <c r="W11" s="127">
        <v>88</v>
      </c>
      <c r="X11" s="52">
        <v>6</v>
      </c>
      <c r="Y11" s="33">
        <v>120</v>
      </c>
      <c r="Z11" s="9" t="s">
        <v>1</v>
      </c>
    </row>
    <row r="12" spans="1:26" ht="15.75">
      <c r="A12" s="18">
        <v>3</v>
      </c>
      <c r="B12" s="121" t="s">
        <v>91</v>
      </c>
      <c r="C12" s="65" t="s">
        <v>56</v>
      </c>
      <c r="D12" s="101">
        <v>2012</v>
      </c>
      <c r="E12" s="24">
        <v>19</v>
      </c>
      <c r="F12" s="37">
        <v>11.3</v>
      </c>
      <c r="G12" s="37">
        <f t="shared" si="0"/>
        <v>-7.6999999999999993</v>
      </c>
      <c r="H12" s="5"/>
      <c r="I12" s="16">
        <f t="shared" si="1"/>
        <v>494</v>
      </c>
      <c r="J12" s="11"/>
      <c r="K12" s="105">
        <v>84</v>
      </c>
      <c r="L12" s="52">
        <v>3</v>
      </c>
      <c r="M12" s="33">
        <v>168</v>
      </c>
      <c r="N12" s="9" t="s">
        <v>1</v>
      </c>
      <c r="O12" s="11"/>
      <c r="P12" s="105">
        <v>81</v>
      </c>
      <c r="Q12" s="105">
        <v>80</v>
      </c>
      <c r="R12" s="111">
        <f t="shared" si="2"/>
        <v>161</v>
      </c>
      <c r="S12" s="8">
        <v>4</v>
      </c>
      <c r="T12" s="33">
        <v>150</v>
      </c>
      <c r="U12" s="9" t="s">
        <v>1</v>
      </c>
      <c r="V12" s="11"/>
      <c r="W12" s="127">
        <v>82</v>
      </c>
      <c r="X12" s="52">
        <v>2</v>
      </c>
      <c r="Y12" s="33">
        <v>176</v>
      </c>
      <c r="Z12" s="9" t="s">
        <v>1</v>
      </c>
    </row>
    <row r="13" spans="1:26" ht="15.75">
      <c r="A13" s="18">
        <v>4</v>
      </c>
      <c r="B13" s="121" t="s">
        <v>66</v>
      </c>
      <c r="C13" s="65" t="s">
        <v>56</v>
      </c>
      <c r="D13" s="101">
        <v>2012</v>
      </c>
      <c r="E13" s="24">
        <v>16.7</v>
      </c>
      <c r="F13" s="37">
        <v>14.5</v>
      </c>
      <c r="G13" s="37">
        <f t="shared" si="0"/>
        <v>-2.1999999999999993</v>
      </c>
      <c r="H13" s="76"/>
      <c r="I13" s="16">
        <f t="shared" si="1"/>
        <v>418</v>
      </c>
      <c r="J13" s="11"/>
      <c r="K13" s="105">
        <v>88</v>
      </c>
      <c r="L13" s="52">
        <v>5</v>
      </c>
      <c r="M13" s="33">
        <v>134</v>
      </c>
      <c r="N13" s="9" t="s">
        <v>1</v>
      </c>
      <c r="O13" s="11"/>
      <c r="P13" s="105">
        <v>82</v>
      </c>
      <c r="Q13" s="105">
        <v>80</v>
      </c>
      <c r="R13" s="111">
        <f t="shared" si="2"/>
        <v>162</v>
      </c>
      <c r="S13" s="8">
        <v>5</v>
      </c>
      <c r="T13" s="33">
        <v>134</v>
      </c>
      <c r="U13" s="9" t="s">
        <v>1</v>
      </c>
      <c r="V13" s="11"/>
      <c r="W13" s="127">
        <v>86</v>
      </c>
      <c r="X13" s="52">
        <v>4</v>
      </c>
      <c r="Y13" s="33">
        <v>150</v>
      </c>
      <c r="Z13" s="9" t="s">
        <v>1</v>
      </c>
    </row>
    <row r="14" spans="1:26" ht="15.75">
      <c r="A14" s="18">
        <v>5</v>
      </c>
      <c r="B14" s="121" t="s">
        <v>122</v>
      </c>
      <c r="C14" s="65" t="s">
        <v>69</v>
      </c>
      <c r="D14" s="101">
        <v>2012</v>
      </c>
      <c r="E14" s="24">
        <v>18.399999999999999</v>
      </c>
      <c r="F14" s="37">
        <v>15.2</v>
      </c>
      <c r="G14" s="37">
        <f t="shared" si="0"/>
        <v>-3.1999999999999993</v>
      </c>
      <c r="H14" s="5"/>
      <c r="I14" s="16">
        <f t="shared" si="1"/>
        <v>370</v>
      </c>
      <c r="J14" s="11"/>
      <c r="K14" s="105">
        <v>86</v>
      </c>
      <c r="L14" s="84">
        <v>4</v>
      </c>
      <c r="M14" s="33">
        <v>150</v>
      </c>
      <c r="N14" s="9" t="s">
        <v>1</v>
      </c>
      <c r="O14" s="112"/>
      <c r="P14" s="105">
        <v>81</v>
      </c>
      <c r="Q14" s="105">
        <v>86</v>
      </c>
      <c r="R14" s="111">
        <f t="shared" si="2"/>
        <v>167</v>
      </c>
      <c r="S14" s="8">
        <v>7</v>
      </c>
      <c r="T14" s="33">
        <v>110</v>
      </c>
      <c r="U14" s="9" t="s">
        <v>1</v>
      </c>
      <c r="V14" s="11"/>
      <c r="W14" s="127">
        <v>93</v>
      </c>
      <c r="X14" s="84">
        <v>7</v>
      </c>
      <c r="Y14" s="33">
        <v>110</v>
      </c>
      <c r="Z14" s="9" t="s">
        <v>1</v>
      </c>
    </row>
    <row r="15" spans="1:26" ht="15.75">
      <c r="A15" s="18">
        <v>6</v>
      </c>
      <c r="B15" s="121" t="s">
        <v>64</v>
      </c>
      <c r="C15" s="64" t="s">
        <v>68</v>
      </c>
      <c r="D15" s="101">
        <v>2012</v>
      </c>
      <c r="E15" s="23">
        <v>17.3</v>
      </c>
      <c r="F15" s="37">
        <v>11.6</v>
      </c>
      <c r="G15" s="37">
        <f t="shared" si="0"/>
        <v>-5.7000000000000011</v>
      </c>
      <c r="H15" s="66"/>
      <c r="I15" s="16">
        <f t="shared" si="1"/>
        <v>360</v>
      </c>
      <c r="J15" s="11"/>
      <c r="K15" s="105" t="s">
        <v>168</v>
      </c>
      <c r="L15" s="52"/>
      <c r="M15" s="33"/>
      <c r="N15" s="9"/>
      <c r="O15" s="11"/>
      <c r="P15" s="105">
        <v>75</v>
      </c>
      <c r="Q15" s="105">
        <v>79</v>
      </c>
      <c r="R15" s="111">
        <f t="shared" si="2"/>
        <v>154</v>
      </c>
      <c r="S15" s="8">
        <v>2</v>
      </c>
      <c r="T15" s="33">
        <v>184</v>
      </c>
      <c r="U15" s="9" t="s">
        <v>1</v>
      </c>
      <c r="V15" s="11"/>
      <c r="W15" s="127">
        <v>82</v>
      </c>
      <c r="X15" s="52">
        <v>2</v>
      </c>
      <c r="Y15" s="33">
        <v>176</v>
      </c>
      <c r="Z15" s="9" t="s">
        <v>1</v>
      </c>
    </row>
    <row r="16" spans="1:26" ht="15.75">
      <c r="A16" s="18">
        <v>7</v>
      </c>
      <c r="B16" s="121" t="s">
        <v>145</v>
      </c>
      <c r="C16" s="64" t="s">
        <v>57</v>
      </c>
      <c r="D16" s="91">
        <v>2013</v>
      </c>
      <c r="E16" s="24">
        <v>29.9</v>
      </c>
      <c r="F16" s="37">
        <v>22.6</v>
      </c>
      <c r="G16" s="37">
        <f t="shared" si="0"/>
        <v>-7.2999999999999972</v>
      </c>
      <c r="H16" s="75"/>
      <c r="I16" s="16">
        <f t="shared" si="1"/>
        <v>290</v>
      </c>
      <c r="J16" s="11"/>
      <c r="K16" s="105">
        <v>93</v>
      </c>
      <c r="L16" s="52">
        <v>7</v>
      </c>
      <c r="M16" s="33">
        <v>110</v>
      </c>
      <c r="N16" s="9" t="s">
        <v>1</v>
      </c>
      <c r="O16" s="11"/>
      <c r="P16" s="105">
        <v>95</v>
      </c>
      <c r="Q16" s="105">
        <v>85</v>
      </c>
      <c r="R16" s="111">
        <f t="shared" si="2"/>
        <v>180</v>
      </c>
      <c r="S16" s="8">
        <v>10</v>
      </c>
      <c r="T16" s="33">
        <v>80</v>
      </c>
      <c r="U16" s="9" t="s">
        <v>1</v>
      </c>
      <c r="V16" s="11"/>
      <c r="W16" s="127">
        <v>96</v>
      </c>
      <c r="X16" s="52">
        <v>8</v>
      </c>
      <c r="Y16" s="33">
        <v>100</v>
      </c>
      <c r="Z16" s="9" t="s">
        <v>1</v>
      </c>
    </row>
    <row r="17" spans="1:26" ht="15.75">
      <c r="A17" s="18">
        <v>8</v>
      </c>
      <c r="B17" s="121" t="s">
        <v>63</v>
      </c>
      <c r="C17" s="64" t="s">
        <v>44</v>
      </c>
      <c r="D17" s="101">
        <v>2012</v>
      </c>
      <c r="E17" s="23">
        <v>19.7</v>
      </c>
      <c r="F17" s="37">
        <v>17.600000000000001</v>
      </c>
      <c r="G17" s="37">
        <f t="shared" si="0"/>
        <v>-2.0999999999999979</v>
      </c>
      <c r="H17" s="75"/>
      <c r="I17" s="16">
        <f t="shared" si="1"/>
        <v>260</v>
      </c>
      <c r="J17" s="11"/>
      <c r="K17" s="105">
        <v>98</v>
      </c>
      <c r="L17" s="84">
        <v>10</v>
      </c>
      <c r="M17" s="33">
        <v>80</v>
      </c>
      <c r="N17" s="9" t="s">
        <v>1</v>
      </c>
      <c r="O17" s="7"/>
      <c r="P17" s="105">
        <v>85</v>
      </c>
      <c r="Q17" s="105">
        <v>91</v>
      </c>
      <c r="R17" s="111">
        <f t="shared" si="2"/>
        <v>176</v>
      </c>
      <c r="S17" s="8">
        <v>9</v>
      </c>
      <c r="T17" s="33">
        <v>90</v>
      </c>
      <c r="U17" s="9" t="s">
        <v>1</v>
      </c>
      <c r="V17" s="11"/>
      <c r="W17" s="127">
        <v>99</v>
      </c>
      <c r="X17" s="84">
        <v>9</v>
      </c>
      <c r="Y17" s="33">
        <v>90</v>
      </c>
      <c r="Z17" s="9" t="s">
        <v>1</v>
      </c>
    </row>
    <row r="18" spans="1:26" ht="15.75">
      <c r="A18" s="18">
        <v>9</v>
      </c>
      <c r="B18" s="121" t="s">
        <v>86</v>
      </c>
      <c r="C18" s="64" t="s">
        <v>89</v>
      </c>
      <c r="D18" s="91">
        <v>2013</v>
      </c>
      <c r="E18" s="23">
        <v>30.5</v>
      </c>
      <c r="F18" s="106">
        <v>24.7</v>
      </c>
      <c r="G18" s="37">
        <f t="shared" si="0"/>
        <v>-5.8000000000000007</v>
      </c>
      <c r="H18" s="66"/>
      <c r="I18" s="16">
        <f t="shared" si="1"/>
        <v>250</v>
      </c>
      <c r="J18" s="11"/>
      <c r="K18" s="105">
        <v>96</v>
      </c>
      <c r="L18" s="84">
        <v>8</v>
      </c>
      <c r="M18" s="33">
        <v>100</v>
      </c>
      <c r="N18" s="9" t="s">
        <v>1</v>
      </c>
      <c r="O18" s="11"/>
      <c r="P18" s="105">
        <v>92</v>
      </c>
      <c r="Q18" s="105">
        <v>90</v>
      </c>
      <c r="R18" s="111">
        <f t="shared" si="2"/>
        <v>182</v>
      </c>
      <c r="S18" s="8">
        <v>11</v>
      </c>
      <c r="T18" s="33">
        <v>70</v>
      </c>
      <c r="U18" s="9" t="s">
        <v>1</v>
      </c>
      <c r="V18" s="11"/>
      <c r="W18" s="127">
        <v>101</v>
      </c>
      <c r="X18" s="52">
        <v>10</v>
      </c>
      <c r="Y18" s="33">
        <v>80</v>
      </c>
      <c r="Z18" s="9" t="s">
        <v>1</v>
      </c>
    </row>
    <row r="19" spans="1:26" ht="15.75">
      <c r="A19" s="18">
        <v>10</v>
      </c>
      <c r="B19" s="121" t="s">
        <v>65</v>
      </c>
      <c r="C19" s="65" t="s">
        <v>69</v>
      </c>
      <c r="D19" s="101">
        <v>2012</v>
      </c>
      <c r="E19" s="24">
        <v>21.6</v>
      </c>
      <c r="F19" s="37">
        <v>19.899999999999999</v>
      </c>
      <c r="G19" s="37">
        <f t="shared" si="0"/>
        <v>-1.7000000000000028</v>
      </c>
      <c r="H19" s="75"/>
      <c r="I19" s="16">
        <f t="shared" si="1"/>
        <v>220</v>
      </c>
      <c r="J19" s="11"/>
      <c r="K19" s="105">
        <v>89</v>
      </c>
      <c r="L19" s="84">
        <v>6</v>
      </c>
      <c r="M19" s="33">
        <v>120</v>
      </c>
      <c r="N19" s="9" t="s">
        <v>1</v>
      </c>
      <c r="O19" s="11"/>
      <c r="P19" s="105">
        <v>90</v>
      </c>
      <c r="Q19" s="105">
        <v>85</v>
      </c>
      <c r="R19" s="111">
        <f t="shared" si="2"/>
        <v>175</v>
      </c>
      <c r="S19" s="8">
        <v>8</v>
      </c>
      <c r="T19" s="33">
        <v>100</v>
      </c>
      <c r="U19" s="9" t="s">
        <v>1</v>
      </c>
      <c r="V19" s="11"/>
      <c r="W19" s="127" t="s">
        <v>240</v>
      </c>
      <c r="X19" s="52"/>
      <c r="Y19" s="33"/>
      <c r="Z19" s="9"/>
    </row>
    <row r="20" spans="1:26" ht="15.75">
      <c r="A20" s="18">
        <v>11</v>
      </c>
      <c r="B20" s="121" t="s">
        <v>199</v>
      </c>
      <c r="C20" s="64" t="s">
        <v>200</v>
      </c>
      <c r="D20" s="101">
        <v>2012</v>
      </c>
      <c r="E20" s="37">
        <v>10.199999999999999</v>
      </c>
      <c r="F20" s="37">
        <v>9.8000000000000007</v>
      </c>
      <c r="G20" s="37">
        <f t="shared" si="0"/>
        <v>-0.39999999999999858</v>
      </c>
      <c r="H20" s="75"/>
      <c r="I20" s="16">
        <f t="shared" si="1"/>
        <v>168</v>
      </c>
      <c r="J20" s="11"/>
      <c r="K20" s="105"/>
      <c r="L20" s="84"/>
      <c r="M20" s="117"/>
      <c r="N20" s="9"/>
      <c r="O20" s="11"/>
      <c r="P20" s="105">
        <v>80</v>
      </c>
      <c r="Q20" s="105">
        <v>78</v>
      </c>
      <c r="R20" s="111">
        <f t="shared" si="2"/>
        <v>158</v>
      </c>
      <c r="S20" s="8">
        <v>3</v>
      </c>
      <c r="T20" s="33">
        <v>168</v>
      </c>
      <c r="U20" s="9" t="s">
        <v>1</v>
      </c>
      <c r="V20" s="11"/>
      <c r="W20" s="127"/>
      <c r="X20" s="84"/>
      <c r="Y20" s="117"/>
      <c r="Z20" s="9"/>
    </row>
    <row r="21" spans="1:26" ht="15.75">
      <c r="A21" s="18">
        <v>12</v>
      </c>
      <c r="B21" s="121" t="s">
        <v>85</v>
      </c>
      <c r="C21" s="65" t="s">
        <v>62</v>
      </c>
      <c r="D21" s="91">
        <v>2013</v>
      </c>
      <c r="E21" s="24">
        <v>25.1</v>
      </c>
      <c r="F21" s="106">
        <v>24.9</v>
      </c>
      <c r="G21" s="37">
        <f t="shared" si="0"/>
        <v>-0.20000000000000284</v>
      </c>
      <c r="H21" s="66"/>
      <c r="I21" s="16">
        <f t="shared" si="1"/>
        <v>160</v>
      </c>
      <c r="J21" s="11"/>
      <c r="K21" s="105">
        <v>97</v>
      </c>
      <c r="L21" s="52">
        <v>9</v>
      </c>
      <c r="M21" s="33">
        <v>90</v>
      </c>
      <c r="N21" s="9" t="s">
        <v>1</v>
      </c>
      <c r="O21" s="11"/>
      <c r="P21" s="105"/>
      <c r="Q21" s="105"/>
      <c r="R21" s="111"/>
      <c r="S21" s="8"/>
      <c r="T21" s="117"/>
      <c r="U21" s="9"/>
      <c r="V21" s="11"/>
      <c r="W21" s="127">
        <v>102</v>
      </c>
      <c r="X21" s="84">
        <v>11</v>
      </c>
      <c r="Y21" s="33">
        <v>70</v>
      </c>
      <c r="Z21" s="9" t="s">
        <v>1</v>
      </c>
    </row>
    <row r="22" spans="1:26" ht="15.75">
      <c r="A22" s="18">
        <v>13</v>
      </c>
      <c r="B22" s="121" t="s">
        <v>197</v>
      </c>
      <c r="C22" s="64" t="s">
        <v>195</v>
      </c>
      <c r="D22" s="101">
        <v>2012</v>
      </c>
      <c r="E22" s="37">
        <v>21.3</v>
      </c>
      <c r="F22" s="37">
        <v>21.3</v>
      </c>
      <c r="G22" s="37">
        <f t="shared" si="0"/>
        <v>0</v>
      </c>
      <c r="H22" s="75"/>
      <c r="I22" s="16">
        <f t="shared" si="1"/>
        <v>134</v>
      </c>
      <c r="J22" s="11"/>
      <c r="K22" s="105"/>
      <c r="L22" s="84"/>
      <c r="M22" s="117"/>
      <c r="N22" s="9"/>
      <c r="O22" s="11"/>
      <c r="P22" s="105"/>
      <c r="Q22" s="105"/>
      <c r="R22" s="111"/>
      <c r="S22" s="8"/>
      <c r="T22" s="117"/>
      <c r="U22" s="9"/>
      <c r="V22" s="11"/>
      <c r="W22" s="127">
        <v>87</v>
      </c>
      <c r="X22" s="84">
        <v>5</v>
      </c>
      <c r="Y22" s="33">
        <v>134</v>
      </c>
      <c r="Z22" s="9" t="s">
        <v>1</v>
      </c>
    </row>
    <row r="23" spans="1:26" ht="15.75">
      <c r="A23" s="18">
        <v>14</v>
      </c>
      <c r="B23" s="121" t="s">
        <v>148</v>
      </c>
      <c r="C23" s="65" t="s">
        <v>90</v>
      </c>
      <c r="D23" s="102">
        <v>2013</v>
      </c>
      <c r="E23" s="24">
        <v>37.700000000000003</v>
      </c>
      <c r="F23" s="37">
        <v>36.5</v>
      </c>
      <c r="G23" s="37">
        <f t="shared" si="0"/>
        <v>-1.2000000000000028</v>
      </c>
      <c r="H23" s="66"/>
      <c r="I23" s="16">
        <f t="shared" si="1"/>
        <v>130</v>
      </c>
      <c r="J23" s="11"/>
      <c r="K23" s="105">
        <v>103</v>
      </c>
      <c r="L23" s="32">
        <v>11</v>
      </c>
      <c r="M23" s="33">
        <v>70</v>
      </c>
      <c r="N23" s="9" t="s">
        <v>1</v>
      </c>
      <c r="O23" s="11"/>
      <c r="P23" s="105"/>
      <c r="Q23" s="105"/>
      <c r="R23" s="111"/>
      <c r="S23" s="8"/>
      <c r="T23" s="117"/>
      <c r="U23" s="9"/>
      <c r="V23" s="11"/>
      <c r="W23" s="127">
        <v>115</v>
      </c>
      <c r="X23" s="52">
        <v>12</v>
      </c>
      <c r="Y23" s="33">
        <v>60</v>
      </c>
      <c r="Z23" s="9" t="s">
        <v>1</v>
      </c>
    </row>
    <row r="24" spans="1:26" ht="15.75">
      <c r="A24" s="18">
        <v>15</v>
      </c>
      <c r="B24" s="121" t="s">
        <v>88</v>
      </c>
      <c r="C24" s="65" t="s">
        <v>42</v>
      </c>
      <c r="D24" s="91">
        <v>2013</v>
      </c>
      <c r="E24" s="24">
        <v>27.9</v>
      </c>
      <c r="F24" s="37">
        <v>27.9</v>
      </c>
      <c r="G24" s="37">
        <f t="shared" si="0"/>
        <v>0</v>
      </c>
      <c r="H24" s="66"/>
      <c r="I24" s="16">
        <f t="shared" si="1"/>
        <v>120</v>
      </c>
      <c r="J24" s="11"/>
      <c r="K24" s="105">
        <v>104</v>
      </c>
      <c r="L24" s="8">
        <v>12</v>
      </c>
      <c r="M24" s="33">
        <v>60</v>
      </c>
      <c r="N24" s="9" t="s">
        <v>1</v>
      </c>
      <c r="O24" s="11"/>
      <c r="P24" s="105">
        <v>101</v>
      </c>
      <c r="Q24" s="105">
        <v>94</v>
      </c>
      <c r="R24" s="111">
        <f>SUM(P24:Q24)</f>
        <v>195</v>
      </c>
      <c r="S24" s="8">
        <v>12</v>
      </c>
      <c r="T24" s="33">
        <v>60</v>
      </c>
      <c r="U24" s="9" t="s">
        <v>1</v>
      </c>
      <c r="V24" s="11"/>
      <c r="W24" s="127"/>
      <c r="X24" s="84"/>
      <c r="Y24" s="117"/>
      <c r="Z24" s="9"/>
    </row>
    <row r="25" spans="1:26" ht="15.75">
      <c r="A25" s="18">
        <v>16</v>
      </c>
      <c r="B25" s="121" t="s">
        <v>198</v>
      </c>
      <c r="C25" s="64" t="s">
        <v>195</v>
      </c>
      <c r="D25" s="102">
        <v>2013</v>
      </c>
      <c r="E25" s="37">
        <v>41.9</v>
      </c>
      <c r="F25" s="37">
        <v>40.9</v>
      </c>
      <c r="G25" s="37">
        <f t="shared" si="0"/>
        <v>-1</v>
      </c>
      <c r="H25" s="75"/>
      <c r="I25" s="16">
        <f t="shared" si="1"/>
        <v>90</v>
      </c>
      <c r="J25" s="11"/>
      <c r="K25" s="105"/>
      <c r="L25" s="8"/>
      <c r="M25" s="117"/>
      <c r="N25" s="9"/>
      <c r="O25" s="11"/>
      <c r="P25" s="105">
        <v>110</v>
      </c>
      <c r="Q25" s="105">
        <v>116</v>
      </c>
      <c r="R25" s="111">
        <f>SUM(P25:Q25)</f>
        <v>226</v>
      </c>
      <c r="S25" s="8">
        <v>13</v>
      </c>
      <c r="T25" s="33">
        <v>50</v>
      </c>
      <c r="U25" s="9" t="s">
        <v>1</v>
      </c>
      <c r="V25" s="11"/>
      <c r="W25" s="127">
        <v>137</v>
      </c>
      <c r="X25" s="52">
        <v>14</v>
      </c>
      <c r="Y25" s="33">
        <v>40</v>
      </c>
      <c r="Z25" s="9" t="s">
        <v>1</v>
      </c>
    </row>
    <row r="26" spans="1:26" ht="15.75">
      <c r="A26" s="18">
        <v>17</v>
      </c>
      <c r="B26" s="121" t="s">
        <v>234</v>
      </c>
      <c r="C26" s="64" t="s">
        <v>200</v>
      </c>
      <c r="D26" s="102">
        <v>2013</v>
      </c>
      <c r="E26" s="37">
        <v>42.8</v>
      </c>
      <c r="F26" s="37">
        <v>41.9</v>
      </c>
      <c r="G26" s="37">
        <f t="shared" si="0"/>
        <v>-0.89999999999999858</v>
      </c>
      <c r="H26" s="75"/>
      <c r="I26" s="16">
        <f t="shared" si="1"/>
        <v>50</v>
      </c>
      <c r="J26" s="11"/>
      <c r="K26" s="105"/>
      <c r="L26" s="8"/>
      <c r="M26" s="117"/>
      <c r="N26" s="9"/>
      <c r="O26" s="11"/>
      <c r="P26" s="105"/>
      <c r="Q26" s="105"/>
      <c r="R26" s="111"/>
      <c r="S26" s="8"/>
      <c r="T26" s="117"/>
      <c r="U26" s="9"/>
      <c r="V26" s="11"/>
      <c r="W26" s="127">
        <v>128</v>
      </c>
      <c r="X26" s="8">
        <v>13</v>
      </c>
      <c r="Y26" s="33">
        <v>50</v>
      </c>
      <c r="Z26" s="9" t="s">
        <v>1</v>
      </c>
    </row>
    <row r="27" spans="1:26" ht="15.75">
      <c r="A27" s="18">
        <v>17</v>
      </c>
      <c r="B27" s="121" t="s">
        <v>146</v>
      </c>
      <c r="C27" s="65" t="s">
        <v>147</v>
      </c>
      <c r="D27" s="101">
        <v>2012</v>
      </c>
      <c r="E27" s="23">
        <v>37.6</v>
      </c>
      <c r="F27" s="106"/>
      <c r="G27" s="37">
        <f t="shared" si="0"/>
        <v>-37.6</v>
      </c>
      <c r="H27" s="66"/>
      <c r="I27" s="16">
        <f t="shared" si="1"/>
        <v>50</v>
      </c>
      <c r="J27" s="11"/>
      <c r="K27" s="105">
        <v>110</v>
      </c>
      <c r="L27" s="32">
        <v>13</v>
      </c>
      <c r="M27" s="33">
        <v>50</v>
      </c>
      <c r="N27" s="9" t="s">
        <v>1</v>
      </c>
      <c r="O27" s="11"/>
      <c r="P27" s="105"/>
      <c r="Q27" s="105"/>
      <c r="R27" s="111"/>
      <c r="S27" s="8"/>
      <c r="T27" s="117"/>
      <c r="U27" s="9"/>
      <c r="V27" s="11"/>
      <c r="W27" s="127"/>
      <c r="X27" s="8"/>
      <c r="Y27" s="117"/>
      <c r="Z27" s="9"/>
    </row>
    <row r="28" spans="1:26" ht="15.75">
      <c r="A28" s="18">
        <v>19</v>
      </c>
      <c r="B28" s="121" t="s">
        <v>235</v>
      </c>
      <c r="C28" s="64" t="s">
        <v>195</v>
      </c>
      <c r="D28" s="102">
        <v>2013</v>
      </c>
      <c r="E28" s="37">
        <v>54</v>
      </c>
      <c r="F28" s="37">
        <v>54</v>
      </c>
      <c r="G28" s="37">
        <f t="shared" si="0"/>
        <v>0</v>
      </c>
      <c r="H28" s="75"/>
      <c r="I28" s="16">
        <f t="shared" si="1"/>
        <v>30</v>
      </c>
      <c r="J28" s="11"/>
      <c r="K28" s="126"/>
      <c r="L28" s="8"/>
      <c r="M28" s="117"/>
      <c r="N28" s="9"/>
      <c r="O28" s="11"/>
      <c r="P28" s="126"/>
      <c r="Q28" s="126"/>
      <c r="R28" s="111"/>
      <c r="S28" s="8"/>
      <c r="T28" s="117"/>
      <c r="U28" s="9"/>
      <c r="V28" s="11"/>
      <c r="W28" s="127">
        <v>139</v>
      </c>
      <c r="X28" s="8">
        <v>15</v>
      </c>
      <c r="Y28" s="33">
        <v>30</v>
      </c>
      <c r="Z28" s="9" t="s">
        <v>1</v>
      </c>
    </row>
    <row r="29" spans="1:26" ht="15.75">
      <c r="A29" s="18">
        <v>20</v>
      </c>
      <c r="B29" s="121" t="s">
        <v>196</v>
      </c>
      <c r="C29" s="65" t="s">
        <v>90</v>
      </c>
      <c r="D29" s="102">
        <v>2013</v>
      </c>
      <c r="E29" s="37">
        <v>53.8</v>
      </c>
      <c r="F29" s="37"/>
      <c r="G29" s="37">
        <f t="shared" si="0"/>
        <v>-53.8</v>
      </c>
      <c r="H29" s="75"/>
      <c r="I29" s="16">
        <f t="shared" si="1"/>
        <v>0</v>
      </c>
      <c r="J29" s="11"/>
      <c r="K29" s="126"/>
      <c r="L29" s="8"/>
      <c r="M29" s="117"/>
      <c r="N29" s="9"/>
      <c r="O29" s="11"/>
      <c r="P29" s="126"/>
      <c r="Q29" s="126"/>
      <c r="R29" s="111"/>
      <c r="S29" s="8"/>
      <c r="T29" s="117"/>
      <c r="U29" s="9"/>
      <c r="V29" s="11"/>
      <c r="W29" s="127"/>
      <c r="X29" s="8"/>
      <c r="Y29" s="117"/>
      <c r="Z29" s="9"/>
    </row>
  </sheetData>
  <sortState ref="B10:Y29">
    <sortCondition descending="1" ref="I10:I29"/>
  </sortState>
  <mergeCells count="24">
    <mergeCell ref="F8:F9"/>
    <mergeCell ref="A1:I4"/>
    <mergeCell ref="K1:N2"/>
    <mergeCell ref="K5:N5"/>
    <mergeCell ref="B8:B9"/>
    <mergeCell ref="C8:C9"/>
    <mergeCell ref="D8:D9"/>
    <mergeCell ref="E8:E9"/>
    <mergeCell ref="I7:I9"/>
    <mergeCell ref="K6:N8"/>
    <mergeCell ref="M9:N9"/>
    <mergeCell ref="G8:G9"/>
    <mergeCell ref="W1:Z2"/>
    <mergeCell ref="W5:Z5"/>
    <mergeCell ref="W6:Z8"/>
    <mergeCell ref="Y9:Z9"/>
    <mergeCell ref="P4:U4"/>
    <mergeCell ref="P5:U5"/>
    <mergeCell ref="P6:U6"/>
    <mergeCell ref="P7:P9"/>
    <mergeCell ref="Q7:Q9"/>
    <mergeCell ref="R7:R9"/>
    <mergeCell ref="S7:S9"/>
    <mergeCell ref="T7:U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U36"/>
  <sheetViews>
    <sheetView tabSelected="1" zoomScale="106" zoomScaleNormal="106" workbookViewId="0">
      <selection activeCell="B5" sqref="B5"/>
    </sheetView>
  </sheetViews>
  <sheetFormatPr baseColWidth="10" defaultRowHeight="15"/>
  <cols>
    <col min="1" max="1" width="3.28515625" style="17" customWidth="1"/>
    <col min="2" max="2" width="32.140625" style="17" customWidth="1"/>
    <col min="3" max="3" width="18.85546875" style="17" customWidth="1"/>
    <col min="4" max="4" width="6.85546875" style="17" bestFit="1" customWidth="1"/>
    <col min="5" max="5" width="5.42578125" style="20" bestFit="1" customWidth="1"/>
    <col min="6" max="6" width="4.85546875" style="34" bestFit="1" customWidth="1"/>
    <col min="7" max="7" width="5.42578125" style="34" bestFit="1" customWidth="1"/>
    <col min="8" max="8" width="0.85546875" style="1" customWidth="1"/>
    <col min="9" max="9" width="20.2851562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9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16384" width="11.42578125" style="1"/>
  </cols>
  <sheetData>
    <row r="1" spans="1:21" ht="15.75" customHeight="1" thickTop="1">
      <c r="A1" s="173"/>
      <c r="B1" s="174"/>
      <c r="C1" s="174"/>
      <c r="D1" s="174"/>
      <c r="E1" s="174"/>
      <c r="F1" s="174"/>
      <c r="G1" s="174"/>
      <c r="H1" s="174"/>
      <c r="I1" s="175"/>
      <c r="K1" s="182"/>
      <c r="L1" s="182"/>
      <c r="M1" s="182"/>
      <c r="N1" s="182"/>
    </row>
    <row r="2" spans="1:21" ht="15" customHeight="1">
      <c r="A2" s="176"/>
      <c r="B2" s="177"/>
      <c r="C2" s="177"/>
      <c r="D2" s="177"/>
      <c r="E2" s="177"/>
      <c r="F2" s="177"/>
      <c r="G2" s="177"/>
      <c r="H2" s="177"/>
      <c r="I2" s="178"/>
      <c r="K2" s="182"/>
      <c r="L2" s="182"/>
      <c r="M2" s="182"/>
      <c r="N2" s="182"/>
    </row>
    <row r="3" spans="1:21">
      <c r="A3" s="176"/>
      <c r="B3" s="177"/>
      <c r="C3" s="177"/>
      <c r="D3" s="177"/>
      <c r="E3" s="177"/>
      <c r="F3" s="177"/>
      <c r="G3" s="177"/>
      <c r="H3" s="177"/>
      <c r="I3" s="178"/>
      <c r="P3" s="142" t="s">
        <v>233</v>
      </c>
      <c r="Q3" s="143"/>
      <c r="R3" s="143"/>
      <c r="S3" s="143"/>
      <c r="T3" s="143"/>
      <c r="U3" s="144"/>
    </row>
    <row r="4" spans="1:21" ht="15.75" customHeight="1" thickBot="1">
      <c r="A4" s="179"/>
      <c r="B4" s="180"/>
      <c r="C4" s="180"/>
      <c r="D4" s="180"/>
      <c r="E4" s="180"/>
      <c r="F4" s="180"/>
      <c r="G4" s="180"/>
      <c r="H4" s="180"/>
      <c r="I4" s="181"/>
      <c r="P4" s="202" t="s">
        <v>187</v>
      </c>
      <c r="Q4" s="203"/>
      <c r="R4" s="203"/>
      <c r="S4" s="203"/>
      <c r="T4" s="203"/>
      <c r="U4" s="204"/>
    </row>
    <row r="5" spans="1:21" ht="16.5" customHeight="1" thickTop="1">
      <c r="B5" s="88" t="s">
        <v>149</v>
      </c>
      <c r="H5" s="5"/>
      <c r="I5" s="12" t="s">
        <v>3</v>
      </c>
      <c r="J5" s="14"/>
      <c r="K5" s="170" t="s">
        <v>138</v>
      </c>
      <c r="L5" s="171"/>
      <c r="M5" s="171"/>
      <c r="N5" s="172"/>
      <c r="O5" s="14"/>
      <c r="P5" s="205" t="s">
        <v>214</v>
      </c>
      <c r="Q5" s="203"/>
      <c r="R5" s="203"/>
      <c r="S5" s="203"/>
      <c r="T5" s="203"/>
      <c r="U5" s="204"/>
    </row>
    <row r="6" spans="1:21" ht="15" customHeight="1">
      <c r="C6" s="44" t="s">
        <v>217</v>
      </c>
      <c r="H6" s="5"/>
      <c r="I6" s="13" t="s">
        <v>36</v>
      </c>
      <c r="J6" s="15"/>
      <c r="K6" s="161" t="s">
        <v>150</v>
      </c>
      <c r="L6" s="162"/>
      <c r="M6" s="162"/>
      <c r="N6" s="163"/>
      <c r="O6" s="15"/>
      <c r="P6" s="206" t="s">
        <v>222</v>
      </c>
      <c r="Q6" s="207"/>
      <c r="R6" s="207"/>
      <c r="S6" s="207"/>
      <c r="T6" s="207"/>
      <c r="U6" s="208"/>
    </row>
    <row r="7" spans="1:21" ht="15" customHeight="1">
      <c r="C7" s="63" t="s">
        <v>218</v>
      </c>
      <c r="D7" s="19" t="s">
        <v>11</v>
      </c>
      <c r="F7" s="22"/>
      <c r="G7" s="22"/>
      <c r="H7" s="6"/>
      <c r="I7" s="183" t="s">
        <v>5</v>
      </c>
      <c r="J7" s="10"/>
      <c r="K7" s="214" t="s">
        <v>98</v>
      </c>
      <c r="L7" s="214"/>
      <c r="M7" s="214"/>
      <c r="N7" s="214"/>
      <c r="O7" s="10"/>
      <c r="P7" s="151" t="s">
        <v>184</v>
      </c>
      <c r="Q7" s="154" t="s">
        <v>185</v>
      </c>
      <c r="R7" s="156" t="s">
        <v>186</v>
      </c>
      <c r="S7" s="156" t="s">
        <v>4</v>
      </c>
      <c r="T7" s="156" t="s">
        <v>18</v>
      </c>
      <c r="U7" s="156"/>
    </row>
    <row r="8" spans="1:21" ht="15" customHeight="1">
      <c r="B8" s="209" t="s">
        <v>96</v>
      </c>
      <c r="C8" s="186" t="s">
        <v>37</v>
      </c>
      <c r="D8" s="186" t="s">
        <v>9</v>
      </c>
      <c r="E8" s="188" t="s">
        <v>137</v>
      </c>
      <c r="F8" s="190" t="s">
        <v>10</v>
      </c>
      <c r="G8" s="212" t="s">
        <v>225</v>
      </c>
      <c r="H8" s="7"/>
      <c r="I8" s="201"/>
      <c r="J8" s="11"/>
      <c r="K8" s="215" t="s">
        <v>99</v>
      </c>
      <c r="L8" s="216"/>
      <c r="M8" s="216"/>
      <c r="N8" s="217"/>
      <c r="O8" s="11"/>
      <c r="P8" s="152"/>
      <c r="Q8" s="155"/>
      <c r="R8" s="157"/>
      <c r="S8" s="158"/>
      <c r="T8" s="158"/>
      <c r="U8" s="158"/>
    </row>
    <row r="9" spans="1:21" ht="15" customHeight="1">
      <c r="B9" s="210"/>
      <c r="C9" s="200"/>
      <c r="D9" s="200"/>
      <c r="E9" s="189"/>
      <c r="F9" s="211"/>
      <c r="G9" s="213"/>
      <c r="H9" s="7"/>
      <c r="I9" s="201"/>
      <c r="J9" s="11"/>
      <c r="K9" s="57" t="s">
        <v>38</v>
      </c>
      <c r="L9" s="57" t="s">
        <v>4</v>
      </c>
      <c r="M9" s="159" t="s">
        <v>18</v>
      </c>
      <c r="N9" s="160"/>
      <c r="O9" s="11"/>
      <c r="P9" s="153"/>
      <c r="Q9" s="155"/>
      <c r="R9" s="157"/>
      <c r="S9" s="158"/>
      <c r="T9" s="158"/>
      <c r="U9" s="158"/>
    </row>
    <row r="10" spans="1:21" ht="15" customHeight="1">
      <c r="A10" s="18">
        <v>1</v>
      </c>
      <c r="B10" s="121" t="s">
        <v>82</v>
      </c>
      <c r="C10" s="64" t="s">
        <v>40</v>
      </c>
      <c r="D10" s="102">
        <v>2015</v>
      </c>
      <c r="E10" s="24">
        <v>13.7</v>
      </c>
      <c r="F10" s="67">
        <v>13.6</v>
      </c>
      <c r="G10" s="67">
        <f>SUM(F10-E10)</f>
        <v>-9.9999999999999645E-2</v>
      </c>
      <c r="H10" s="49"/>
      <c r="I10" s="16">
        <f t="shared" ref="I10:I36" si="0">SUM(M10+T10)</f>
        <v>400</v>
      </c>
      <c r="J10" s="11"/>
      <c r="K10" s="68">
        <v>75</v>
      </c>
      <c r="L10" s="8">
        <v>1</v>
      </c>
      <c r="M10" s="33">
        <v>200</v>
      </c>
      <c r="N10" s="60" t="s">
        <v>1</v>
      </c>
      <c r="O10" s="11"/>
      <c r="P10" s="68">
        <v>82</v>
      </c>
      <c r="Q10" s="105">
        <v>82</v>
      </c>
      <c r="R10" s="119">
        <f>SUM(P10:Q10)</f>
        <v>164</v>
      </c>
      <c r="S10" s="8">
        <v>1</v>
      </c>
      <c r="T10" s="117">
        <v>200</v>
      </c>
      <c r="U10" s="9" t="s">
        <v>1</v>
      </c>
    </row>
    <row r="11" spans="1:21" s="4" customFormat="1" ht="15.75" customHeight="1">
      <c r="A11" s="18">
        <v>2</v>
      </c>
      <c r="B11" s="121" t="s">
        <v>79</v>
      </c>
      <c r="C11" s="64" t="s">
        <v>83</v>
      </c>
      <c r="D11" s="101">
        <v>2014</v>
      </c>
      <c r="E11" s="24">
        <v>22.7</v>
      </c>
      <c r="F11" s="67">
        <v>22.7</v>
      </c>
      <c r="G11" s="67">
        <f t="shared" ref="G11:G36" si="1">SUM(F11-E11)</f>
        <v>0</v>
      </c>
      <c r="H11" s="50"/>
      <c r="I11" s="16">
        <f t="shared" si="0"/>
        <v>284</v>
      </c>
      <c r="J11" s="11"/>
      <c r="K11" s="68">
        <v>93</v>
      </c>
      <c r="L11" s="8">
        <v>8</v>
      </c>
      <c r="M11" s="33">
        <v>100</v>
      </c>
      <c r="N11" s="60" t="s">
        <v>1</v>
      </c>
      <c r="O11" s="11"/>
      <c r="P11" s="68">
        <v>106</v>
      </c>
      <c r="Q11" s="105">
        <v>103</v>
      </c>
      <c r="R11" s="119">
        <f>SUM(P11:Q11)</f>
        <v>209</v>
      </c>
      <c r="S11" s="8">
        <v>2</v>
      </c>
      <c r="T11" s="117">
        <v>184</v>
      </c>
      <c r="U11" s="9" t="s">
        <v>1</v>
      </c>
    </row>
    <row r="12" spans="1:21" ht="15.75">
      <c r="A12" s="18">
        <v>3</v>
      </c>
      <c r="B12" s="122" t="s">
        <v>126</v>
      </c>
      <c r="C12" s="65" t="s">
        <v>56</v>
      </c>
      <c r="D12" s="101">
        <v>2014</v>
      </c>
      <c r="E12" s="24">
        <v>20.100000000000001</v>
      </c>
      <c r="F12" s="67">
        <v>19.8</v>
      </c>
      <c r="G12" s="67">
        <f t="shared" si="1"/>
        <v>-0.30000000000000071</v>
      </c>
      <c r="H12" s="49"/>
      <c r="I12" s="16">
        <f t="shared" si="0"/>
        <v>268</v>
      </c>
      <c r="J12" s="11"/>
      <c r="K12" s="68">
        <v>87</v>
      </c>
      <c r="L12" s="8">
        <v>3</v>
      </c>
      <c r="M12" s="33">
        <v>168</v>
      </c>
      <c r="N12" s="60" t="s">
        <v>1</v>
      </c>
      <c r="O12" s="11"/>
      <c r="P12" s="74">
        <v>40</v>
      </c>
      <c r="Q12" s="105">
        <v>40</v>
      </c>
      <c r="R12" s="111">
        <f>SUM(P12:Q12)</f>
        <v>80</v>
      </c>
      <c r="S12" s="8">
        <v>1</v>
      </c>
      <c r="T12" s="52">
        <v>100</v>
      </c>
      <c r="U12" s="9" t="s">
        <v>1</v>
      </c>
    </row>
    <row r="13" spans="1:21" ht="15.75">
      <c r="A13" s="18">
        <v>4</v>
      </c>
      <c r="B13" s="121" t="s">
        <v>75</v>
      </c>
      <c r="C13" s="65" t="s">
        <v>56</v>
      </c>
      <c r="D13" s="101">
        <v>2014</v>
      </c>
      <c r="E13" s="24">
        <v>25.1</v>
      </c>
      <c r="F13" s="67">
        <v>23.4</v>
      </c>
      <c r="G13" s="67">
        <f t="shared" si="1"/>
        <v>-1.7000000000000028</v>
      </c>
      <c r="H13" s="50"/>
      <c r="I13" s="16">
        <f t="shared" si="0"/>
        <v>234</v>
      </c>
      <c r="J13" s="11"/>
      <c r="K13" s="68">
        <v>88</v>
      </c>
      <c r="L13" s="8">
        <v>4</v>
      </c>
      <c r="M13" s="33">
        <v>150</v>
      </c>
      <c r="N13" s="60" t="s">
        <v>1</v>
      </c>
      <c r="O13" s="11"/>
      <c r="P13" s="74">
        <v>41</v>
      </c>
      <c r="Q13" s="105">
        <v>43</v>
      </c>
      <c r="R13" s="111">
        <f>SUM(P13:Q13)</f>
        <v>84</v>
      </c>
      <c r="S13" s="8">
        <v>3</v>
      </c>
      <c r="T13" s="52">
        <v>84</v>
      </c>
      <c r="U13" s="9" t="s">
        <v>1</v>
      </c>
    </row>
    <row r="14" spans="1:21" ht="15.75">
      <c r="A14" s="18">
        <v>5</v>
      </c>
      <c r="B14" s="121" t="s">
        <v>93</v>
      </c>
      <c r="C14" s="65" t="s">
        <v>69</v>
      </c>
      <c r="D14" s="102">
        <v>2015</v>
      </c>
      <c r="E14" s="24">
        <v>23.3</v>
      </c>
      <c r="F14" s="67">
        <v>22.8</v>
      </c>
      <c r="G14" s="67">
        <f t="shared" si="1"/>
        <v>-0.5</v>
      </c>
      <c r="H14" s="49"/>
      <c r="I14" s="16">
        <f t="shared" si="0"/>
        <v>191.5</v>
      </c>
      <c r="J14" s="11"/>
      <c r="K14" s="68">
        <v>89</v>
      </c>
      <c r="L14" s="8">
        <v>5</v>
      </c>
      <c r="M14" s="33">
        <v>134</v>
      </c>
      <c r="N14" s="60" t="s">
        <v>1</v>
      </c>
      <c r="O14" s="11"/>
      <c r="P14" s="74">
        <v>46</v>
      </c>
      <c r="Q14" s="105">
        <v>40</v>
      </c>
      <c r="R14" s="111">
        <f>SUM(P14:Q14)</f>
        <v>86</v>
      </c>
      <c r="S14" s="8">
        <v>6</v>
      </c>
      <c r="T14" s="52">
        <v>57.5</v>
      </c>
      <c r="U14" s="9" t="s">
        <v>1</v>
      </c>
    </row>
    <row r="15" spans="1:21" ht="15.75">
      <c r="A15" s="18">
        <v>6</v>
      </c>
      <c r="B15" s="121" t="s">
        <v>77</v>
      </c>
      <c r="C15" s="65" t="s">
        <v>41</v>
      </c>
      <c r="D15" s="101">
        <v>2014</v>
      </c>
      <c r="E15" s="24">
        <v>18.399999999999999</v>
      </c>
      <c r="F15" s="67"/>
      <c r="G15" s="67">
        <f t="shared" si="1"/>
        <v>-18.399999999999999</v>
      </c>
      <c r="H15" s="50"/>
      <c r="I15" s="16">
        <f t="shared" si="0"/>
        <v>184</v>
      </c>
      <c r="J15" s="11"/>
      <c r="K15" s="68">
        <v>83</v>
      </c>
      <c r="L15" s="8">
        <v>2</v>
      </c>
      <c r="M15" s="33">
        <v>184</v>
      </c>
      <c r="N15" s="60" t="s">
        <v>1</v>
      </c>
      <c r="O15" s="11"/>
      <c r="P15" s="119"/>
      <c r="Q15" s="105"/>
      <c r="R15" s="111"/>
      <c r="S15" s="8"/>
      <c r="T15" s="61"/>
      <c r="U15" s="9"/>
    </row>
    <row r="16" spans="1:21" ht="15.75">
      <c r="A16" s="18">
        <v>7</v>
      </c>
      <c r="B16" s="121" t="s">
        <v>76</v>
      </c>
      <c r="C16" s="65" t="s">
        <v>84</v>
      </c>
      <c r="D16" s="101">
        <v>2014</v>
      </c>
      <c r="E16" s="24">
        <v>20.5</v>
      </c>
      <c r="F16" s="67">
        <v>20.2</v>
      </c>
      <c r="G16" s="67">
        <f t="shared" si="1"/>
        <v>-0.30000000000000071</v>
      </c>
      <c r="H16" s="49"/>
      <c r="I16" s="16">
        <f t="shared" si="0"/>
        <v>161</v>
      </c>
      <c r="J16" s="11"/>
      <c r="K16" s="68">
        <v>98</v>
      </c>
      <c r="L16" s="8">
        <v>9</v>
      </c>
      <c r="M16" s="33">
        <v>90</v>
      </c>
      <c r="N16" s="60" t="s">
        <v>1</v>
      </c>
      <c r="O16" s="11"/>
      <c r="P16" s="74">
        <v>48</v>
      </c>
      <c r="Q16" s="105">
        <v>37</v>
      </c>
      <c r="R16" s="111">
        <f>SUM(P16:Q16)</f>
        <v>85</v>
      </c>
      <c r="S16" s="8">
        <v>4</v>
      </c>
      <c r="T16" s="52">
        <v>71</v>
      </c>
      <c r="U16" s="9" t="s">
        <v>1</v>
      </c>
    </row>
    <row r="17" spans="1:21" ht="15.75">
      <c r="A17" s="18">
        <v>8</v>
      </c>
      <c r="B17" s="121" t="s">
        <v>128</v>
      </c>
      <c r="C17" s="64" t="s">
        <v>57</v>
      </c>
      <c r="D17" s="102">
        <v>2015</v>
      </c>
      <c r="E17" s="24">
        <v>36.1</v>
      </c>
      <c r="F17" s="67">
        <v>36.1</v>
      </c>
      <c r="G17" s="67">
        <f t="shared" si="1"/>
        <v>0</v>
      </c>
      <c r="H17" s="50"/>
      <c r="I17" s="16">
        <f t="shared" si="0"/>
        <v>159</v>
      </c>
      <c r="J17" s="11"/>
      <c r="K17" s="74">
        <v>58</v>
      </c>
      <c r="L17" s="8">
        <v>5</v>
      </c>
      <c r="M17" s="52">
        <v>67</v>
      </c>
      <c r="N17" s="60" t="s">
        <v>1</v>
      </c>
      <c r="O17" s="11"/>
      <c r="P17" s="74">
        <v>40</v>
      </c>
      <c r="Q17" s="105">
        <v>42</v>
      </c>
      <c r="R17" s="111">
        <f>SUM(P17:Q17)</f>
        <v>82</v>
      </c>
      <c r="S17" s="8">
        <v>2</v>
      </c>
      <c r="T17" s="52">
        <v>92</v>
      </c>
      <c r="U17" s="9" t="s">
        <v>1</v>
      </c>
    </row>
    <row r="18" spans="1:21" ht="15.75">
      <c r="A18" s="18">
        <v>9</v>
      </c>
      <c r="B18" s="121" t="s">
        <v>81</v>
      </c>
      <c r="C18" s="64" t="s">
        <v>131</v>
      </c>
      <c r="D18" s="102">
        <v>2015</v>
      </c>
      <c r="E18" s="24">
        <v>42</v>
      </c>
      <c r="F18" s="67">
        <v>41.4</v>
      </c>
      <c r="G18" s="67">
        <f t="shared" si="1"/>
        <v>-0.60000000000000142</v>
      </c>
      <c r="H18" s="49"/>
      <c r="I18" s="16">
        <f t="shared" si="0"/>
        <v>141.5</v>
      </c>
      <c r="J18" s="11"/>
      <c r="K18" s="74">
        <v>56</v>
      </c>
      <c r="L18" s="8">
        <v>3</v>
      </c>
      <c r="M18" s="52">
        <v>84</v>
      </c>
      <c r="N18" s="60" t="s">
        <v>1</v>
      </c>
      <c r="O18" s="11"/>
      <c r="P18" s="74">
        <v>43</v>
      </c>
      <c r="Q18" s="105">
        <v>43</v>
      </c>
      <c r="R18" s="111">
        <f>SUM(P18:Q18)</f>
        <v>86</v>
      </c>
      <c r="S18" s="8">
        <v>6</v>
      </c>
      <c r="T18" s="52">
        <v>57.5</v>
      </c>
      <c r="U18" s="9" t="s">
        <v>1</v>
      </c>
    </row>
    <row r="19" spans="1:21" ht="15.75">
      <c r="A19" s="18">
        <v>10</v>
      </c>
      <c r="B19" s="121" t="s">
        <v>80</v>
      </c>
      <c r="C19" s="64" t="s">
        <v>131</v>
      </c>
      <c r="D19" s="102">
        <v>2015</v>
      </c>
      <c r="E19" s="24">
        <v>41.1</v>
      </c>
      <c r="F19" s="67">
        <v>40.4</v>
      </c>
      <c r="G19" s="67">
        <f t="shared" si="1"/>
        <v>-0.70000000000000284</v>
      </c>
      <c r="H19" s="5"/>
      <c r="I19" s="16">
        <f t="shared" si="0"/>
        <v>127</v>
      </c>
      <c r="J19" s="11"/>
      <c r="K19" s="74">
        <v>54</v>
      </c>
      <c r="L19" s="8">
        <v>2</v>
      </c>
      <c r="M19" s="52">
        <v>92</v>
      </c>
      <c r="N19" s="60" t="s">
        <v>1</v>
      </c>
      <c r="O19" s="11"/>
      <c r="P19" s="74">
        <v>52</v>
      </c>
      <c r="Q19" s="105">
        <v>52</v>
      </c>
      <c r="R19" s="111">
        <f>SUM(P19:Q19)</f>
        <v>104</v>
      </c>
      <c r="S19" s="8">
        <v>11</v>
      </c>
      <c r="T19" s="52">
        <v>35</v>
      </c>
      <c r="U19" s="9" t="s">
        <v>1</v>
      </c>
    </row>
    <row r="20" spans="1:21" ht="15.75">
      <c r="A20" s="18">
        <v>11</v>
      </c>
      <c r="B20" s="121" t="s">
        <v>154</v>
      </c>
      <c r="C20" s="65" t="s">
        <v>147</v>
      </c>
      <c r="D20" s="101">
        <v>2014</v>
      </c>
      <c r="E20" s="24">
        <v>31.5</v>
      </c>
      <c r="F20" s="67"/>
      <c r="G20" s="67">
        <f t="shared" si="1"/>
        <v>-31.5</v>
      </c>
      <c r="H20" s="50"/>
      <c r="I20" s="16">
        <f t="shared" si="0"/>
        <v>115</v>
      </c>
      <c r="J20" s="11"/>
      <c r="K20" s="68">
        <v>91</v>
      </c>
      <c r="L20" s="8">
        <v>6</v>
      </c>
      <c r="M20" s="33">
        <v>115</v>
      </c>
      <c r="N20" s="60" t="s">
        <v>1</v>
      </c>
      <c r="O20" s="11"/>
      <c r="P20" s="119"/>
      <c r="Q20" s="105"/>
      <c r="R20" s="111"/>
      <c r="S20" s="8"/>
      <c r="T20" s="61"/>
      <c r="U20" s="9"/>
    </row>
    <row r="21" spans="1:21" ht="15.75">
      <c r="A21" s="18">
        <v>11</v>
      </c>
      <c r="B21" s="121" t="s">
        <v>153</v>
      </c>
      <c r="C21" s="65" t="s">
        <v>90</v>
      </c>
      <c r="D21" s="101">
        <v>2014</v>
      </c>
      <c r="E21" s="24">
        <v>27</v>
      </c>
      <c r="F21" s="67"/>
      <c r="G21" s="67">
        <f t="shared" si="1"/>
        <v>-27</v>
      </c>
      <c r="H21" s="49"/>
      <c r="I21" s="16">
        <f t="shared" si="0"/>
        <v>115</v>
      </c>
      <c r="J21" s="11"/>
      <c r="K21" s="68">
        <v>91</v>
      </c>
      <c r="L21" s="8">
        <v>6</v>
      </c>
      <c r="M21" s="33">
        <v>115</v>
      </c>
      <c r="N21" s="60" t="s">
        <v>1</v>
      </c>
      <c r="O21" s="11"/>
      <c r="P21" s="105"/>
      <c r="Q21" s="105"/>
      <c r="R21" s="111"/>
      <c r="S21" s="8"/>
      <c r="T21" s="117"/>
      <c r="U21" s="9"/>
    </row>
    <row r="22" spans="1:21" ht="15.75">
      <c r="A22" s="18">
        <v>13</v>
      </c>
      <c r="B22" s="121" t="s">
        <v>118</v>
      </c>
      <c r="C22" s="65" t="s">
        <v>42</v>
      </c>
      <c r="D22" s="101">
        <v>2014</v>
      </c>
      <c r="E22" s="24">
        <v>33.1</v>
      </c>
      <c r="F22" s="67"/>
      <c r="G22" s="67">
        <f t="shared" si="1"/>
        <v>-33.1</v>
      </c>
      <c r="H22" s="50"/>
      <c r="I22" s="16">
        <f t="shared" si="0"/>
        <v>100</v>
      </c>
      <c r="J22" s="11"/>
      <c r="K22" s="74">
        <v>51</v>
      </c>
      <c r="L22" s="8">
        <v>1</v>
      </c>
      <c r="M22" s="52">
        <v>100</v>
      </c>
      <c r="N22" s="9" t="s">
        <v>1</v>
      </c>
      <c r="O22" s="11"/>
      <c r="P22" s="110"/>
      <c r="Q22" s="105"/>
      <c r="R22" s="111"/>
      <c r="S22" s="8"/>
      <c r="T22" s="61"/>
      <c r="U22" s="9"/>
    </row>
    <row r="23" spans="1:21" ht="15.75">
      <c r="A23" s="18">
        <v>14</v>
      </c>
      <c r="B23" s="121" t="s">
        <v>156</v>
      </c>
      <c r="C23" s="65" t="s">
        <v>90</v>
      </c>
      <c r="D23" s="101">
        <v>2014</v>
      </c>
      <c r="E23" s="24">
        <v>33.1</v>
      </c>
      <c r="F23" s="67"/>
      <c r="G23" s="67">
        <f t="shared" si="1"/>
        <v>-33.1</v>
      </c>
      <c r="H23" s="49"/>
      <c r="I23" s="16">
        <f t="shared" si="0"/>
        <v>80</v>
      </c>
      <c r="J23" s="11"/>
      <c r="K23" s="68">
        <v>100</v>
      </c>
      <c r="L23" s="8">
        <v>10</v>
      </c>
      <c r="M23" s="33">
        <v>80</v>
      </c>
      <c r="N23" s="60" t="s">
        <v>1</v>
      </c>
      <c r="O23" s="11"/>
      <c r="P23" s="110"/>
      <c r="Q23" s="105"/>
      <c r="R23" s="111"/>
      <c r="S23" s="8"/>
      <c r="T23" s="61"/>
      <c r="U23" s="9"/>
    </row>
    <row r="24" spans="1:21" ht="15.75">
      <c r="A24" s="18">
        <v>15</v>
      </c>
      <c r="B24" s="121" t="s">
        <v>78</v>
      </c>
      <c r="C24" s="65" t="s">
        <v>56</v>
      </c>
      <c r="D24" s="101">
        <v>2014</v>
      </c>
      <c r="E24" s="24">
        <v>45.7</v>
      </c>
      <c r="F24" s="67"/>
      <c r="G24" s="67">
        <f t="shared" si="1"/>
        <v>-45.7</v>
      </c>
      <c r="H24" s="50"/>
      <c r="I24" s="16">
        <f t="shared" si="0"/>
        <v>75</v>
      </c>
      <c r="J24" s="11"/>
      <c r="K24" s="74">
        <v>57</v>
      </c>
      <c r="L24" s="8">
        <v>4</v>
      </c>
      <c r="M24" s="52">
        <v>75</v>
      </c>
      <c r="N24" s="60" t="s">
        <v>1</v>
      </c>
      <c r="O24" s="11"/>
      <c r="P24" s="105"/>
      <c r="Q24" s="105"/>
      <c r="R24" s="111"/>
      <c r="S24" s="8"/>
      <c r="T24" s="117"/>
      <c r="U24" s="9"/>
    </row>
    <row r="25" spans="1:21" ht="15.75">
      <c r="A25" s="18">
        <v>16</v>
      </c>
      <c r="B25" s="121" t="s">
        <v>207</v>
      </c>
      <c r="C25" s="64" t="s">
        <v>54</v>
      </c>
      <c r="D25" s="102">
        <v>2015</v>
      </c>
      <c r="E25" s="37">
        <v>33.5</v>
      </c>
      <c r="F25" s="67">
        <v>33.5</v>
      </c>
      <c r="G25" s="67">
        <f t="shared" si="1"/>
        <v>0</v>
      </c>
      <c r="H25" s="49"/>
      <c r="I25" s="16">
        <f t="shared" si="0"/>
        <v>71</v>
      </c>
      <c r="J25" s="11"/>
      <c r="K25" s="119"/>
      <c r="L25" s="8"/>
      <c r="M25" s="117"/>
      <c r="N25" s="60"/>
      <c r="O25" s="11"/>
      <c r="P25" s="74">
        <v>45</v>
      </c>
      <c r="Q25" s="105">
        <v>40</v>
      </c>
      <c r="R25" s="111">
        <f>SUM(P25:Q25)</f>
        <v>85</v>
      </c>
      <c r="S25" s="8">
        <v>4</v>
      </c>
      <c r="T25" s="52">
        <v>71</v>
      </c>
      <c r="U25" s="9" t="s">
        <v>1</v>
      </c>
    </row>
    <row r="26" spans="1:21" ht="15.75">
      <c r="A26" s="18">
        <v>17</v>
      </c>
      <c r="B26" s="121" t="s">
        <v>157</v>
      </c>
      <c r="C26" s="65" t="s">
        <v>147</v>
      </c>
      <c r="D26" s="101">
        <v>2014</v>
      </c>
      <c r="E26" s="24">
        <v>35</v>
      </c>
      <c r="F26" s="67"/>
      <c r="G26" s="67">
        <f t="shared" si="1"/>
        <v>-35</v>
      </c>
      <c r="H26" s="50"/>
      <c r="I26" s="16">
        <f t="shared" si="0"/>
        <v>70</v>
      </c>
      <c r="J26" s="11"/>
      <c r="K26" s="68">
        <v>102</v>
      </c>
      <c r="L26" s="8">
        <v>11</v>
      </c>
      <c r="M26" s="33">
        <v>70</v>
      </c>
      <c r="N26" s="60" t="s">
        <v>1</v>
      </c>
      <c r="O26" s="11"/>
      <c r="P26" s="110"/>
      <c r="Q26" s="105"/>
      <c r="R26" s="111"/>
      <c r="S26" s="8"/>
      <c r="T26" s="61"/>
      <c r="U26" s="9"/>
    </row>
    <row r="27" spans="1:21" ht="15.75">
      <c r="A27" s="18">
        <v>18</v>
      </c>
      <c r="B27" s="121" t="s">
        <v>163</v>
      </c>
      <c r="C27" s="65" t="s">
        <v>39</v>
      </c>
      <c r="D27" s="102">
        <v>2015</v>
      </c>
      <c r="E27" s="37">
        <v>54</v>
      </c>
      <c r="F27" s="67"/>
      <c r="G27" s="67">
        <f t="shared" si="1"/>
        <v>-54</v>
      </c>
      <c r="H27" s="49"/>
      <c r="I27" s="16">
        <f t="shared" si="0"/>
        <v>60</v>
      </c>
      <c r="J27" s="11"/>
      <c r="K27" s="74">
        <v>70</v>
      </c>
      <c r="L27" s="8">
        <v>6</v>
      </c>
      <c r="M27" s="52">
        <v>60</v>
      </c>
      <c r="N27" s="60" t="s">
        <v>1</v>
      </c>
      <c r="O27" s="11"/>
      <c r="P27" s="105"/>
      <c r="Q27" s="105"/>
      <c r="R27" s="111"/>
      <c r="S27" s="8"/>
      <c r="T27" s="117"/>
      <c r="U27" s="9"/>
    </row>
    <row r="28" spans="1:21" ht="15.75">
      <c r="A28" s="18">
        <v>18</v>
      </c>
      <c r="B28" s="121" t="s">
        <v>155</v>
      </c>
      <c r="C28" s="65" t="s">
        <v>46</v>
      </c>
      <c r="D28" s="101">
        <v>2014</v>
      </c>
      <c r="E28" s="24">
        <v>38.299999999999997</v>
      </c>
      <c r="F28" s="67"/>
      <c r="G28" s="67">
        <f t="shared" si="1"/>
        <v>-38.299999999999997</v>
      </c>
      <c r="H28" s="50"/>
      <c r="I28" s="16">
        <f t="shared" si="0"/>
        <v>60</v>
      </c>
      <c r="J28" s="11"/>
      <c r="K28" s="68">
        <v>113</v>
      </c>
      <c r="L28" s="8">
        <v>12</v>
      </c>
      <c r="M28" s="33">
        <v>60</v>
      </c>
      <c r="N28" s="60" t="s">
        <v>1</v>
      </c>
      <c r="O28" s="11"/>
      <c r="P28" s="105"/>
      <c r="Q28" s="105"/>
      <c r="R28" s="111"/>
      <c r="S28" s="8"/>
      <c r="T28" s="117"/>
      <c r="U28" s="9"/>
    </row>
    <row r="29" spans="1:21" ht="15.75">
      <c r="A29" s="18">
        <v>20</v>
      </c>
      <c r="B29" s="121" t="s">
        <v>164</v>
      </c>
      <c r="C29" s="65" t="s">
        <v>171</v>
      </c>
      <c r="D29" s="101">
        <v>2014</v>
      </c>
      <c r="E29" s="37">
        <v>54</v>
      </c>
      <c r="F29" s="67"/>
      <c r="G29" s="67">
        <f t="shared" si="1"/>
        <v>-54</v>
      </c>
      <c r="H29" s="49"/>
      <c r="I29" s="16">
        <f t="shared" si="0"/>
        <v>55</v>
      </c>
      <c r="J29" s="11"/>
      <c r="K29" s="74">
        <v>73</v>
      </c>
      <c r="L29" s="8">
        <v>7</v>
      </c>
      <c r="M29" s="52">
        <v>55</v>
      </c>
      <c r="N29" s="60" t="s">
        <v>1</v>
      </c>
      <c r="O29" s="11"/>
      <c r="P29" s="105"/>
      <c r="Q29" s="105"/>
      <c r="R29" s="111"/>
      <c r="S29" s="8"/>
      <c r="T29" s="117"/>
      <c r="U29" s="9"/>
    </row>
    <row r="30" spans="1:21" ht="15.75">
      <c r="A30" s="18">
        <v>21</v>
      </c>
      <c r="B30" s="121" t="s">
        <v>204</v>
      </c>
      <c r="C30" s="64" t="s">
        <v>44</v>
      </c>
      <c r="D30" s="101">
        <v>2014</v>
      </c>
      <c r="E30" s="37">
        <v>29.7</v>
      </c>
      <c r="F30" s="67">
        <v>29.7</v>
      </c>
      <c r="G30" s="67">
        <f t="shared" si="1"/>
        <v>0</v>
      </c>
      <c r="H30" s="50"/>
      <c r="I30" s="16">
        <f t="shared" si="0"/>
        <v>50</v>
      </c>
      <c r="J30" s="11"/>
      <c r="K30" s="119"/>
      <c r="L30" s="8"/>
      <c r="M30" s="117"/>
      <c r="N30" s="60"/>
      <c r="O30" s="11"/>
      <c r="P30" s="74">
        <v>44</v>
      </c>
      <c r="Q30" s="105">
        <v>44</v>
      </c>
      <c r="R30" s="111">
        <f>SUM(P30:Q30)</f>
        <v>88</v>
      </c>
      <c r="S30" s="8">
        <v>8</v>
      </c>
      <c r="T30" s="52">
        <v>50</v>
      </c>
      <c r="U30" s="9" t="s">
        <v>1</v>
      </c>
    </row>
    <row r="31" spans="1:21" ht="15.75">
      <c r="A31" s="18">
        <v>21</v>
      </c>
      <c r="B31" s="121" t="s">
        <v>165</v>
      </c>
      <c r="C31" s="65" t="s">
        <v>172</v>
      </c>
      <c r="D31" s="102">
        <v>2015</v>
      </c>
      <c r="E31" s="37">
        <v>54</v>
      </c>
      <c r="F31" s="67"/>
      <c r="G31" s="67">
        <f t="shared" si="1"/>
        <v>-54</v>
      </c>
      <c r="H31" s="49"/>
      <c r="I31" s="16">
        <f t="shared" si="0"/>
        <v>50</v>
      </c>
      <c r="J31" s="11"/>
      <c r="K31" s="74">
        <v>78</v>
      </c>
      <c r="L31" s="8">
        <v>8</v>
      </c>
      <c r="M31" s="52">
        <v>50</v>
      </c>
      <c r="N31" s="60" t="s">
        <v>1</v>
      </c>
      <c r="O31" s="11"/>
      <c r="P31" s="105"/>
      <c r="Q31" s="105"/>
      <c r="R31" s="111"/>
      <c r="S31" s="8"/>
      <c r="T31" s="117"/>
      <c r="U31" s="9"/>
    </row>
    <row r="32" spans="1:21" ht="15.75">
      <c r="A32" s="18">
        <v>23</v>
      </c>
      <c r="B32" s="121" t="s">
        <v>210</v>
      </c>
      <c r="C32" s="65" t="s">
        <v>42</v>
      </c>
      <c r="D32" s="101">
        <v>2014</v>
      </c>
      <c r="E32" s="37">
        <v>34.299999999999997</v>
      </c>
      <c r="F32" s="67">
        <v>34.299999999999997</v>
      </c>
      <c r="G32" s="67">
        <f t="shared" si="1"/>
        <v>0</v>
      </c>
      <c r="H32" s="49"/>
      <c r="I32" s="16">
        <f t="shared" si="0"/>
        <v>45</v>
      </c>
      <c r="J32" s="11"/>
      <c r="K32" s="119"/>
      <c r="L32" s="8"/>
      <c r="M32" s="117"/>
      <c r="N32" s="60"/>
      <c r="O32" s="112"/>
      <c r="P32" s="74">
        <v>53</v>
      </c>
      <c r="Q32" s="105">
        <v>46</v>
      </c>
      <c r="R32" s="111">
        <f>SUM(P32:Q32)</f>
        <v>99</v>
      </c>
      <c r="S32" s="8">
        <v>9</v>
      </c>
      <c r="T32" s="52">
        <v>45</v>
      </c>
      <c r="U32" s="9" t="s">
        <v>1</v>
      </c>
    </row>
    <row r="33" spans="1:21" ht="15.75">
      <c r="A33" s="18">
        <v>23</v>
      </c>
      <c r="B33" s="121" t="s">
        <v>166</v>
      </c>
      <c r="C33" s="65" t="s">
        <v>121</v>
      </c>
      <c r="D33" s="102">
        <v>2015</v>
      </c>
      <c r="E33" s="24">
        <v>51</v>
      </c>
      <c r="F33" s="67"/>
      <c r="G33" s="67">
        <f t="shared" si="1"/>
        <v>-51</v>
      </c>
      <c r="H33" s="49"/>
      <c r="I33" s="16">
        <f t="shared" si="0"/>
        <v>45</v>
      </c>
      <c r="J33" s="11"/>
      <c r="K33" s="74">
        <v>79</v>
      </c>
      <c r="L33" s="8">
        <v>9</v>
      </c>
      <c r="M33" s="52">
        <v>45</v>
      </c>
      <c r="N33" s="60" t="s">
        <v>1</v>
      </c>
      <c r="O33" s="11"/>
      <c r="P33" s="105"/>
      <c r="Q33" s="105"/>
      <c r="R33" s="111"/>
      <c r="S33" s="8"/>
      <c r="T33" s="61"/>
      <c r="U33" s="9"/>
    </row>
    <row r="34" spans="1:21" ht="15.75">
      <c r="A34" s="18">
        <v>25</v>
      </c>
      <c r="B34" s="121" t="s">
        <v>202</v>
      </c>
      <c r="C34" s="64" t="s">
        <v>203</v>
      </c>
      <c r="D34" s="102">
        <v>2015</v>
      </c>
      <c r="E34" s="37">
        <v>45.4</v>
      </c>
      <c r="F34" s="67">
        <v>45.4</v>
      </c>
      <c r="G34" s="67">
        <f t="shared" si="1"/>
        <v>0</v>
      </c>
      <c r="H34" s="49"/>
      <c r="I34" s="16">
        <f t="shared" si="0"/>
        <v>40</v>
      </c>
      <c r="J34" s="11"/>
      <c r="K34" s="119"/>
      <c r="L34" s="8"/>
      <c r="M34" s="117"/>
      <c r="N34" s="60"/>
      <c r="O34" s="11"/>
      <c r="P34" s="74">
        <v>48</v>
      </c>
      <c r="Q34" s="105">
        <v>54</v>
      </c>
      <c r="R34" s="111">
        <f>SUM(P34:Q34)</f>
        <v>102</v>
      </c>
      <c r="S34" s="8">
        <v>10</v>
      </c>
      <c r="T34" s="52">
        <v>40</v>
      </c>
      <c r="U34" s="9" t="s">
        <v>1</v>
      </c>
    </row>
    <row r="35" spans="1:21" ht="15.75">
      <c r="A35" s="18">
        <v>25</v>
      </c>
      <c r="B35" s="121" t="s">
        <v>167</v>
      </c>
      <c r="C35" s="65" t="s">
        <v>147</v>
      </c>
      <c r="D35" s="101">
        <v>2014</v>
      </c>
      <c r="E35" s="37">
        <v>54</v>
      </c>
      <c r="F35" s="67"/>
      <c r="G35" s="67">
        <f t="shared" si="1"/>
        <v>-54</v>
      </c>
      <c r="H35" s="49"/>
      <c r="I35" s="16">
        <f t="shared" si="0"/>
        <v>40</v>
      </c>
      <c r="J35" s="11"/>
      <c r="K35" s="74">
        <v>82</v>
      </c>
      <c r="L35" s="8">
        <v>10</v>
      </c>
      <c r="M35" s="52">
        <v>40</v>
      </c>
      <c r="N35" s="60" t="s">
        <v>1</v>
      </c>
      <c r="O35" s="11"/>
      <c r="P35" s="119"/>
      <c r="Q35" s="105"/>
      <c r="R35" s="111"/>
      <c r="S35" s="8"/>
      <c r="T35" s="117"/>
      <c r="U35" s="116"/>
    </row>
    <row r="36" spans="1:21" ht="15.75">
      <c r="A36" s="18">
        <v>27</v>
      </c>
      <c r="B36" s="121" t="s">
        <v>205</v>
      </c>
      <c r="C36" s="65" t="s">
        <v>206</v>
      </c>
      <c r="D36" s="102">
        <v>2015</v>
      </c>
      <c r="E36" s="37">
        <v>38.1</v>
      </c>
      <c r="F36" s="67"/>
      <c r="G36" s="67">
        <f t="shared" si="1"/>
        <v>-38.1</v>
      </c>
      <c r="H36" s="49"/>
      <c r="I36" s="16">
        <f t="shared" si="0"/>
        <v>0</v>
      </c>
      <c r="J36" s="11"/>
      <c r="K36" s="119"/>
      <c r="L36" s="8"/>
      <c r="M36" s="117"/>
      <c r="N36" s="60"/>
      <c r="O36" s="11"/>
      <c r="P36" s="119"/>
      <c r="Q36" s="105"/>
      <c r="R36" s="111"/>
      <c r="S36" s="8"/>
      <c r="T36" s="117"/>
      <c r="U36" s="9"/>
    </row>
  </sheetData>
  <sortState ref="B10:T36">
    <sortCondition descending="1" ref="I10:I36"/>
  </sortState>
  <mergeCells count="23">
    <mergeCell ref="K1:N2"/>
    <mergeCell ref="K5:N5"/>
    <mergeCell ref="K6:N6"/>
    <mergeCell ref="K7:N7"/>
    <mergeCell ref="K8:N8"/>
    <mergeCell ref="A1:I4"/>
    <mergeCell ref="B8:B9"/>
    <mergeCell ref="C8:C9"/>
    <mergeCell ref="D8:D9"/>
    <mergeCell ref="E8:E9"/>
    <mergeCell ref="F8:F9"/>
    <mergeCell ref="I7:I9"/>
    <mergeCell ref="G8:G9"/>
    <mergeCell ref="P3:U3"/>
    <mergeCell ref="P4:U4"/>
    <mergeCell ref="P5:U5"/>
    <mergeCell ref="P6:U6"/>
    <mergeCell ref="M9:N9"/>
    <mergeCell ref="P7:P9"/>
    <mergeCell ref="Q7:Q9"/>
    <mergeCell ref="R7:R9"/>
    <mergeCell ref="S7:S9"/>
    <mergeCell ref="T7:U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Z16"/>
  <sheetViews>
    <sheetView zoomScaleNormal="100" workbookViewId="0">
      <selection activeCell="C16" sqref="C16"/>
    </sheetView>
  </sheetViews>
  <sheetFormatPr baseColWidth="10" defaultRowHeight="15"/>
  <cols>
    <col min="1" max="1" width="3.28515625" style="17" customWidth="1"/>
    <col min="2" max="2" width="23.28515625" style="17" customWidth="1"/>
    <col min="3" max="3" width="19.28515625" style="17" customWidth="1"/>
    <col min="4" max="4" width="9.28515625" style="17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855468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9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16384" width="11.42578125" style="1"/>
  </cols>
  <sheetData>
    <row r="1" spans="1:26" ht="15.75" customHeight="1" thickTop="1">
      <c r="A1" s="173"/>
      <c r="B1" s="174"/>
      <c r="C1" s="174"/>
      <c r="D1" s="174"/>
      <c r="E1" s="174"/>
      <c r="F1" s="174"/>
      <c r="G1" s="174"/>
      <c r="H1" s="174"/>
      <c r="I1" s="175"/>
      <c r="K1" s="182"/>
      <c r="L1" s="182"/>
      <c r="M1" s="182"/>
      <c r="N1" s="182"/>
      <c r="W1" s="182"/>
      <c r="X1" s="182"/>
      <c r="Y1" s="182"/>
      <c r="Z1" s="182"/>
    </row>
    <row r="2" spans="1:26" ht="15" customHeight="1">
      <c r="A2" s="176"/>
      <c r="B2" s="177"/>
      <c r="C2" s="177"/>
      <c r="D2" s="177"/>
      <c r="E2" s="177"/>
      <c r="F2" s="177"/>
      <c r="G2" s="177"/>
      <c r="H2" s="177"/>
      <c r="I2" s="178"/>
      <c r="K2" s="182"/>
      <c r="L2" s="182"/>
      <c r="M2" s="182"/>
      <c r="N2" s="182"/>
      <c r="W2" s="182"/>
      <c r="X2" s="182"/>
      <c r="Y2" s="182"/>
      <c r="Z2" s="182"/>
    </row>
    <row r="3" spans="1:26">
      <c r="A3" s="176"/>
      <c r="B3" s="177"/>
      <c r="C3" s="177"/>
      <c r="D3" s="177"/>
      <c r="E3" s="177"/>
      <c r="F3" s="177"/>
      <c r="G3" s="177"/>
      <c r="H3" s="177"/>
      <c r="I3" s="178"/>
      <c r="P3" s="142" t="s">
        <v>233</v>
      </c>
      <c r="Q3" s="143"/>
      <c r="R3" s="143"/>
      <c r="S3" s="143"/>
      <c r="T3" s="143"/>
      <c r="U3" s="144"/>
    </row>
    <row r="4" spans="1:26" ht="15.75" customHeight="1" thickBot="1">
      <c r="A4" s="179"/>
      <c r="B4" s="180"/>
      <c r="C4" s="180"/>
      <c r="D4" s="180"/>
      <c r="E4" s="180"/>
      <c r="F4" s="180"/>
      <c r="G4" s="180"/>
      <c r="H4" s="180"/>
      <c r="I4" s="181"/>
      <c r="K4" s="218"/>
      <c r="L4" s="218"/>
      <c r="M4" s="218"/>
      <c r="N4" s="218"/>
      <c r="P4" s="202" t="s">
        <v>212</v>
      </c>
      <c r="Q4" s="203"/>
      <c r="R4" s="203"/>
      <c r="S4" s="203"/>
      <c r="T4" s="203"/>
      <c r="U4" s="204"/>
      <c r="W4" s="218"/>
      <c r="X4" s="218"/>
      <c r="Y4" s="218"/>
      <c r="Z4" s="218"/>
    </row>
    <row r="5" spans="1:26" ht="16.5" customHeight="1" thickTop="1">
      <c r="B5" s="88" t="s">
        <v>149</v>
      </c>
      <c r="H5" s="5"/>
      <c r="I5" s="12" t="s">
        <v>3</v>
      </c>
      <c r="J5" s="14"/>
      <c r="K5" s="170" t="s">
        <v>138</v>
      </c>
      <c r="L5" s="171"/>
      <c r="M5" s="171"/>
      <c r="N5" s="172"/>
      <c r="O5" s="14"/>
      <c r="P5" s="205" t="s">
        <v>215</v>
      </c>
      <c r="Q5" s="203"/>
      <c r="R5" s="203"/>
      <c r="S5" s="203"/>
      <c r="T5" s="203"/>
      <c r="U5" s="204"/>
      <c r="V5" s="14"/>
      <c r="W5" s="170" t="s">
        <v>231</v>
      </c>
      <c r="X5" s="171"/>
      <c r="Y5" s="171"/>
      <c r="Z5" s="172"/>
    </row>
    <row r="6" spans="1:26" ht="15" customHeight="1">
      <c r="C6" s="44" t="s">
        <v>239</v>
      </c>
      <c r="H6" s="5"/>
      <c r="I6" s="13" t="s">
        <v>8</v>
      </c>
      <c r="J6" s="15"/>
      <c r="K6" s="161" t="s">
        <v>150</v>
      </c>
      <c r="L6" s="162"/>
      <c r="M6" s="162"/>
      <c r="N6" s="163"/>
      <c r="O6" s="15"/>
      <c r="P6" s="206" t="s">
        <v>222</v>
      </c>
      <c r="Q6" s="207"/>
      <c r="R6" s="207"/>
      <c r="S6" s="207"/>
      <c r="T6" s="207"/>
      <c r="U6" s="208"/>
      <c r="V6" s="15"/>
      <c r="W6" s="161" t="s">
        <v>39</v>
      </c>
      <c r="X6" s="162"/>
      <c r="Y6" s="162"/>
      <c r="Z6" s="163"/>
    </row>
    <row r="7" spans="1:26" ht="13.5" customHeight="1">
      <c r="C7" s="63" t="s">
        <v>216</v>
      </c>
      <c r="D7" s="19" t="s">
        <v>11</v>
      </c>
      <c r="F7" s="22"/>
      <c r="G7" s="22"/>
      <c r="H7" s="6"/>
      <c r="I7" s="183" t="s">
        <v>5</v>
      </c>
      <c r="J7" s="10"/>
      <c r="K7" s="214" t="s">
        <v>98</v>
      </c>
      <c r="L7" s="214"/>
      <c r="M7" s="214"/>
      <c r="N7" s="214"/>
      <c r="O7" s="10"/>
      <c r="P7" s="151" t="s">
        <v>184</v>
      </c>
      <c r="Q7" s="154" t="s">
        <v>185</v>
      </c>
      <c r="R7" s="156" t="s">
        <v>186</v>
      </c>
      <c r="S7" s="156" t="s">
        <v>4</v>
      </c>
      <c r="T7" s="156" t="s">
        <v>18</v>
      </c>
      <c r="U7" s="156"/>
      <c r="V7" s="10"/>
      <c r="W7" s="214" t="s">
        <v>98</v>
      </c>
      <c r="X7" s="214"/>
      <c r="Y7" s="214"/>
      <c r="Z7" s="214"/>
    </row>
    <row r="8" spans="1:26" ht="15" customHeight="1">
      <c r="B8" s="186" t="s">
        <v>96</v>
      </c>
      <c r="C8" s="186" t="s">
        <v>37</v>
      </c>
      <c r="D8" s="186" t="s">
        <v>9</v>
      </c>
      <c r="E8" s="188" t="s">
        <v>137</v>
      </c>
      <c r="F8" s="190" t="s">
        <v>10</v>
      </c>
      <c r="G8" s="190" t="s">
        <v>225</v>
      </c>
      <c r="H8" s="7"/>
      <c r="I8" s="201"/>
      <c r="J8" s="11"/>
      <c r="K8" s="215" t="s">
        <v>99</v>
      </c>
      <c r="L8" s="216"/>
      <c r="M8" s="216"/>
      <c r="N8" s="217"/>
      <c r="O8" s="11"/>
      <c r="P8" s="152"/>
      <c r="Q8" s="155"/>
      <c r="R8" s="157"/>
      <c r="S8" s="158"/>
      <c r="T8" s="158"/>
      <c r="U8" s="158"/>
      <c r="V8" s="11"/>
      <c r="W8" s="215" t="s">
        <v>99</v>
      </c>
      <c r="X8" s="216"/>
      <c r="Y8" s="216"/>
      <c r="Z8" s="217"/>
    </row>
    <row r="9" spans="1:26" ht="15" customHeight="1">
      <c r="B9" s="187"/>
      <c r="C9" s="200"/>
      <c r="D9" s="200"/>
      <c r="E9" s="189"/>
      <c r="F9" s="211"/>
      <c r="G9" s="211"/>
      <c r="H9" s="7"/>
      <c r="I9" s="201"/>
      <c r="J9" s="11"/>
      <c r="K9" s="87" t="s">
        <v>123</v>
      </c>
      <c r="L9" s="57" t="s">
        <v>4</v>
      </c>
      <c r="M9" s="159" t="s">
        <v>18</v>
      </c>
      <c r="N9" s="160"/>
      <c r="O9" s="11"/>
      <c r="P9" s="153"/>
      <c r="Q9" s="155"/>
      <c r="R9" s="157"/>
      <c r="S9" s="158"/>
      <c r="T9" s="158"/>
      <c r="U9" s="158"/>
      <c r="V9" s="11"/>
      <c r="W9" s="120" t="s">
        <v>123</v>
      </c>
      <c r="X9" s="120" t="s">
        <v>4</v>
      </c>
      <c r="Y9" s="159" t="s">
        <v>18</v>
      </c>
      <c r="Z9" s="160"/>
    </row>
    <row r="10" spans="1:26" ht="15" customHeight="1">
      <c r="A10" s="18">
        <v>1</v>
      </c>
      <c r="B10" s="123" t="s">
        <v>127</v>
      </c>
      <c r="C10" s="65" t="s">
        <v>56</v>
      </c>
      <c r="D10" s="103">
        <v>2014</v>
      </c>
      <c r="E10" s="24">
        <v>18</v>
      </c>
      <c r="F10" s="67">
        <v>16</v>
      </c>
      <c r="G10" s="67">
        <f t="shared" ref="G10:G16" si="0">SUM(F10-E10)</f>
        <v>-2</v>
      </c>
      <c r="H10" s="5"/>
      <c r="I10" s="16">
        <f t="shared" ref="I10:I16" si="1">SUM(M10+T10+Y10)</f>
        <v>592</v>
      </c>
      <c r="J10" s="11"/>
      <c r="K10" s="77">
        <v>93</v>
      </c>
      <c r="L10" s="59">
        <v>1</v>
      </c>
      <c r="M10" s="33">
        <v>192</v>
      </c>
      <c r="N10" s="9" t="s">
        <v>1</v>
      </c>
      <c r="O10" s="11"/>
      <c r="P10" s="68">
        <v>85</v>
      </c>
      <c r="Q10" s="105">
        <v>85</v>
      </c>
      <c r="R10" s="111">
        <f>SUM(P10:Q10)</f>
        <v>170</v>
      </c>
      <c r="S10" s="8">
        <v>1</v>
      </c>
      <c r="T10" s="117">
        <v>200</v>
      </c>
      <c r="U10" s="9" t="s">
        <v>1</v>
      </c>
      <c r="V10" s="11"/>
      <c r="W10" s="77">
        <v>87</v>
      </c>
      <c r="X10" s="59">
        <v>1</v>
      </c>
      <c r="Y10" s="33">
        <v>200</v>
      </c>
      <c r="Z10" s="9" t="s">
        <v>1</v>
      </c>
    </row>
    <row r="11" spans="1:26" ht="15" customHeight="1">
      <c r="A11" s="18">
        <v>2</v>
      </c>
      <c r="B11" s="121" t="s">
        <v>143</v>
      </c>
      <c r="C11" s="65" t="s">
        <v>144</v>
      </c>
      <c r="D11" s="101">
        <v>2014</v>
      </c>
      <c r="E11" s="24">
        <v>21.3</v>
      </c>
      <c r="F11" s="67">
        <v>20.9</v>
      </c>
      <c r="G11" s="67">
        <f t="shared" si="0"/>
        <v>-0.40000000000000213</v>
      </c>
      <c r="H11" s="5"/>
      <c r="I11" s="16">
        <f t="shared" si="1"/>
        <v>376</v>
      </c>
      <c r="J11" s="11"/>
      <c r="K11" s="68">
        <v>93</v>
      </c>
      <c r="L11" s="8">
        <v>1</v>
      </c>
      <c r="M11" s="33">
        <v>192</v>
      </c>
      <c r="N11" s="9" t="s">
        <v>1</v>
      </c>
      <c r="O11" s="11"/>
      <c r="P11" s="127"/>
      <c r="Q11" s="105"/>
      <c r="R11" s="111"/>
      <c r="S11" s="8"/>
      <c r="T11" s="117"/>
      <c r="U11" s="9"/>
      <c r="V11" s="11"/>
      <c r="W11" s="68">
        <v>88</v>
      </c>
      <c r="X11" s="59">
        <v>2</v>
      </c>
      <c r="Y11" s="33">
        <v>184</v>
      </c>
      <c r="Z11" s="9" t="s">
        <v>1</v>
      </c>
    </row>
    <row r="12" spans="1:26" ht="15" customHeight="1">
      <c r="A12" s="18">
        <v>3</v>
      </c>
      <c r="B12" s="121" t="s">
        <v>201</v>
      </c>
      <c r="C12" s="65" t="s">
        <v>90</v>
      </c>
      <c r="D12" s="92">
        <v>2014</v>
      </c>
      <c r="E12" s="37">
        <v>37.5</v>
      </c>
      <c r="F12" s="67">
        <v>35.6</v>
      </c>
      <c r="G12" s="67">
        <f t="shared" si="0"/>
        <v>-1.8999999999999986</v>
      </c>
      <c r="H12" s="5"/>
      <c r="I12" s="16">
        <f t="shared" si="1"/>
        <v>352</v>
      </c>
      <c r="J12" s="11"/>
      <c r="K12" s="127"/>
      <c r="L12" s="8"/>
      <c r="M12" s="61"/>
      <c r="N12" s="9"/>
      <c r="O12" s="11"/>
      <c r="P12" s="68">
        <v>109</v>
      </c>
      <c r="Q12" s="105">
        <v>105</v>
      </c>
      <c r="R12" s="111">
        <f>SUM(P12:Q12)</f>
        <v>214</v>
      </c>
      <c r="S12" s="8">
        <v>2</v>
      </c>
      <c r="T12" s="117">
        <v>184</v>
      </c>
      <c r="U12" s="9" t="s">
        <v>1</v>
      </c>
      <c r="V12" s="11"/>
      <c r="W12" s="68">
        <v>126</v>
      </c>
      <c r="X12" s="59">
        <v>3</v>
      </c>
      <c r="Y12" s="33">
        <v>168</v>
      </c>
      <c r="Z12" s="9" t="s">
        <v>1</v>
      </c>
    </row>
    <row r="13" spans="1:26" ht="15" customHeight="1">
      <c r="A13" s="18">
        <v>4</v>
      </c>
      <c r="B13" s="121" t="s">
        <v>208</v>
      </c>
      <c r="C13" s="64" t="s">
        <v>40</v>
      </c>
      <c r="D13" s="92">
        <v>2014</v>
      </c>
      <c r="E13" s="37">
        <v>38.200000000000003</v>
      </c>
      <c r="F13" s="67">
        <v>37.799999999999997</v>
      </c>
      <c r="G13" s="67">
        <f t="shared" si="0"/>
        <v>-0.40000000000000568</v>
      </c>
      <c r="H13" s="5"/>
      <c r="I13" s="16">
        <f t="shared" si="1"/>
        <v>242</v>
      </c>
      <c r="J13" s="11"/>
      <c r="K13" s="119"/>
      <c r="L13" s="8"/>
      <c r="M13" s="61"/>
      <c r="N13" s="9"/>
      <c r="O13" s="11"/>
      <c r="P13" s="74">
        <v>52</v>
      </c>
      <c r="Q13" s="105">
        <v>48</v>
      </c>
      <c r="R13" s="111">
        <f>SUM(P13:Q13)</f>
        <v>100</v>
      </c>
      <c r="S13" s="8">
        <v>2</v>
      </c>
      <c r="T13" s="117">
        <v>92</v>
      </c>
      <c r="U13" s="9" t="s">
        <v>1</v>
      </c>
      <c r="V13" s="11"/>
      <c r="W13" s="129">
        <v>113</v>
      </c>
      <c r="X13" s="130"/>
      <c r="Y13" s="131">
        <v>150</v>
      </c>
      <c r="Z13" s="9" t="s">
        <v>1</v>
      </c>
    </row>
    <row r="14" spans="1:26" ht="15.75">
      <c r="A14" s="18">
        <v>5</v>
      </c>
      <c r="B14" s="121" t="s">
        <v>97</v>
      </c>
      <c r="C14" s="65" t="s">
        <v>41</v>
      </c>
      <c r="D14" s="92">
        <v>2014</v>
      </c>
      <c r="E14" s="24">
        <v>46.5</v>
      </c>
      <c r="F14" s="67">
        <v>45.3</v>
      </c>
      <c r="G14" s="67">
        <f t="shared" si="0"/>
        <v>-1.2000000000000028</v>
      </c>
      <c r="H14" s="5"/>
      <c r="I14" s="16">
        <f t="shared" si="1"/>
        <v>192</v>
      </c>
      <c r="J14" s="11"/>
      <c r="K14" s="89">
        <v>52</v>
      </c>
      <c r="L14" s="8">
        <v>2</v>
      </c>
      <c r="M14" s="52">
        <v>92</v>
      </c>
      <c r="N14" s="9" t="s">
        <v>1</v>
      </c>
      <c r="O14" s="11"/>
      <c r="P14" s="74">
        <v>42</v>
      </c>
      <c r="Q14" s="105">
        <v>51</v>
      </c>
      <c r="R14" s="111">
        <f>SUM(P14:Q14)</f>
        <v>93</v>
      </c>
      <c r="S14" s="8">
        <v>1</v>
      </c>
      <c r="T14" s="117">
        <v>100</v>
      </c>
      <c r="U14" s="9" t="s">
        <v>1</v>
      </c>
      <c r="V14" s="11"/>
      <c r="W14" s="127"/>
      <c r="X14" s="59"/>
      <c r="Y14" s="52"/>
      <c r="Z14" s="9"/>
    </row>
    <row r="15" spans="1:26" ht="15.75">
      <c r="A15" s="18">
        <v>6</v>
      </c>
      <c r="B15" s="121" t="s">
        <v>152</v>
      </c>
      <c r="C15" s="64" t="s">
        <v>40</v>
      </c>
      <c r="D15" s="92">
        <v>2014</v>
      </c>
      <c r="E15" s="24">
        <v>42</v>
      </c>
      <c r="F15" s="67">
        <v>40.700000000000003</v>
      </c>
      <c r="G15" s="67">
        <f t="shared" si="0"/>
        <v>-1.2999999999999972</v>
      </c>
      <c r="H15" s="5"/>
      <c r="I15" s="16">
        <f t="shared" si="1"/>
        <v>100</v>
      </c>
      <c r="J15" s="11"/>
      <c r="K15" s="89">
        <v>48</v>
      </c>
      <c r="L15" s="8">
        <v>1</v>
      </c>
      <c r="M15" s="52">
        <v>100</v>
      </c>
      <c r="N15" s="9" t="s">
        <v>1</v>
      </c>
      <c r="O15" s="11"/>
      <c r="P15" s="127"/>
      <c r="Q15" s="105"/>
      <c r="R15" s="111"/>
      <c r="S15" s="8"/>
      <c r="T15" s="117"/>
      <c r="U15" s="9"/>
      <c r="V15" s="11"/>
      <c r="W15" s="68" t="s">
        <v>240</v>
      </c>
      <c r="X15" s="59"/>
      <c r="Y15" s="52"/>
      <c r="Z15" s="9"/>
    </row>
    <row r="16" spans="1:26" ht="15.75">
      <c r="A16" s="18">
        <v>6</v>
      </c>
      <c r="B16" s="121" t="s">
        <v>237</v>
      </c>
      <c r="C16" s="65" t="s">
        <v>238</v>
      </c>
      <c r="D16" s="91">
        <v>2015</v>
      </c>
      <c r="E16" s="37">
        <v>54</v>
      </c>
      <c r="F16" s="67">
        <v>54</v>
      </c>
      <c r="G16" s="67">
        <f t="shared" si="0"/>
        <v>0</v>
      </c>
      <c r="H16" s="5"/>
      <c r="I16" s="16">
        <f t="shared" si="1"/>
        <v>100</v>
      </c>
      <c r="J16" s="11"/>
      <c r="K16" s="126"/>
      <c r="L16" s="8"/>
      <c r="M16" s="61"/>
      <c r="N16" s="9"/>
      <c r="O16" s="11"/>
      <c r="P16" s="126"/>
      <c r="Q16" s="126"/>
      <c r="R16" s="111"/>
      <c r="S16" s="8"/>
      <c r="T16" s="117"/>
      <c r="U16" s="9"/>
      <c r="V16" s="11"/>
      <c r="W16" s="89">
        <v>42</v>
      </c>
      <c r="X16" s="59">
        <v>1</v>
      </c>
      <c r="Y16" s="61">
        <v>100</v>
      </c>
      <c r="Z16" s="9" t="s">
        <v>1</v>
      </c>
    </row>
  </sheetData>
  <sortState ref="B10:Y16">
    <sortCondition descending="1" ref="I10:I16"/>
  </sortState>
  <mergeCells count="31">
    <mergeCell ref="A1:I4"/>
    <mergeCell ref="B8:B9"/>
    <mergeCell ref="C8:C9"/>
    <mergeCell ref="D8:D9"/>
    <mergeCell ref="E8:E9"/>
    <mergeCell ref="F8:F9"/>
    <mergeCell ref="I7:I9"/>
    <mergeCell ref="G8:G9"/>
    <mergeCell ref="K1:N2"/>
    <mergeCell ref="K4:N4"/>
    <mergeCell ref="K5:N5"/>
    <mergeCell ref="M9:N9"/>
    <mergeCell ref="K6:N6"/>
    <mergeCell ref="K7:N7"/>
    <mergeCell ref="K8:N8"/>
    <mergeCell ref="P3:U3"/>
    <mergeCell ref="P4:U4"/>
    <mergeCell ref="P5:U5"/>
    <mergeCell ref="P6:U6"/>
    <mergeCell ref="P7:P9"/>
    <mergeCell ref="Q7:Q9"/>
    <mergeCell ref="R7:R9"/>
    <mergeCell ref="S7:S9"/>
    <mergeCell ref="T7:U9"/>
    <mergeCell ref="W1:Z2"/>
    <mergeCell ref="W5:Z5"/>
    <mergeCell ref="Y9:Z9"/>
    <mergeCell ref="W4:Z4"/>
    <mergeCell ref="W6:Z6"/>
    <mergeCell ref="W7:Z7"/>
    <mergeCell ref="W8:Z8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U18"/>
  <sheetViews>
    <sheetView zoomScaleNormal="100" workbookViewId="0">
      <selection activeCell="R15" sqref="R15"/>
    </sheetView>
  </sheetViews>
  <sheetFormatPr baseColWidth="10" defaultRowHeight="15"/>
  <cols>
    <col min="1" max="1" width="3.28515625" style="99" customWidth="1"/>
    <col min="2" max="2" width="23.28515625" style="99" customWidth="1"/>
    <col min="3" max="3" width="19.28515625" style="99" customWidth="1"/>
    <col min="4" max="4" width="9.28515625" style="99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85546875" style="4" bestFit="1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9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16384" width="11.42578125" style="1"/>
  </cols>
  <sheetData>
    <row r="1" spans="1:21" ht="15.75" customHeight="1" thickTop="1">
      <c r="A1" s="173"/>
      <c r="B1" s="174"/>
      <c r="C1" s="174"/>
      <c r="D1" s="174"/>
      <c r="E1" s="174"/>
      <c r="F1" s="174"/>
      <c r="G1" s="174"/>
      <c r="H1" s="174"/>
      <c r="I1" s="175"/>
      <c r="K1" s="182"/>
      <c r="L1" s="182"/>
      <c r="M1" s="182"/>
      <c r="N1" s="182"/>
    </row>
    <row r="2" spans="1:21" ht="15" customHeight="1">
      <c r="A2" s="176"/>
      <c r="B2" s="177"/>
      <c r="C2" s="177"/>
      <c r="D2" s="177"/>
      <c r="E2" s="177"/>
      <c r="F2" s="177"/>
      <c r="G2" s="177"/>
      <c r="H2" s="177"/>
      <c r="I2" s="178"/>
      <c r="K2" s="182"/>
      <c r="L2" s="182"/>
      <c r="M2" s="182"/>
      <c r="N2" s="182"/>
    </row>
    <row r="3" spans="1:21">
      <c r="A3" s="176"/>
      <c r="B3" s="177"/>
      <c r="C3" s="177"/>
      <c r="D3" s="177"/>
      <c r="E3" s="177"/>
      <c r="F3" s="177"/>
      <c r="G3" s="177"/>
      <c r="H3" s="177"/>
      <c r="I3" s="178"/>
    </row>
    <row r="4" spans="1:21" ht="15.75" customHeight="1" thickBot="1">
      <c r="A4" s="179"/>
      <c r="B4" s="180"/>
      <c r="C4" s="180"/>
      <c r="D4" s="180"/>
      <c r="E4" s="180"/>
      <c r="F4" s="180"/>
      <c r="G4" s="180"/>
      <c r="H4" s="180"/>
      <c r="I4" s="181"/>
      <c r="K4" s="218"/>
      <c r="L4" s="218"/>
      <c r="M4" s="218"/>
      <c r="N4" s="218"/>
    </row>
    <row r="5" spans="1:21" ht="16.5" customHeight="1" thickTop="1">
      <c r="B5" s="88" t="s">
        <v>158</v>
      </c>
      <c r="H5" s="5"/>
      <c r="I5" s="12" t="s">
        <v>3</v>
      </c>
      <c r="J5" s="14"/>
      <c r="K5" s="170" t="s">
        <v>138</v>
      </c>
      <c r="L5" s="171"/>
      <c r="M5" s="171"/>
      <c r="N5" s="172"/>
      <c r="O5" s="14"/>
      <c r="P5" s="142" t="s">
        <v>233</v>
      </c>
      <c r="Q5" s="143"/>
      <c r="R5" s="143"/>
      <c r="S5" s="143"/>
      <c r="T5" s="143"/>
      <c r="U5" s="144"/>
    </row>
    <row r="6" spans="1:21" ht="15" customHeight="1">
      <c r="C6" s="44" t="s">
        <v>173</v>
      </c>
      <c r="H6" s="5"/>
      <c r="I6" s="13" t="s">
        <v>161</v>
      </c>
      <c r="J6" s="15"/>
      <c r="K6" s="219" t="s">
        <v>159</v>
      </c>
      <c r="L6" s="162"/>
      <c r="M6" s="162"/>
      <c r="N6" s="163"/>
      <c r="O6" s="15"/>
      <c r="P6" s="233" t="s">
        <v>222</v>
      </c>
      <c r="Q6" s="203"/>
      <c r="R6" s="203"/>
      <c r="S6" s="203"/>
      <c r="T6" s="203"/>
      <c r="U6" s="204"/>
    </row>
    <row r="7" spans="1:21" ht="13.5" customHeight="1">
      <c r="C7" s="63" t="s">
        <v>175</v>
      </c>
      <c r="D7" s="19" t="s">
        <v>11</v>
      </c>
      <c r="F7" s="22"/>
      <c r="G7" s="22"/>
      <c r="H7" s="6"/>
      <c r="I7" s="183" t="s">
        <v>5</v>
      </c>
      <c r="J7" s="10"/>
      <c r="K7" s="220"/>
      <c r="L7" s="220"/>
      <c r="M7" s="220"/>
      <c r="N7" s="221"/>
      <c r="O7" s="10"/>
      <c r="P7" s="151" t="s">
        <v>184</v>
      </c>
      <c r="Q7" s="151" t="s">
        <v>223</v>
      </c>
      <c r="R7" s="224" t="s">
        <v>186</v>
      </c>
      <c r="S7" s="224" t="s">
        <v>4</v>
      </c>
      <c r="T7" s="227" t="s">
        <v>18</v>
      </c>
      <c r="U7" s="228"/>
    </row>
    <row r="8" spans="1:21" ht="15" customHeight="1">
      <c r="B8" s="186" t="s">
        <v>96</v>
      </c>
      <c r="C8" s="186" t="s">
        <v>37</v>
      </c>
      <c r="D8" s="186" t="s">
        <v>9</v>
      </c>
      <c r="E8" s="188" t="s">
        <v>137</v>
      </c>
      <c r="F8" s="190" t="s">
        <v>10</v>
      </c>
      <c r="G8" s="190" t="s">
        <v>226</v>
      </c>
      <c r="H8" s="7"/>
      <c r="I8" s="201"/>
      <c r="J8" s="11"/>
      <c r="K8" s="222"/>
      <c r="L8" s="222"/>
      <c r="M8" s="222"/>
      <c r="N8" s="223"/>
      <c r="O8" s="11"/>
      <c r="P8" s="225"/>
      <c r="Q8" s="225"/>
      <c r="R8" s="225"/>
      <c r="S8" s="225"/>
      <c r="T8" s="229"/>
      <c r="U8" s="230"/>
    </row>
    <row r="9" spans="1:21" ht="15" customHeight="1">
      <c r="B9" s="187"/>
      <c r="C9" s="200"/>
      <c r="D9" s="200"/>
      <c r="E9" s="189"/>
      <c r="F9" s="211"/>
      <c r="G9" s="211"/>
      <c r="H9" s="7"/>
      <c r="I9" s="201"/>
      <c r="J9" s="11"/>
      <c r="K9" s="100" t="s">
        <v>123</v>
      </c>
      <c r="L9" s="100" t="s">
        <v>4</v>
      </c>
      <c r="M9" s="159" t="s">
        <v>18</v>
      </c>
      <c r="N9" s="160"/>
      <c r="O9" s="11"/>
      <c r="P9" s="226"/>
      <c r="Q9" s="226"/>
      <c r="R9" s="226"/>
      <c r="S9" s="226"/>
      <c r="T9" s="231"/>
      <c r="U9" s="232"/>
    </row>
    <row r="10" spans="1:21" ht="15" customHeight="1">
      <c r="A10" s="18">
        <v>1</v>
      </c>
      <c r="B10" s="121" t="s">
        <v>162</v>
      </c>
      <c r="C10" s="65" t="s">
        <v>39</v>
      </c>
      <c r="D10" s="92">
        <v>2016</v>
      </c>
      <c r="E10" s="23">
        <v>54</v>
      </c>
      <c r="F10" s="67">
        <v>40</v>
      </c>
      <c r="G10" s="67">
        <f>SUM(F10-E10)</f>
        <v>-14</v>
      </c>
      <c r="H10" s="5"/>
      <c r="I10" s="16">
        <f>SUM(M10+T10)</f>
        <v>192</v>
      </c>
      <c r="J10" s="11"/>
      <c r="K10" s="104">
        <v>55</v>
      </c>
      <c r="L10" s="59">
        <v>2</v>
      </c>
      <c r="M10" s="52">
        <v>92</v>
      </c>
      <c r="N10" s="9" t="s">
        <v>1</v>
      </c>
      <c r="O10" s="11"/>
      <c r="P10" s="110">
        <v>47</v>
      </c>
      <c r="Q10" s="110">
        <v>46</v>
      </c>
      <c r="R10" s="111">
        <f>SUM(P10:Q10)</f>
        <v>93</v>
      </c>
      <c r="S10" s="8">
        <v>1</v>
      </c>
      <c r="T10" s="52">
        <v>100</v>
      </c>
      <c r="U10" s="9" t="s">
        <v>1</v>
      </c>
    </row>
    <row r="11" spans="1:21" ht="15" customHeight="1">
      <c r="A11" s="18">
        <v>2</v>
      </c>
      <c r="B11" s="121" t="s">
        <v>151</v>
      </c>
      <c r="C11" s="65" t="s">
        <v>69</v>
      </c>
      <c r="D11" s="91">
        <v>2017</v>
      </c>
      <c r="E11" s="23">
        <v>45.6</v>
      </c>
      <c r="F11" s="67">
        <v>43</v>
      </c>
      <c r="G11" s="67">
        <f t="shared" ref="G11:G12" si="0">SUM(F11-E11)</f>
        <v>-2.6000000000000014</v>
      </c>
      <c r="H11" s="5"/>
      <c r="I11" s="16">
        <f>SUM(M11+T11)</f>
        <v>184</v>
      </c>
      <c r="J11" s="11"/>
      <c r="K11" s="119">
        <v>42</v>
      </c>
      <c r="L11" s="8">
        <v>1</v>
      </c>
      <c r="M11" s="52">
        <v>100</v>
      </c>
      <c r="N11" s="9" t="s">
        <v>1</v>
      </c>
      <c r="O11" s="11"/>
      <c r="P11" s="110">
        <v>47</v>
      </c>
      <c r="Q11" s="119">
        <v>51</v>
      </c>
      <c r="R11" s="111">
        <f>SUM(P11:Q11)</f>
        <v>98</v>
      </c>
      <c r="S11" s="8">
        <v>3</v>
      </c>
      <c r="T11" s="52">
        <v>84</v>
      </c>
      <c r="U11" s="9" t="s">
        <v>1</v>
      </c>
    </row>
    <row r="12" spans="1:21" ht="15.75">
      <c r="A12" s="18">
        <v>3</v>
      </c>
      <c r="B12" s="121" t="s">
        <v>209</v>
      </c>
      <c r="C12" s="64" t="s">
        <v>200</v>
      </c>
      <c r="D12" s="92">
        <v>2016</v>
      </c>
      <c r="E12" s="37">
        <v>48.3</v>
      </c>
      <c r="F12" s="67">
        <v>47.3</v>
      </c>
      <c r="G12" s="67">
        <f t="shared" si="0"/>
        <v>-1</v>
      </c>
      <c r="H12" s="5"/>
      <c r="I12" s="16">
        <f>SUM(M12+T12)</f>
        <v>92</v>
      </c>
      <c r="J12" s="11"/>
      <c r="K12" s="119"/>
      <c r="L12" s="8"/>
      <c r="M12" s="61"/>
      <c r="N12" s="9"/>
      <c r="O12" s="11"/>
      <c r="P12" s="110">
        <v>45</v>
      </c>
      <c r="Q12" s="110">
        <v>51</v>
      </c>
      <c r="R12" s="111">
        <f>SUM(P12:Q12)</f>
        <v>96</v>
      </c>
      <c r="S12" s="8">
        <v>2</v>
      </c>
      <c r="T12" s="52">
        <v>92</v>
      </c>
      <c r="U12" s="9" t="s">
        <v>1</v>
      </c>
    </row>
    <row r="13" spans="1:21">
      <c r="P13" s="1"/>
      <c r="Q13" s="1"/>
    </row>
    <row r="14" spans="1:21">
      <c r="P14" s="1"/>
      <c r="Q14" s="1"/>
    </row>
    <row r="15" spans="1:21">
      <c r="P15" s="1"/>
      <c r="Q15" s="1"/>
    </row>
    <row r="16" spans="1:21">
      <c r="P16" s="1"/>
      <c r="Q16" s="1"/>
    </row>
    <row r="17" spans="16:17">
      <c r="P17" s="1"/>
      <c r="Q17" s="1"/>
    </row>
    <row r="18" spans="16:17">
      <c r="P18" s="1"/>
      <c r="Q18" s="1"/>
    </row>
  </sheetData>
  <sortState ref="B10:U12">
    <sortCondition descending="1" ref="I10:I12"/>
  </sortState>
  <mergeCells count="20">
    <mergeCell ref="R7:R9"/>
    <mergeCell ref="S7:S9"/>
    <mergeCell ref="T7:U9"/>
    <mergeCell ref="G8:G9"/>
    <mergeCell ref="P5:U5"/>
    <mergeCell ref="I7:I9"/>
    <mergeCell ref="P6:U6"/>
    <mergeCell ref="P7:P9"/>
    <mergeCell ref="Q7:Q9"/>
    <mergeCell ref="A1:I4"/>
    <mergeCell ref="K1:N2"/>
    <mergeCell ref="K4:N4"/>
    <mergeCell ref="K5:N5"/>
    <mergeCell ref="M9:N9"/>
    <mergeCell ref="K6:N8"/>
    <mergeCell ref="B8:B9"/>
    <mergeCell ref="C8:C9"/>
    <mergeCell ref="D8:D9"/>
    <mergeCell ref="E8:E9"/>
    <mergeCell ref="F8:F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J66"/>
  <sheetViews>
    <sheetView topLeftCell="A46" zoomScaleNormal="100" workbookViewId="0">
      <selection activeCell="B58" sqref="B58"/>
    </sheetView>
  </sheetViews>
  <sheetFormatPr baseColWidth="10" defaultRowHeight="15"/>
  <cols>
    <col min="1" max="1" width="2" style="80" customWidth="1"/>
    <col min="2" max="2" width="19.42578125" bestFit="1" customWidth="1"/>
    <col min="3" max="3" width="10.140625" bestFit="1" customWidth="1"/>
    <col min="4" max="4" width="5" style="35" bestFit="1" customWidth="1"/>
    <col min="5" max="5" width="19.42578125" bestFit="1" customWidth="1"/>
    <col min="6" max="6" width="8.140625" bestFit="1" customWidth="1"/>
    <col min="7" max="7" width="6" style="35" bestFit="1" customWidth="1"/>
    <col min="8" max="8" width="19.42578125" bestFit="1" customWidth="1"/>
    <col min="9" max="9" width="9.7109375" bestFit="1" customWidth="1"/>
    <col min="10" max="10" width="6" style="125" bestFit="1" customWidth="1"/>
  </cols>
  <sheetData>
    <row r="1" spans="2:10">
      <c r="B1" s="81" t="s">
        <v>125</v>
      </c>
      <c r="C1" s="35" t="s">
        <v>110</v>
      </c>
      <c r="E1" s="81" t="s">
        <v>224</v>
      </c>
      <c r="F1" s="124" t="s">
        <v>103</v>
      </c>
      <c r="H1" s="81" t="s">
        <v>241</v>
      </c>
      <c r="I1" s="124" t="s">
        <v>242</v>
      </c>
    </row>
    <row r="3" spans="2:10">
      <c r="B3" s="64" t="s">
        <v>131</v>
      </c>
      <c r="C3" s="52">
        <v>92</v>
      </c>
      <c r="E3" s="64" t="s">
        <v>131</v>
      </c>
      <c r="F3" s="52">
        <v>57.5</v>
      </c>
      <c r="H3" s="65" t="s">
        <v>90</v>
      </c>
      <c r="I3" s="33">
        <v>168</v>
      </c>
    </row>
    <row r="4" spans="2:10">
      <c r="B4" s="64" t="s">
        <v>131</v>
      </c>
      <c r="C4" s="52">
        <v>84</v>
      </c>
      <c r="D4" s="124">
        <f>SUM(C3:C4)</f>
        <v>176</v>
      </c>
      <c r="E4" s="64" t="s">
        <v>131</v>
      </c>
      <c r="F4" s="52">
        <v>35</v>
      </c>
      <c r="G4" s="35">
        <f>SUM(F3:F4)</f>
        <v>92.5</v>
      </c>
      <c r="H4" s="65" t="s">
        <v>90</v>
      </c>
      <c r="I4" s="33">
        <v>60</v>
      </c>
      <c r="J4" s="125">
        <f>SUM(I3:I4)</f>
        <v>228</v>
      </c>
    </row>
    <row r="5" spans="2:10">
      <c r="B5" s="64" t="s">
        <v>83</v>
      </c>
      <c r="C5" s="33">
        <v>100</v>
      </c>
      <c r="D5" s="124"/>
      <c r="E5" s="64" t="s">
        <v>83</v>
      </c>
      <c r="F5" s="117">
        <v>184</v>
      </c>
      <c r="G5" s="35">
        <v>184</v>
      </c>
      <c r="H5" s="65" t="s">
        <v>238</v>
      </c>
      <c r="I5" s="52">
        <v>100</v>
      </c>
      <c r="J5" s="125">
        <v>100</v>
      </c>
    </row>
    <row r="6" spans="2:10">
      <c r="B6" s="64" t="s">
        <v>83</v>
      </c>
      <c r="C6" s="33">
        <v>100</v>
      </c>
      <c r="D6" s="124">
        <v>200</v>
      </c>
      <c r="E6" s="65" t="s">
        <v>90</v>
      </c>
      <c r="F6" s="117">
        <v>184</v>
      </c>
      <c r="G6" s="35">
        <v>184</v>
      </c>
      <c r="H6" s="64" t="s">
        <v>44</v>
      </c>
      <c r="I6" s="33">
        <v>90</v>
      </c>
      <c r="J6" s="125">
        <v>90</v>
      </c>
    </row>
    <row r="7" spans="2:10">
      <c r="B7" s="65" t="s">
        <v>90</v>
      </c>
      <c r="C7" s="33">
        <v>30</v>
      </c>
      <c r="D7" s="124"/>
      <c r="E7" s="64" t="s">
        <v>44</v>
      </c>
      <c r="F7" s="52">
        <v>50</v>
      </c>
      <c r="H7" s="65" t="s">
        <v>56</v>
      </c>
      <c r="I7" s="33">
        <v>200</v>
      </c>
    </row>
    <row r="8" spans="2:10">
      <c r="B8" s="65" t="s">
        <v>90</v>
      </c>
      <c r="C8" s="33">
        <v>70</v>
      </c>
      <c r="D8" s="124"/>
      <c r="E8" s="64" t="s">
        <v>44</v>
      </c>
      <c r="F8" s="33">
        <v>90</v>
      </c>
      <c r="G8" s="35">
        <f>SUM(F7:F8)</f>
        <v>140</v>
      </c>
      <c r="H8" s="65" t="s">
        <v>56</v>
      </c>
      <c r="I8" s="33">
        <v>176</v>
      </c>
    </row>
    <row r="9" spans="2:10">
      <c r="B9" s="65" t="s">
        <v>90</v>
      </c>
      <c r="C9" s="33">
        <v>115</v>
      </c>
      <c r="D9" s="124"/>
      <c r="E9" s="65" t="s">
        <v>61</v>
      </c>
      <c r="F9" s="33">
        <v>134</v>
      </c>
      <c r="H9" s="65" t="s">
        <v>56</v>
      </c>
      <c r="I9" s="33">
        <v>150</v>
      </c>
      <c r="J9" s="125">
        <f>SUM(I7:I9)</f>
        <v>526</v>
      </c>
    </row>
    <row r="10" spans="2:10">
      <c r="B10" s="65" t="s">
        <v>90</v>
      </c>
      <c r="C10" s="33">
        <v>80</v>
      </c>
      <c r="D10" s="124">
        <f>SUM(C7:C10)</f>
        <v>295</v>
      </c>
      <c r="E10" s="65" t="s">
        <v>61</v>
      </c>
      <c r="F10" s="33">
        <v>90</v>
      </c>
      <c r="G10" s="35">
        <f>SUM(F9:F10)</f>
        <v>224</v>
      </c>
      <c r="H10" s="64" t="s">
        <v>40</v>
      </c>
      <c r="I10" s="131">
        <v>150</v>
      </c>
      <c r="J10" s="125">
        <v>150</v>
      </c>
    </row>
    <row r="11" spans="2:10">
      <c r="B11" s="64" t="s">
        <v>44</v>
      </c>
      <c r="C11" s="33">
        <v>80</v>
      </c>
      <c r="D11" s="124">
        <v>80</v>
      </c>
      <c r="E11" s="65" t="s">
        <v>84</v>
      </c>
      <c r="F11" s="52">
        <v>71</v>
      </c>
      <c r="G11" s="35">
        <v>71</v>
      </c>
      <c r="H11" s="64" t="s">
        <v>45</v>
      </c>
      <c r="I11" s="33">
        <v>200</v>
      </c>
      <c r="J11" s="125">
        <v>200</v>
      </c>
    </row>
    <row r="12" spans="2:10">
      <c r="B12" s="65" t="s">
        <v>61</v>
      </c>
      <c r="C12" s="33">
        <v>168</v>
      </c>
      <c r="D12" s="124"/>
      <c r="E12" s="65" t="s">
        <v>60</v>
      </c>
      <c r="F12" s="33">
        <v>184</v>
      </c>
      <c r="G12" s="35">
        <v>184</v>
      </c>
      <c r="H12" s="64" t="s">
        <v>57</v>
      </c>
      <c r="I12" s="33">
        <v>100</v>
      </c>
      <c r="J12" s="125">
        <v>100</v>
      </c>
    </row>
    <row r="13" spans="2:10">
      <c r="B13" s="65" t="s">
        <v>61</v>
      </c>
      <c r="C13" s="33">
        <v>142</v>
      </c>
      <c r="D13" s="124">
        <f>SUM(C12:C13)</f>
        <v>310</v>
      </c>
      <c r="E13" s="64" t="s">
        <v>54</v>
      </c>
      <c r="F13" s="52">
        <v>71</v>
      </c>
      <c r="H13" s="64" t="s">
        <v>68</v>
      </c>
      <c r="I13" s="33">
        <v>176</v>
      </c>
    </row>
    <row r="14" spans="2:10">
      <c r="B14" s="65" t="s">
        <v>147</v>
      </c>
      <c r="C14" s="33">
        <v>40</v>
      </c>
      <c r="D14" s="124"/>
      <c r="E14" s="64" t="s">
        <v>54</v>
      </c>
      <c r="F14" s="33">
        <v>110</v>
      </c>
      <c r="G14" s="35">
        <f>SUM(F13:F14)</f>
        <v>181</v>
      </c>
      <c r="H14" s="64" t="s">
        <v>68</v>
      </c>
      <c r="I14" s="33">
        <v>120</v>
      </c>
      <c r="J14" s="125">
        <f>SUM(I13:I14)</f>
        <v>296</v>
      </c>
    </row>
    <row r="15" spans="2:10">
      <c r="B15" s="65" t="s">
        <v>147</v>
      </c>
      <c r="C15" s="33">
        <v>115</v>
      </c>
      <c r="D15" s="124"/>
      <c r="E15" s="65" t="s">
        <v>56</v>
      </c>
      <c r="F15" s="117">
        <v>200</v>
      </c>
      <c r="H15" s="65" t="s">
        <v>69</v>
      </c>
      <c r="I15" s="33">
        <v>110</v>
      </c>
      <c r="J15" s="125">
        <v>110</v>
      </c>
    </row>
    <row r="16" spans="2:10">
      <c r="B16" s="65" t="s">
        <v>147</v>
      </c>
      <c r="C16" s="33">
        <v>70</v>
      </c>
      <c r="D16" s="124"/>
      <c r="E16" s="65" t="s">
        <v>56</v>
      </c>
      <c r="F16" s="52">
        <v>100</v>
      </c>
      <c r="H16" s="64" t="s">
        <v>89</v>
      </c>
      <c r="I16" s="33">
        <v>80</v>
      </c>
      <c r="J16" s="125">
        <v>80</v>
      </c>
    </row>
    <row r="17" spans="2:10">
      <c r="B17" s="65" t="s">
        <v>147</v>
      </c>
      <c r="C17" s="52">
        <v>50</v>
      </c>
      <c r="D17" s="124">
        <f>SUM(C14:C17)</f>
        <v>275</v>
      </c>
      <c r="E17" s="65" t="s">
        <v>56</v>
      </c>
      <c r="F17" s="52">
        <v>84</v>
      </c>
      <c r="H17" s="64" t="s">
        <v>195</v>
      </c>
      <c r="I17" s="33">
        <v>134</v>
      </c>
    </row>
    <row r="18" spans="2:10">
      <c r="B18" s="65" t="s">
        <v>84</v>
      </c>
      <c r="C18" s="33">
        <v>90</v>
      </c>
      <c r="D18" s="124">
        <v>90</v>
      </c>
      <c r="E18" s="65" t="s">
        <v>56</v>
      </c>
      <c r="F18" s="33">
        <v>150</v>
      </c>
      <c r="H18" s="64" t="s">
        <v>195</v>
      </c>
      <c r="I18" s="33">
        <v>40</v>
      </c>
    </row>
    <row r="19" spans="2:10">
      <c r="B19" s="65" t="s">
        <v>60</v>
      </c>
      <c r="C19" s="33">
        <v>184</v>
      </c>
      <c r="D19" s="124">
        <v>184</v>
      </c>
      <c r="E19" s="65" t="s">
        <v>56</v>
      </c>
      <c r="F19" s="33">
        <v>134</v>
      </c>
      <c r="H19" s="64" t="s">
        <v>195</v>
      </c>
      <c r="I19" s="33">
        <v>30</v>
      </c>
      <c r="J19" s="125">
        <f>SUM(I17:I19)</f>
        <v>204</v>
      </c>
    </row>
    <row r="20" spans="2:10">
      <c r="B20" s="64" t="s">
        <v>54</v>
      </c>
      <c r="C20" s="33">
        <v>6</v>
      </c>
      <c r="D20" s="124">
        <v>6</v>
      </c>
      <c r="E20" s="65" t="s">
        <v>56</v>
      </c>
      <c r="F20" s="33">
        <v>70</v>
      </c>
      <c r="G20" s="35">
        <f>SUM(F15:F20)</f>
        <v>738</v>
      </c>
      <c r="H20" s="65" t="s">
        <v>62</v>
      </c>
      <c r="I20" s="33">
        <v>70</v>
      </c>
      <c r="J20" s="125">
        <v>70</v>
      </c>
    </row>
    <row r="21" spans="2:10">
      <c r="B21" s="65" t="s">
        <v>56</v>
      </c>
      <c r="C21" s="33">
        <v>120</v>
      </c>
      <c r="D21" s="124"/>
      <c r="E21" s="65" t="s">
        <v>42</v>
      </c>
      <c r="F21" s="52">
        <v>45</v>
      </c>
      <c r="H21" s="65" t="s">
        <v>144</v>
      </c>
      <c r="I21" s="33">
        <v>184</v>
      </c>
      <c r="J21" s="125">
        <v>184</v>
      </c>
    </row>
    <row r="22" spans="2:10">
      <c r="B22" s="65" t="s">
        <v>56</v>
      </c>
      <c r="C22" s="33">
        <v>16</v>
      </c>
      <c r="D22" s="124"/>
      <c r="E22" s="65" t="s">
        <v>42</v>
      </c>
      <c r="F22" s="33">
        <v>60</v>
      </c>
      <c r="G22" s="35">
        <f>SUM(F21:F22)</f>
        <v>105</v>
      </c>
      <c r="H22" s="64" t="s">
        <v>200</v>
      </c>
      <c r="I22" s="33">
        <v>50</v>
      </c>
      <c r="J22" s="125">
        <v>50</v>
      </c>
    </row>
    <row r="23" spans="2:10">
      <c r="B23" s="65" t="s">
        <v>56</v>
      </c>
      <c r="C23" s="33">
        <v>12</v>
      </c>
      <c r="D23" s="124"/>
      <c r="E23" s="64" t="s">
        <v>40</v>
      </c>
      <c r="F23" s="117">
        <v>92</v>
      </c>
      <c r="H23" s="132"/>
      <c r="I23" s="133"/>
    </row>
    <row r="24" spans="2:10">
      <c r="B24" s="65" t="s">
        <v>56</v>
      </c>
      <c r="C24" s="33">
        <v>168</v>
      </c>
      <c r="D24" s="124"/>
      <c r="E24" s="64" t="s">
        <v>40</v>
      </c>
      <c r="F24" s="117">
        <v>200</v>
      </c>
      <c r="H24" s="134"/>
      <c r="I24" s="135"/>
    </row>
    <row r="25" spans="2:10">
      <c r="B25" s="65" t="s">
        <v>56</v>
      </c>
      <c r="C25" s="33">
        <v>134</v>
      </c>
      <c r="D25" s="124"/>
      <c r="E25" s="64" t="s">
        <v>40</v>
      </c>
      <c r="F25" s="33">
        <v>100</v>
      </c>
      <c r="G25" s="35">
        <f>SUM(F23:F25)</f>
        <v>392</v>
      </c>
      <c r="H25" s="134"/>
      <c r="I25" s="135"/>
    </row>
    <row r="26" spans="2:10">
      <c r="B26" s="65" t="s">
        <v>56</v>
      </c>
      <c r="C26" s="33">
        <v>168</v>
      </c>
      <c r="D26" s="124"/>
      <c r="E26" s="64" t="s">
        <v>45</v>
      </c>
      <c r="F26" s="33">
        <v>120</v>
      </c>
      <c r="G26" s="35">
        <v>120</v>
      </c>
      <c r="H26" s="134"/>
      <c r="I26" s="135"/>
    </row>
    <row r="27" spans="2:10">
      <c r="B27" s="65" t="s">
        <v>56</v>
      </c>
      <c r="C27" s="33">
        <v>150</v>
      </c>
      <c r="D27" s="124"/>
      <c r="E27" s="64" t="s">
        <v>57</v>
      </c>
      <c r="F27" s="52">
        <v>92</v>
      </c>
      <c r="H27" s="134"/>
      <c r="I27" s="136"/>
    </row>
    <row r="28" spans="2:10">
      <c r="B28" s="65" t="s">
        <v>56</v>
      </c>
      <c r="C28" s="52">
        <v>75</v>
      </c>
      <c r="D28" s="124"/>
      <c r="E28" s="64" t="s">
        <v>57</v>
      </c>
      <c r="F28" s="33">
        <v>80</v>
      </c>
      <c r="G28" s="35">
        <f>SUM(F27:F28)</f>
        <v>172</v>
      </c>
      <c r="H28" s="134"/>
      <c r="I28" s="135"/>
    </row>
    <row r="29" spans="2:10">
      <c r="B29" s="65" t="s">
        <v>56</v>
      </c>
      <c r="C29" s="33">
        <v>192</v>
      </c>
      <c r="D29" s="124">
        <f>SUM(C21:C29)</f>
        <v>1035</v>
      </c>
      <c r="E29" s="65" t="s">
        <v>41</v>
      </c>
      <c r="F29" s="117">
        <v>100</v>
      </c>
      <c r="G29" s="35">
        <v>100</v>
      </c>
      <c r="H29" s="134"/>
      <c r="I29" s="135"/>
    </row>
    <row r="30" spans="2:10">
      <c r="B30" s="65" t="s">
        <v>42</v>
      </c>
      <c r="C30" s="33">
        <v>18</v>
      </c>
      <c r="D30" s="124"/>
      <c r="E30" s="64" t="s">
        <v>68</v>
      </c>
      <c r="F30" s="33">
        <v>200</v>
      </c>
      <c r="H30" s="134"/>
      <c r="I30" s="135"/>
    </row>
    <row r="31" spans="2:10">
      <c r="B31" s="65" t="s">
        <v>42</v>
      </c>
      <c r="C31" s="33">
        <v>60</v>
      </c>
      <c r="D31" s="124"/>
      <c r="E31" s="64" t="s">
        <v>68</v>
      </c>
      <c r="F31" s="33">
        <v>184</v>
      </c>
      <c r="G31" s="35">
        <f>SUM(F30:F31)</f>
        <v>384</v>
      </c>
      <c r="H31" s="134"/>
      <c r="I31" s="135"/>
    </row>
    <row r="32" spans="2:10">
      <c r="B32" s="65" t="s">
        <v>42</v>
      </c>
      <c r="C32" s="52">
        <v>100</v>
      </c>
      <c r="D32" s="124">
        <f>SUM(C30:C32)</f>
        <v>178</v>
      </c>
      <c r="E32" s="64" t="s">
        <v>43</v>
      </c>
      <c r="F32" s="33">
        <v>80</v>
      </c>
      <c r="G32" s="35">
        <v>80</v>
      </c>
      <c r="H32" s="134"/>
      <c r="I32" s="135"/>
    </row>
    <row r="33" spans="2:9">
      <c r="B33" s="64" t="s">
        <v>40</v>
      </c>
      <c r="C33" s="33">
        <v>50</v>
      </c>
      <c r="D33" s="124"/>
      <c r="E33" s="65" t="s">
        <v>69</v>
      </c>
      <c r="F33" s="52">
        <v>84</v>
      </c>
      <c r="H33" s="134"/>
      <c r="I33" s="136"/>
    </row>
    <row r="34" spans="2:9">
      <c r="B34" s="64" t="s">
        <v>40</v>
      </c>
      <c r="C34" s="33">
        <v>10</v>
      </c>
      <c r="D34" s="124"/>
      <c r="E34" s="65" t="s">
        <v>69</v>
      </c>
      <c r="F34" s="52">
        <v>57.5</v>
      </c>
      <c r="H34" s="134"/>
      <c r="I34" s="136"/>
    </row>
    <row r="35" spans="2:9">
      <c r="B35" s="64" t="s">
        <v>40</v>
      </c>
      <c r="C35" s="33">
        <v>8</v>
      </c>
      <c r="D35" s="124"/>
      <c r="E35" s="65" t="s">
        <v>69</v>
      </c>
      <c r="F35" s="33">
        <v>110</v>
      </c>
      <c r="H35" s="134"/>
      <c r="I35" s="135"/>
    </row>
    <row r="36" spans="2:9">
      <c r="B36" s="64" t="s">
        <v>40</v>
      </c>
      <c r="C36" s="33">
        <v>200</v>
      </c>
      <c r="D36" s="124"/>
      <c r="E36" s="65" t="s">
        <v>69</v>
      </c>
      <c r="F36" s="33">
        <v>100</v>
      </c>
      <c r="G36" s="35">
        <f>SUM(F33:F36)</f>
        <v>351.5</v>
      </c>
      <c r="H36" s="134"/>
      <c r="I36" s="135"/>
    </row>
    <row r="37" spans="2:9">
      <c r="B37" s="64" t="s">
        <v>40</v>
      </c>
      <c r="C37" s="52">
        <v>100</v>
      </c>
      <c r="D37" s="124">
        <f>SUM(C33:C37)</f>
        <v>368</v>
      </c>
      <c r="E37" s="64" t="s">
        <v>89</v>
      </c>
      <c r="F37" s="33">
        <v>70</v>
      </c>
      <c r="G37" s="35">
        <v>70</v>
      </c>
      <c r="H37" s="134"/>
      <c r="I37" s="135"/>
    </row>
    <row r="38" spans="2:9">
      <c r="B38" s="64" t="s">
        <v>45</v>
      </c>
      <c r="C38" s="33">
        <v>14</v>
      </c>
      <c r="D38" s="124"/>
      <c r="E38" s="65" t="s">
        <v>39</v>
      </c>
      <c r="F38" s="52">
        <v>100</v>
      </c>
      <c r="G38" s="35">
        <v>100</v>
      </c>
      <c r="H38" s="134"/>
      <c r="I38" s="136"/>
    </row>
    <row r="39" spans="2:9">
      <c r="B39" s="64" t="s">
        <v>45</v>
      </c>
      <c r="C39" s="33">
        <v>200</v>
      </c>
      <c r="D39" s="124">
        <v>214</v>
      </c>
      <c r="E39" s="64" t="s">
        <v>59</v>
      </c>
      <c r="F39" s="33">
        <v>168</v>
      </c>
      <c r="G39" s="35">
        <v>168</v>
      </c>
      <c r="H39" s="134"/>
      <c r="I39" s="135"/>
    </row>
    <row r="40" spans="2:9">
      <c r="B40" s="64" t="s">
        <v>57</v>
      </c>
      <c r="C40" s="33">
        <v>100</v>
      </c>
      <c r="D40" s="124"/>
      <c r="E40" s="64" t="s">
        <v>58</v>
      </c>
      <c r="F40" s="33">
        <v>120</v>
      </c>
      <c r="G40" s="35">
        <v>120</v>
      </c>
      <c r="H40" s="134"/>
      <c r="I40" s="135"/>
    </row>
    <row r="41" spans="2:9">
      <c r="B41" s="64" t="s">
        <v>57</v>
      </c>
      <c r="C41" s="33">
        <v>20</v>
      </c>
      <c r="D41" s="124"/>
      <c r="E41" s="64" t="s">
        <v>203</v>
      </c>
      <c r="F41" s="52">
        <v>40</v>
      </c>
      <c r="G41" s="35">
        <v>40</v>
      </c>
      <c r="H41" s="134"/>
      <c r="I41" s="136"/>
    </row>
    <row r="42" spans="2:9">
      <c r="B42" s="64" t="s">
        <v>57</v>
      </c>
      <c r="C42" s="33">
        <v>110</v>
      </c>
      <c r="D42" s="124"/>
      <c r="E42" s="64" t="s">
        <v>195</v>
      </c>
      <c r="F42" s="33">
        <v>50</v>
      </c>
      <c r="G42" s="35">
        <v>50</v>
      </c>
      <c r="H42" s="134"/>
      <c r="I42" s="135"/>
    </row>
    <row r="43" spans="2:9">
      <c r="B43" s="64" t="s">
        <v>57</v>
      </c>
      <c r="C43" s="52">
        <v>67</v>
      </c>
      <c r="D43" s="124">
        <f>SUM(C40:C43)</f>
        <v>297</v>
      </c>
      <c r="E43" s="65" t="s">
        <v>62</v>
      </c>
      <c r="F43" s="33">
        <v>200</v>
      </c>
      <c r="H43" s="134"/>
      <c r="I43" s="135"/>
    </row>
    <row r="44" spans="2:9">
      <c r="B44" s="65" t="s">
        <v>41</v>
      </c>
      <c r="C44" s="33">
        <v>184</v>
      </c>
      <c r="D44" s="124"/>
      <c r="E44" s="65" t="s">
        <v>62</v>
      </c>
      <c r="F44" s="33">
        <v>150</v>
      </c>
      <c r="G44" s="35">
        <f>SUM(F43:F44)</f>
        <v>350</v>
      </c>
      <c r="H44" s="134"/>
      <c r="I44" s="135"/>
    </row>
    <row r="45" spans="2:9">
      <c r="B45" s="65" t="s">
        <v>41</v>
      </c>
      <c r="C45" s="52">
        <v>92</v>
      </c>
      <c r="D45" s="124">
        <f>SUM(C44:C45)</f>
        <v>276</v>
      </c>
      <c r="E45" s="64" t="s">
        <v>200</v>
      </c>
      <c r="F45" s="52">
        <v>92</v>
      </c>
      <c r="H45" s="134"/>
      <c r="I45" s="136"/>
    </row>
    <row r="46" spans="2:9">
      <c r="B46" s="64" t="s">
        <v>68</v>
      </c>
      <c r="C46" s="33">
        <v>184</v>
      </c>
      <c r="D46" s="124">
        <v>184</v>
      </c>
      <c r="E46" s="64" t="s">
        <v>200</v>
      </c>
      <c r="F46" s="33">
        <v>168</v>
      </c>
      <c r="G46" s="35">
        <f>SUM(F45:F46)</f>
        <v>260</v>
      </c>
      <c r="H46" s="134"/>
      <c r="I46" s="135"/>
    </row>
    <row r="47" spans="2:9">
      <c r="B47" s="64" t="s">
        <v>43</v>
      </c>
      <c r="C47" s="33">
        <v>80</v>
      </c>
      <c r="D47" s="124">
        <v>80</v>
      </c>
    </row>
    <row r="48" spans="2:9">
      <c r="B48" s="65" t="s">
        <v>69</v>
      </c>
      <c r="C48" s="33">
        <v>150</v>
      </c>
      <c r="D48" s="124"/>
    </row>
    <row r="49" spans="2:4">
      <c r="B49" s="65" t="s">
        <v>69</v>
      </c>
      <c r="C49" s="33">
        <v>120</v>
      </c>
      <c r="D49" s="124"/>
    </row>
    <row r="50" spans="2:4">
      <c r="B50" s="65" t="s">
        <v>69</v>
      </c>
      <c r="C50" s="33">
        <v>134</v>
      </c>
      <c r="D50" s="124"/>
    </row>
    <row r="51" spans="2:4">
      <c r="B51" s="65" t="s">
        <v>69</v>
      </c>
      <c r="C51" s="52">
        <v>100</v>
      </c>
      <c r="D51" s="124">
        <f>SUM(C48:C51)</f>
        <v>504</v>
      </c>
    </row>
    <row r="52" spans="2:4">
      <c r="B52" s="64" t="s">
        <v>55</v>
      </c>
      <c r="C52" s="33">
        <v>40</v>
      </c>
      <c r="D52" s="124">
        <v>40</v>
      </c>
    </row>
    <row r="53" spans="2:4">
      <c r="B53" s="64" t="s">
        <v>89</v>
      </c>
      <c r="C53" s="33">
        <v>100</v>
      </c>
      <c r="D53" s="124">
        <v>100</v>
      </c>
    </row>
    <row r="54" spans="2:4">
      <c r="B54" s="65" t="s">
        <v>39</v>
      </c>
      <c r="C54" s="52">
        <v>60</v>
      </c>
      <c r="D54" s="124"/>
    </row>
    <row r="55" spans="2:4">
      <c r="B55" s="65" t="s">
        <v>39</v>
      </c>
      <c r="C55" s="52">
        <v>92</v>
      </c>
      <c r="D55" s="124">
        <f>SUM(C54:C55)</f>
        <v>152</v>
      </c>
    </row>
    <row r="56" spans="2:4">
      <c r="B56" s="64" t="s">
        <v>59</v>
      </c>
      <c r="C56" s="33">
        <v>142</v>
      </c>
      <c r="D56" s="124">
        <v>142</v>
      </c>
    </row>
    <row r="57" spans="2:4">
      <c r="B57" s="65" t="s">
        <v>121</v>
      </c>
      <c r="C57" s="52">
        <v>45</v>
      </c>
      <c r="D57" s="124">
        <v>45</v>
      </c>
    </row>
    <row r="58" spans="2:4">
      <c r="B58" s="64" t="s">
        <v>58</v>
      </c>
      <c r="C58" s="33">
        <v>70</v>
      </c>
      <c r="D58" s="124">
        <v>70</v>
      </c>
    </row>
    <row r="59" spans="2:4">
      <c r="B59" s="65" t="s">
        <v>121</v>
      </c>
      <c r="C59" s="33">
        <v>60</v>
      </c>
      <c r="D59" s="124">
        <v>60</v>
      </c>
    </row>
    <row r="60" spans="2:4">
      <c r="B60" s="65" t="s">
        <v>171</v>
      </c>
      <c r="C60" s="52">
        <v>55</v>
      </c>
      <c r="D60" s="124">
        <v>55</v>
      </c>
    </row>
    <row r="61" spans="2:4">
      <c r="B61" s="65" t="s">
        <v>46</v>
      </c>
      <c r="C61" s="33">
        <v>60</v>
      </c>
      <c r="D61" s="124">
        <v>60</v>
      </c>
    </row>
    <row r="62" spans="2:4">
      <c r="B62" s="65" t="s">
        <v>62</v>
      </c>
      <c r="C62" s="33">
        <v>200</v>
      </c>
      <c r="D62" s="124"/>
    </row>
    <row r="63" spans="2:4">
      <c r="B63" s="65" t="s">
        <v>62</v>
      </c>
      <c r="C63" s="33">
        <v>100</v>
      </c>
      <c r="D63" s="124"/>
    </row>
    <row r="64" spans="2:4">
      <c r="B64" s="65" t="s">
        <v>62</v>
      </c>
      <c r="C64" s="33">
        <v>90</v>
      </c>
      <c r="D64" s="124">
        <f>SUM(C62:C64)</f>
        <v>390</v>
      </c>
    </row>
    <row r="65" spans="2:4">
      <c r="B65" s="65" t="s">
        <v>144</v>
      </c>
      <c r="C65" s="85">
        <v>192</v>
      </c>
      <c r="D65" s="124">
        <v>192</v>
      </c>
    </row>
    <row r="66" spans="2:4">
      <c r="B66" s="65" t="s">
        <v>172</v>
      </c>
      <c r="C66" s="32">
        <v>50</v>
      </c>
      <c r="D66" s="124">
        <v>50</v>
      </c>
    </row>
  </sheetData>
  <sortState ref="H3:I22">
    <sortCondition ref="H3:H22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T42"/>
  <sheetViews>
    <sheetView workbookViewId="0"/>
  </sheetViews>
  <sheetFormatPr baseColWidth="10" defaultRowHeight="15"/>
  <cols>
    <col min="1" max="1" width="3" style="54" bestFit="1" customWidth="1"/>
    <col min="2" max="2" width="23.5703125" style="54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2.42578125" style="1" customWidth="1"/>
    <col min="7" max="7" width="7.140625" style="1" customWidth="1"/>
    <col min="8" max="8" width="4" style="1" customWidth="1"/>
    <col min="9" max="9" width="0.85546875" style="4" customWidth="1"/>
    <col min="10" max="10" width="7.140625" style="1" customWidth="1"/>
    <col min="11" max="11" width="4" style="1" customWidth="1"/>
    <col min="12" max="12" width="0.85546875" style="4" customWidth="1"/>
    <col min="13" max="13" width="7.140625" style="1" customWidth="1"/>
    <col min="14" max="14" width="4" style="1" customWidth="1"/>
    <col min="15" max="15" width="0.85546875" style="4" customWidth="1"/>
    <col min="16" max="16" width="11.42578125" style="90"/>
    <col min="17" max="16384" width="11.42578125" style="1"/>
  </cols>
  <sheetData>
    <row r="1" spans="1:20" s="53" customFormat="1" ht="15.75" customHeight="1">
      <c r="A1" s="54"/>
      <c r="B1" s="54"/>
      <c r="C1" s="54"/>
      <c r="D1" s="54"/>
      <c r="E1" s="55"/>
      <c r="F1" s="56"/>
      <c r="G1" s="56"/>
      <c r="H1" s="56"/>
      <c r="I1" s="55"/>
      <c r="J1" s="56"/>
      <c r="K1" s="56"/>
      <c r="L1" s="55"/>
      <c r="M1" s="56"/>
      <c r="N1" s="56"/>
      <c r="O1" s="55"/>
      <c r="P1" s="90"/>
      <c r="S1" s="128" t="s">
        <v>245</v>
      </c>
      <c r="T1" s="128" t="s">
        <v>246</v>
      </c>
    </row>
    <row r="2" spans="1:20" s="53" customFormat="1">
      <c r="A2" s="54"/>
      <c r="B2" s="54"/>
      <c r="C2" s="54"/>
      <c r="D2" s="54"/>
      <c r="E2" s="55"/>
      <c r="F2" s="56"/>
      <c r="G2" s="56"/>
      <c r="H2" s="56"/>
      <c r="I2" s="55"/>
      <c r="J2" s="56"/>
      <c r="K2" s="56"/>
      <c r="L2" s="55"/>
      <c r="M2" s="56"/>
      <c r="N2" s="56"/>
      <c r="O2" s="55"/>
      <c r="P2" s="90"/>
      <c r="S2" s="141">
        <v>7376.5</v>
      </c>
      <c r="T2" s="53">
        <v>5580.5</v>
      </c>
    </row>
    <row r="3" spans="1:20" s="53" customFormat="1">
      <c r="A3" s="54"/>
      <c r="B3" s="54"/>
      <c r="C3" s="54"/>
      <c r="D3" s="54"/>
      <c r="E3" s="55"/>
      <c r="F3" s="93"/>
      <c r="I3" s="55"/>
      <c r="J3" s="118"/>
      <c r="K3" s="118"/>
      <c r="L3" s="55"/>
      <c r="M3" s="128"/>
      <c r="N3" s="128"/>
      <c r="O3" s="55"/>
      <c r="P3" s="90"/>
    </row>
    <row r="4" spans="1:20" s="53" customFormat="1">
      <c r="A4" s="54"/>
      <c r="B4" s="54"/>
      <c r="C4" s="54"/>
      <c r="D4" s="54"/>
      <c r="E4" s="55"/>
      <c r="F4" s="94"/>
      <c r="O4" s="55"/>
      <c r="P4" s="90"/>
    </row>
    <row r="5" spans="1:20" ht="15.75">
      <c r="C5" s="5"/>
      <c r="D5" s="12" t="s">
        <v>3</v>
      </c>
      <c r="E5" s="14"/>
      <c r="F5" s="95"/>
      <c r="G5" s="4"/>
      <c r="H5" s="4"/>
      <c r="J5" s="4"/>
      <c r="K5" s="4"/>
      <c r="M5" s="4"/>
      <c r="N5" s="4"/>
      <c r="O5" s="137"/>
      <c r="P5" s="82"/>
    </row>
    <row r="6" spans="1:20" ht="15" customHeight="1">
      <c r="B6" s="44" t="s">
        <v>244</v>
      </c>
      <c r="C6" s="5"/>
      <c r="D6" s="13" t="s">
        <v>35</v>
      </c>
      <c r="E6" s="15"/>
      <c r="F6" s="96"/>
      <c r="G6" s="96"/>
      <c r="H6" s="96"/>
      <c r="I6" s="138"/>
      <c r="J6" s="96"/>
      <c r="K6" s="96"/>
      <c r="L6" s="138"/>
      <c r="M6" s="96"/>
      <c r="N6" s="96"/>
      <c r="O6" s="138"/>
      <c r="P6" s="82"/>
    </row>
    <row r="7" spans="1:20" ht="13.5" customHeight="1">
      <c r="B7" s="45" t="s">
        <v>180</v>
      </c>
      <c r="C7" s="6"/>
      <c r="D7" s="236" t="s">
        <v>5</v>
      </c>
      <c r="E7" s="10"/>
      <c r="F7" s="97"/>
      <c r="G7" s="139"/>
      <c r="H7" s="139"/>
      <c r="I7" s="140"/>
      <c r="J7" s="139"/>
      <c r="K7" s="139"/>
      <c r="L7" s="140"/>
      <c r="M7" s="139"/>
      <c r="N7" s="139"/>
      <c r="O7" s="140"/>
      <c r="P7" s="82"/>
    </row>
    <row r="8" spans="1:20" ht="15.75" customHeight="1">
      <c r="B8" s="186" t="s">
        <v>37</v>
      </c>
      <c r="C8" s="7"/>
      <c r="D8" s="237"/>
      <c r="E8" s="11"/>
      <c r="F8" s="97"/>
      <c r="G8" s="234" t="s">
        <v>125</v>
      </c>
      <c r="H8" s="235"/>
      <c r="I8" s="55"/>
      <c r="J8" s="234" t="s">
        <v>224</v>
      </c>
      <c r="K8" s="235"/>
      <c r="L8" s="55"/>
      <c r="M8" s="234" t="s">
        <v>241</v>
      </c>
      <c r="N8" s="235"/>
      <c r="O8" s="11"/>
    </row>
    <row r="9" spans="1:20" ht="15" customHeight="1">
      <c r="B9" s="200"/>
      <c r="C9" s="7"/>
      <c r="D9" s="238"/>
      <c r="E9" s="11"/>
      <c r="F9" s="90"/>
      <c r="G9" s="170" t="s">
        <v>174</v>
      </c>
      <c r="H9" s="172"/>
      <c r="I9" s="14"/>
      <c r="J9" s="171" t="s">
        <v>230</v>
      </c>
      <c r="K9" s="172"/>
      <c r="L9" s="14"/>
      <c r="M9" s="171" t="s">
        <v>243</v>
      </c>
      <c r="N9" s="172"/>
      <c r="O9" s="11"/>
    </row>
    <row r="10" spans="1:20" ht="15.75">
      <c r="A10" s="18">
        <v>1</v>
      </c>
      <c r="B10" s="26" t="s">
        <v>31</v>
      </c>
      <c r="C10" s="5"/>
      <c r="D10" s="16">
        <f t="shared" ref="D10:D42" si="0">SUM(G10+J10+M10)</f>
        <v>2299</v>
      </c>
      <c r="E10" s="11"/>
      <c r="F10" s="98">
        <v>1</v>
      </c>
      <c r="G10" s="52">
        <v>1035</v>
      </c>
      <c r="H10" s="9" t="s">
        <v>1</v>
      </c>
      <c r="I10" s="11"/>
      <c r="J10" s="52">
        <v>738</v>
      </c>
      <c r="K10" s="9" t="s">
        <v>1</v>
      </c>
      <c r="L10" s="11"/>
      <c r="M10" s="52">
        <v>526</v>
      </c>
      <c r="N10" s="9" t="s">
        <v>1</v>
      </c>
      <c r="O10" s="11"/>
    </row>
    <row r="11" spans="1:20" ht="15.75">
      <c r="A11" s="18">
        <v>2</v>
      </c>
      <c r="B11" s="26" t="s">
        <v>117</v>
      </c>
      <c r="C11" s="5"/>
      <c r="D11" s="16">
        <f t="shared" si="0"/>
        <v>965.5</v>
      </c>
      <c r="E11" s="11"/>
      <c r="F11" s="98">
        <v>1</v>
      </c>
      <c r="G11" s="52">
        <v>504</v>
      </c>
      <c r="H11" s="9" t="s">
        <v>1</v>
      </c>
      <c r="I11" s="11"/>
      <c r="J11" s="52">
        <v>351.5</v>
      </c>
      <c r="K11" s="9" t="s">
        <v>1</v>
      </c>
      <c r="L11" s="11"/>
      <c r="M11" s="52">
        <v>110</v>
      </c>
      <c r="N11" s="9" t="s">
        <v>1</v>
      </c>
      <c r="O11" s="11"/>
    </row>
    <row r="12" spans="1:20" ht="15.75">
      <c r="A12" s="18">
        <v>3</v>
      </c>
      <c r="B12" s="25" t="s">
        <v>16</v>
      </c>
      <c r="C12" s="5"/>
      <c r="D12" s="16">
        <f t="shared" si="0"/>
        <v>910</v>
      </c>
      <c r="E12" s="11"/>
      <c r="F12" s="98"/>
      <c r="G12" s="52">
        <v>368</v>
      </c>
      <c r="H12" s="9" t="s">
        <v>1</v>
      </c>
      <c r="I12" s="11"/>
      <c r="J12" s="52">
        <v>392</v>
      </c>
      <c r="K12" s="9" t="s">
        <v>1</v>
      </c>
      <c r="L12" s="11"/>
      <c r="M12" s="52">
        <v>150</v>
      </c>
      <c r="N12" s="9" t="s">
        <v>1</v>
      </c>
      <c r="O12" s="11"/>
    </row>
    <row r="13" spans="1:20" ht="15.75">
      <c r="A13" s="18">
        <v>4</v>
      </c>
      <c r="B13" s="25" t="s">
        <v>102</v>
      </c>
      <c r="C13" s="5"/>
      <c r="D13" s="16">
        <f t="shared" si="0"/>
        <v>864</v>
      </c>
      <c r="E13" s="11"/>
      <c r="F13" s="98"/>
      <c r="G13" s="52">
        <v>184</v>
      </c>
      <c r="H13" s="9" t="s">
        <v>1</v>
      </c>
      <c r="I13" s="11"/>
      <c r="J13" s="52">
        <v>384</v>
      </c>
      <c r="K13" s="9" t="s">
        <v>1</v>
      </c>
      <c r="L13" s="11"/>
      <c r="M13" s="52">
        <v>296</v>
      </c>
      <c r="N13" s="9" t="s">
        <v>1</v>
      </c>
      <c r="O13" s="11"/>
    </row>
    <row r="14" spans="1:20" ht="15.75">
      <c r="A14" s="18">
        <v>5</v>
      </c>
      <c r="B14" s="78" t="s">
        <v>107</v>
      </c>
      <c r="C14" s="5"/>
      <c r="D14" s="16">
        <f t="shared" si="0"/>
        <v>810</v>
      </c>
      <c r="E14" s="11"/>
      <c r="F14" s="98">
        <v>1</v>
      </c>
      <c r="G14" s="52">
        <v>390</v>
      </c>
      <c r="H14" s="9" t="s">
        <v>1</v>
      </c>
      <c r="I14" s="11"/>
      <c r="J14" s="52">
        <v>350</v>
      </c>
      <c r="K14" s="9" t="s">
        <v>1</v>
      </c>
      <c r="L14" s="11"/>
      <c r="M14" s="52">
        <v>70</v>
      </c>
      <c r="N14" s="9" t="s">
        <v>1</v>
      </c>
      <c r="O14" s="11"/>
    </row>
    <row r="15" spans="1:20" ht="15.75" customHeight="1">
      <c r="A15" s="18">
        <v>6</v>
      </c>
      <c r="B15" s="26" t="s">
        <v>14</v>
      </c>
      <c r="C15" s="5"/>
      <c r="D15" s="16">
        <f t="shared" si="0"/>
        <v>707</v>
      </c>
      <c r="E15" s="11"/>
      <c r="F15" s="98">
        <v>1</v>
      </c>
      <c r="G15" s="52">
        <v>295</v>
      </c>
      <c r="H15" s="9" t="s">
        <v>1</v>
      </c>
      <c r="I15" s="11"/>
      <c r="J15" s="52">
        <v>184</v>
      </c>
      <c r="K15" s="9" t="s">
        <v>1</v>
      </c>
      <c r="L15" s="11"/>
      <c r="M15" s="52">
        <v>228</v>
      </c>
      <c r="N15" s="9" t="s">
        <v>1</v>
      </c>
      <c r="O15" s="11"/>
    </row>
    <row r="16" spans="1:20" ht="15.75">
      <c r="A16" s="18">
        <v>7</v>
      </c>
      <c r="B16" s="25" t="s">
        <v>115</v>
      </c>
      <c r="C16" s="5"/>
      <c r="D16" s="16">
        <f t="shared" si="0"/>
        <v>569</v>
      </c>
      <c r="E16" s="11"/>
      <c r="F16" s="98"/>
      <c r="G16" s="61">
        <v>297</v>
      </c>
      <c r="H16" s="9" t="s">
        <v>1</v>
      </c>
      <c r="I16" s="11"/>
      <c r="J16" s="61">
        <v>172</v>
      </c>
      <c r="K16" s="9" t="s">
        <v>1</v>
      </c>
      <c r="L16" s="11"/>
      <c r="M16" s="61">
        <v>100</v>
      </c>
      <c r="N16" s="9" t="s">
        <v>1</v>
      </c>
      <c r="O16" s="11"/>
    </row>
    <row r="17" spans="1:15" ht="15.75" customHeight="1">
      <c r="A17" s="18">
        <v>8</v>
      </c>
      <c r="B17" s="78" t="s">
        <v>106</v>
      </c>
      <c r="C17" s="5"/>
      <c r="D17" s="16">
        <f t="shared" si="0"/>
        <v>534</v>
      </c>
      <c r="E17" s="11"/>
      <c r="F17" s="98">
        <v>1</v>
      </c>
      <c r="G17" s="61">
        <v>310</v>
      </c>
      <c r="H17" s="9" t="s">
        <v>1</v>
      </c>
      <c r="I17" s="11"/>
      <c r="J17" s="61">
        <v>224</v>
      </c>
      <c r="K17" s="9" t="s">
        <v>1</v>
      </c>
      <c r="L17" s="11"/>
      <c r="M17" s="61"/>
      <c r="N17" s="9"/>
      <c r="O17" s="11"/>
    </row>
    <row r="18" spans="1:15" ht="15.75" customHeight="1">
      <c r="A18" s="18">
        <v>8</v>
      </c>
      <c r="B18" s="25" t="s">
        <v>13</v>
      </c>
      <c r="C18" s="5"/>
      <c r="D18" s="16">
        <f t="shared" si="0"/>
        <v>534</v>
      </c>
      <c r="E18" s="11"/>
      <c r="F18" s="98"/>
      <c r="G18" s="86">
        <v>214</v>
      </c>
      <c r="H18" s="9" t="s">
        <v>1</v>
      </c>
      <c r="I18" s="11"/>
      <c r="J18" s="86">
        <v>120</v>
      </c>
      <c r="K18" s="9" t="s">
        <v>1</v>
      </c>
      <c r="L18" s="11"/>
      <c r="M18" s="86">
        <v>200</v>
      </c>
      <c r="N18" s="9" t="s">
        <v>1</v>
      </c>
      <c r="O18" s="11"/>
    </row>
    <row r="19" spans="1:15" ht="15.75">
      <c r="A19" s="18">
        <v>10</v>
      </c>
      <c r="B19" s="25" t="s">
        <v>30</v>
      </c>
      <c r="C19" s="5"/>
      <c r="D19" s="16">
        <f t="shared" si="0"/>
        <v>384</v>
      </c>
      <c r="E19" s="47"/>
      <c r="F19" s="98"/>
      <c r="G19" s="52">
        <v>200</v>
      </c>
      <c r="H19" s="9" t="s">
        <v>1</v>
      </c>
      <c r="I19" s="47"/>
      <c r="J19" s="52">
        <v>184</v>
      </c>
      <c r="K19" s="9" t="s">
        <v>1</v>
      </c>
      <c r="L19" s="47"/>
      <c r="M19" s="52"/>
      <c r="N19" s="9"/>
      <c r="O19" s="47"/>
    </row>
    <row r="20" spans="1:15" ht="15.75">
      <c r="A20" s="18">
        <v>11</v>
      </c>
      <c r="B20" s="26" t="s">
        <v>17</v>
      </c>
      <c r="C20" s="5"/>
      <c r="D20" s="16">
        <f t="shared" si="0"/>
        <v>376</v>
      </c>
      <c r="E20" s="11"/>
      <c r="F20" s="98">
        <v>1</v>
      </c>
      <c r="G20" s="52">
        <v>276</v>
      </c>
      <c r="H20" s="9" t="s">
        <v>1</v>
      </c>
      <c r="I20" s="11"/>
      <c r="J20" s="52">
        <v>100</v>
      </c>
      <c r="K20" s="9" t="s">
        <v>1</v>
      </c>
      <c r="L20" s="11"/>
      <c r="M20" s="52"/>
      <c r="N20" s="9"/>
      <c r="O20" s="11"/>
    </row>
    <row r="21" spans="1:15" ht="15.75">
      <c r="A21" s="18">
        <v>11</v>
      </c>
      <c r="B21" s="78" t="s">
        <v>129</v>
      </c>
      <c r="C21" s="5"/>
      <c r="D21" s="16">
        <f t="shared" si="0"/>
        <v>376</v>
      </c>
      <c r="E21" s="47"/>
      <c r="F21" s="98">
        <v>1</v>
      </c>
      <c r="G21" s="52">
        <v>192</v>
      </c>
      <c r="H21" s="9" t="s">
        <v>1</v>
      </c>
      <c r="I21" s="47"/>
      <c r="J21" s="52"/>
      <c r="K21" s="9"/>
      <c r="L21" s="47"/>
      <c r="M21" s="52">
        <v>184</v>
      </c>
      <c r="N21" s="9" t="s">
        <v>1</v>
      </c>
      <c r="O21" s="47"/>
    </row>
    <row r="22" spans="1:15" ht="15.75">
      <c r="A22" s="18">
        <v>13</v>
      </c>
      <c r="B22" s="26" t="s">
        <v>100</v>
      </c>
      <c r="C22" s="5"/>
      <c r="D22" s="16">
        <f t="shared" si="0"/>
        <v>368</v>
      </c>
      <c r="E22" s="51"/>
      <c r="F22" s="98">
        <v>1</v>
      </c>
      <c r="G22" s="52">
        <v>184</v>
      </c>
      <c r="H22" s="9" t="s">
        <v>1</v>
      </c>
      <c r="I22" s="51"/>
      <c r="J22" s="52">
        <v>184</v>
      </c>
      <c r="K22" s="9" t="s">
        <v>1</v>
      </c>
      <c r="L22" s="51"/>
      <c r="M22" s="52"/>
      <c r="N22" s="9"/>
      <c r="O22" s="51"/>
    </row>
    <row r="23" spans="1:15" ht="15.75">
      <c r="A23" s="18">
        <v>14</v>
      </c>
      <c r="B23" s="79" t="s">
        <v>109</v>
      </c>
      <c r="C23" s="5"/>
      <c r="D23" s="16">
        <f t="shared" si="0"/>
        <v>310</v>
      </c>
      <c r="E23" s="51"/>
      <c r="F23" s="98"/>
      <c r="G23" s="52">
        <v>142</v>
      </c>
      <c r="H23" s="9" t="s">
        <v>1</v>
      </c>
      <c r="I23" s="51"/>
      <c r="J23" s="52">
        <v>168</v>
      </c>
      <c r="K23" s="9" t="s">
        <v>1</v>
      </c>
      <c r="L23" s="51"/>
      <c r="M23" s="52"/>
      <c r="N23" s="9"/>
      <c r="O23" s="51"/>
    </row>
    <row r="24" spans="1:15" ht="15.75">
      <c r="A24" s="18">
        <v>14</v>
      </c>
      <c r="B24" s="79" t="s">
        <v>227</v>
      </c>
      <c r="C24" s="5"/>
      <c r="D24" s="16">
        <f t="shared" si="0"/>
        <v>310</v>
      </c>
      <c r="E24" s="51"/>
      <c r="F24" s="98"/>
      <c r="G24" s="52"/>
      <c r="H24" s="9"/>
      <c r="I24" s="51"/>
      <c r="J24" s="52">
        <v>260</v>
      </c>
      <c r="K24" s="9" t="s">
        <v>1</v>
      </c>
      <c r="L24" s="51"/>
      <c r="M24" s="52">
        <v>50</v>
      </c>
      <c r="N24" s="9" t="s">
        <v>1</v>
      </c>
      <c r="O24" s="51"/>
    </row>
    <row r="25" spans="1:15" ht="15.75">
      <c r="A25" s="18">
        <v>14</v>
      </c>
      <c r="B25" s="25" t="s">
        <v>28</v>
      </c>
      <c r="C25" s="5"/>
      <c r="D25" s="16">
        <f t="shared" si="0"/>
        <v>310</v>
      </c>
      <c r="E25" s="51"/>
      <c r="F25" s="98"/>
      <c r="G25" s="52">
        <v>80</v>
      </c>
      <c r="H25" s="9" t="s">
        <v>1</v>
      </c>
      <c r="I25" s="51"/>
      <c r="J25" s="52">
        <v>140</v>
      </c>
      <c r="K25" s="9" t="s">
        <v>1</v>
      </c>
      <c r="L25" s="51"/>
      <c r="M25" s="52">
        <v>90</v>
      </c>
      <c r="N25" s="9" t="s">
        <v>1</v>
      </c>
      <c r="O25" s="51"/>
    </row>
    <row r="26" spans="1:15" ht="15.75">
      <c r="A26" s="18">
        <v>17</v>
      </c>
      <c r="B26" s="26" t="s">
        <v>15</v>
      </c>
      <c r="C26" s="5"/>
      <c r="D26" s="16">
        <f t="shared" si="0"/>
        <v>283</v>
      </c>
      <c r="E26" s="51"/>
      <c r="F26" s="98">
        <v>1</v>
      </c>
      <c r="G26" s="52">
        <v>178</v>
      </c>
      <c r="H26" s="9" t="s">
        <v>1</v>
      </c>
      <c r="I26" s="51"/>
      <c r="J26" s="52">
        <v>105</v>
      </c>
      <c r="K26" s="9" t="s">
        <v>1</v>
      </c>
      <c r="L26" s="51"/>
      <c r="M26" s="52"/>
      <c r="N26" s="9"/>
      <c r="O26" s="51"/>
    </row>
    <row r="27" spans="1:15" ht="15.75">
      <c r="A27" s="18">
        <v>18</v>
      </c>
      <c r="B27" s="83" t="s">
        <v>176</v>
      </c>
      <c r="C27" s="5"/>
      <c r="D27" s="16">
        <f t="shared" si="0"/>
        <v>275</v>
      </c>
      <c r="E27" s="51"/>
      <c r="F27" s="98">
        <v>1</v>
      </c>
      <c r="G27" s="52">
        <v>275</v>
      </c>
      <c r="H27" s="9" t="s">
        <v>1</v>
      </c>
      <c r="I27" s="51"/>
      <c r="J27" s="52"/>
      <c r="K27" s="9"/>
      <c r="L27" s="51"/>
      <c r="M27" s="52"/>
      <c r="N27" s="9"/>
      <c r="O27" s="51"/>
    </row>
    <row r="28" spans="1:15" ht="15.75">
      <c r="A28" s="18">
        <v>19</v>
      </c>
      <c r="B28" s="25" t="s">
        <v>132</v>
      </c>
      <c r="C28" s="5"/>
      <c r="D28" s="16">
        <f t="shared" si="0"/>
        <v>268.5</v>
      </c>
      <c r="E28" s="51"/>
      <c r="F28" s="98"/>
      <c r="G28" s="52">
        <v>176</v>
      </c>
      <c r="H28" s="9" t="s">
        <v>1</v>
      </c>
      <c r="I28" s="51"/>
      <c r="J28" s="52">
        <v>92.5</v>
      </c>
      <c r="K28" s="9" t="s">
        <v>1</v>
      </c>
      <c r="L28" s="51"/>
      <c r="M28" s="52"/>
      <c r="N28" s="9"/>
      <c r="O28" s="51"/>
    </row>
    <row r="29" spans="1:15" ht="15.75">
      <c r="A29" s="18">
        <v>20</v>
      </c>
      <c r="B29" s="79" t="s">
        <v>228</v>
      </c>
      <c r="C29" s="5"/>
      <c r="D29" s="16">
        <f t="shared" si="0"/>
        <v>254</v>
      </c>
      <c r="E29" s="51"/>
      <c r="F29" s="98"/>
      <c r="G29" s="52"/>
      <c r="H29" s="9"/>
      <c r="I29" s="51"/>
      <c r="J29" s="52">
        <v>50</v>
      </c>
      <c r="K29" s="9" t="s">
        <v>1</v>
      </c>
      <c r="L29" s="51"/>
      <c r="M29" s="52">
        <v>204</v>
      </c>
      <c r="N29" s="9" t="s">
        <v>1</v>
      </c>
      <c r="O29" s="51"/>
    </row>
    <row r="30" spans="1:15" ht="15.75">
      <c r="A30" s="18">
        <v>21</v>
      </c>
      <c r="B30" s="26" t="s">
        <v>105</v>
      </c>
      <c r="C30" s="5"/>
      <c r="D30" s="16">
        <f t="shared" si="0"/>
        <v>252</v>
      </c>
      <c r="E30" s="51"/>
      <c r="F30" s="98">
        <v>1</v>
      </c>
      <c r="G30" s="52">
        <v>152</v>
      </c>
      <c r="H30" s="9" t="s">
        <v>1</v>
      </c>
      <c r="I30" s="51"/>
      <c r="J30" s="52">
        <v>100</v>
      </c>
      <c r="K30" s="9" t="s">
        <v>1</v>
      </c>
      <c r="L30" s="51"/>
      <c r="M30" s="52"/>
      <c r="N30" s="9"/>
      <c r="O30" s="51"/>
    </row>
    <row r="31" spans="1:15" ht="15.75">
      <c r="A31" s="18">
        <v>22</v>
      </c>
      <c r="B31" s="25" t="s">
        <v>104</v>
      </c>
      <c r="C31" s="5"/>
      <c r="D31" s="16">
        <f t="shared" si="0"/>
        <v>250</v>
      </c>
      <c r="E31" s="51"/>
      <c r="F31" s="98"/>
      <c r="G31" s="52">
        <v>100</v>
      </c>
      <c r="H31" s="9" t="s">
        <v>1</v>
      </c>
      <c r="I31" s="51"/>
      <c r="J31" s="52">
        <v>70</v>
      </c>
      <c r="K31" s="9" t="s">
        <v>1</v>
      </c>
      <c r="L31" s="51"/>
      <c r="M31" s="52">
        <v>80</v>
      </c>
      <c r="N31" s="9" t="s">
        <v>1</v>
      </c>
      <c r="O31" s="51"/>
    </row>
    <row r="32" spans="1:15" ht="15.75">
      <c r="A32" s="18">
        <v>23</v>
      </c>
      <c r="B32" s="28" t="s">
        <v>26</v>
      </c>
      <c r="C32" s="5"/>
      <c r="D32" s="16">
        <f t="shared" si="0"/>
        <v>190</v>
      </c>
      <c r="E32" s="51"/>
      <c r="F32" s="98"/>
      <c r="G32" s="52">
        <v>70</v>
      </c>
      <c r="H32" s="9" t="s">
        <v>1</v>
      </c>
      <c r="I32" s="51"/>
      <c r="J32" s="52">
        <v>120</v>
      </c>
      <c r="K32" s="9" t="s">
        <v>1</v>
      </c>
      <c r="L32" s="51"/>
      <c r="M32" s="52"/>
      <c r="N32" s="9"/>
      <c r="O32" s="51"/>
    </row>
    <row r="33" spans="1:15" ht="15.75">
      <c r="A33" s="18">
        <v>24</v>
      </c>
      <c r="B33" s="25" t="s">
        <v>101</v>
      </c>
      <c r="C33" s="5"/>
      <c r="D33" s="16">
        <f t="shared" si="0"/>
        <v>187</v>
      </c>
      <c r="E33" s="51"/>
      <c r="F33" s="98"/>
      <c r="G33" s="52">
        <v>6</v>
      </c>
      <c r="H33" s="9" t="s">
        <v>1</v>
      </c>
      <c r="I33" s="51"/>
      <c r="J33" s="52">
        <v>181</v>
      </c>
      <c r="K33" s="9" t="s">
        <v>1</v>
      </c>
      <c r="L33" s="51"/>
      <c r="M33" s="52"/>
      <c r="N33" s="9"/>
      <c r="O33" s="51"/>
    </row>
    <row r="34" spans="1:15" ht="15.75">
      <c r="A34" s="18">
        <v>25</v>
      </c>
      <c r="B34" s="26" t="s">
        <v>29</v>
      </c>
      <c r="C34" s="5"/>
      <c r="D34" s="16">
        <f t="shared" si="0"/>
        <v>161</v>
      </c>
      <c r="E34" s="51"/>
      <c r="F34" s="98">
        <v>1</v>
      </c>
      <c r="G34" s="52">
        <v>90</v>
      </c>
      <c r="H34" s="9" t="s">
        <v>1</v>
      </c>
      <c r="I34" s="51"/>
      <c r="J34" s="52">
        <v>71</v>
      </c>
      <c r="K34" s="9" t="s">
        <v>1</v>
      </c>
      <c r="L34" s="51"/>
      <c r="M34" s="52"/>
      <c r="N34" s="9"/>
      <c r="O34" s="51"/>
    </row>
    <row r="35" spans="1:15" ht="15.75">
      <c r="A35" s="18">
        <v>26</v>
      </c>
      <c r="B35" s="25" t="s">
        <v>103</v>
      </c>
      <c r="C35" s="5"/>
      <c r="D35" s="16">
        <f>SUM(G35+J35+M35)</f>
        <v>160</v>
      </c>
      <c r="E35" s="51"/>
      <c r="F35" s="98"/>
      <c r="G35" s="52">
        <v>80</v>
      </c>
      <c r="H35" s="9" t="s">
        <v>1</v>
      </c>
      <c r="I35" s="51"/>
      <c r="J35" s="52">
        <v>80</v>
      </c>
      <c r="K35" s="9" t="s">
        <v>1</v>
      </c>
      <c r="L35" s="51"/>
      <c r="M35" s="52"/>
      <c r="N35" s="9"/>
      <c r="O35" s="51"/>
    </row>
    <row r="36" spans="1:15" ht="15.75">
      <c r="A36" s="18">
        <v>27</v>
      </c>
      <c r="B36" s="83" t="s">
        <v>247</v>
      </c>
      <c r="C36" s="5"/>
      <c r="D36" s="16">
        <f>SUM(G36+J36+M36)</f>
        <v>105</v>
      </c>
      <c r="E36" s="51"/>
      <c r="F36" s="98">
        <v>1</v>
      </c>
      <c r="G36" s="52">
        <v>105</v>
      </c>
      <c r="H36" s="9" t="s">
        <v>1</v>
      </c>
      <c r="I36" s="51"/>
      <c r="J36" s="52"/>
      <c r="K36" s="9"/>
      <c r="L36" s="51"/>
      <c r="M36" s="52"/>
      <c r="N36" s="9"/>
      <c r="O36" s="51"/>
    </row>
    <row r="37" spans="1:15" ht="15.75">
      <c r="A37" s="18">
        <v>28</v>
      </c>
      <c r="B37" s="78" t="s">
        <v>248</v>
      </c>
      <c r="C37" s="5"/>
      <c r="D37" s="16">
        <f>SUM(G37+J37+M37)</f>
        <v>100</v>
      </c>
      <c r="E37" s="51"/>
      <c r="F37" s="98">
        <v>1</v>
      </c>
      <c r="G37" s="52"/>
      <c r="H37" s="9"/>
      <c r="I37" s="51"/>
      <c r="J37" s="52"/>
      <c r="K37" s="9"/>
      <c r="L37" s="51"/>
      <c r="M37" s="52">
        <v>100</v>
      </c>
      <c r="N37" s="9" t="s">
        <v>1</v>
      </c>
      <c r="O37" s="51"/>
    </row>
    <row r="38" spans="1:15" ht="15.75">
      <c r="A38" s="18">
        <v>29</v>
      </c>
      <c r="B38" s="78" t="s">
        <v>108</v>
      </c>
      <c r="C38" s="5"/>
      <c r="D38" s="16">
        <f>SUM(G38+J38+M38)</f>
        <v>60</v>
      </c>
      <c r="E38" s="51"/>
      <c r="F38" s="98">
        <v>1</v>
      </c>
      <c r="G38" s="52">
        <v>60</v>
      </c>
      <c r="H38" s="9" t="s">
        <v>1</v>
      </c>
      <c r="I38" s="51"/>
      <c r="J38" s="52"/>
      <c r="K38" s="9"/>
      <c r="L38" s="51"/>
      <c r="M38" s="52"/>
      <c r="N38" s="9"/>
      <c r="O38" s="51"/>
    </row>
    <row r="39" spans="1:15" ht="15.75">
      <c r="A39" s="18">
        <v>30</v>
      </c>
      <c r="B39" s="83" t="s">
        <v>178</v>
      </c>
      <c r="C39" s="5"/>
      <c r="D39" s="16">
        <f>SUM(G39+J39+M39)</f>
        <v>55</v>
      </c>
      <c r="E39" s="51"/>
      <c r="F39" s="98">
        <v>1</v>
      </c>
      <c r="G39" s="52">
        <v>55</v>
      </c>
      <c r="H39" s="9" t="s">
        <v>1</v>
      </c>
      <c r="I39" s="51"/>
      <c r="J39" s="52"/>
      <c r="K39" s="9"/>
      <c r="L39" s="51"/>
      <c r="M39" s="52"/>
      <c r="N39" s="9"/>
      <c r="O39" s="51"/>
    </row>
    <row r="40" spans="1:15" ht="15.75">
      <c r="A40" s="18">
        <v>31</v>
      </c>
      <c r="B40" s="78" t="s">
        <v>179</v>
      </c>
      <c r="C40" s="5"/>
      <c r="D40" s="16">
        <f t="shared" si="0"/>
        <v>50</v>
      </c>
      <c r="E40" s="51"/>
      <c r="F40" s="98">
        <v>1</v>
      </c>
      <c r="G40" s="52">
        <v>50</v>
      </c>
      <c r="H40" s="9" t="s">
        <v>1</v>
      </c>
      <c r="I40" s="51"/>
      <c r="J40" s="52"/>
      <c r="K40" s="9"/>
      <c r="L40" s="51"/>
      <c r="M40" s="52"/>
      <c r="N40" s="9"/>
      <c r="O40" s="51"/>
    </row>
    <row r="41" spans="1:15" ht="15.75">
      <c r="A41" s="18">
        <v>32</v>
      </c>
      <c r="B41" s="25" t="s">
        <v>116</v>
      </c>
      <c r="C41" s="5"/>
      <c r="D41" s="16">
        <f t="shared" si="0"/>
        <v>40</v>
      </c>
      <c r="E41" s="51"/>
      <c r="F41" s="98"/>
      <c r="G41" s="52">
        <v>40</v>
      </c>
      <c r="H41" s="9" t="s">
        <v>1</v>
      </c>
      <c r="I41" s="51"/>
      <c r="J41" s="52"/>
      <c r="K41" s="9"/>
      <c r="L41" s="51"/>
      <c r="M41" s="52"/>
      <c r="N41" s="9"/>
      <c r="O41" s="51"/>
    </row>
    <row r="42" spans="1:15" ht="15.75">
      <c r="A42" s="18">
        <v>32</v>
      </c>
      <c r="B42" s="79" t="s">
        <v>229</v>
      </c>
      <c r="C42" s="5"/>
      <c r="D42" s="16">
        <f t="shared" si="0"/>
        <v>40</v>
      </c>
      <c r="E42" s="51"/>
      <c r="F42" s="98"/>
      <c r="G42" s="52"/>
      <c r="H42" s="9"/>
      <c r="I42" s="51"/>
      <c r="J42" s="52">
        <v>40</v>
      </c>
      <c r="K42" s="9"/>
      <c r="L42" s="51"/>
      <c r="M42" s="52"/>
      <c r="N42" s="9"/>
      <c r="O42" s="51"/>
    </row>
  </sheetData>
  <sortState ref="B35:N39">
    <sortCondition descending="1" ref="D35:D39"/>
  </sortState>
  <mergeCells count="8">
    <mergeCell ref="M8:N8"/>
    <mergeCell ref="M9:N9"/>
    <mergeCell ref="J8:K8"/>
    <mergeCell ref="J9:K9"/>
    <mergeCell ref="B8:B9"/>
    <mergeCell ref="G9:H9"/>
    <mergeCell ref="D7:D9"/>
    <mergeCell ref="G8:H8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:AI10"/>
  <sheetViews>
    <sheetView workbookViewId="0">
      <selection activeCell="AK6" sqref="AK6"/>
    </sheetView>
  </sheetViews>
  <sheetFormatPr baseColWidth="10" defaultRowHeight="18.75"/>
  <cols>
    <col min="1" max="1" width="7" style="38" bestFit="1" customWidth="1"/>
    <col min="2" max="2" width="8.5703125" style="38" bestFit="1" customWidth="1"/>
    <col min="3" max="3" width="0.85546875" style="39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39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39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39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39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8.7109375" style="35" customWidth="1"/>
    <col min="31" max="32" width="8.7109375" customWidth="1"/>
    <col min="33" max="33" width="0.7109375" customWidth="1"/>
    <col min="34" max="35" width="8.7109375" customWidth="1"/>
  </cols>
  <sheetData>
    <row r="1" spans="1:35">
      <c r="C1" s="40"/>
      <c r="D1" s="241" t="s">
        <v>22</v>
      </c>
      <c r="E1" s="242"/>
      <c r="F1" s="242"/>
      <c r="G1" s="242"/>
      <c r="H1" s="40"/>
      <c r="I1" s="241" t="s">
        <v>23</v>
      </c>
      <c r="J1" s="242"/>
      <c r="K1" s="242"/>
      <c r="L1" s="242"/>
      <c r="M1" s="40"/>
      <c r="N1" s="241" t="s">
        <v>24</v>
      </c>
      <c r="O1" s="242"/>
      <c r="P1" s="242"/>
      <c r="Q1" s="242"/>
      <c r="R1" s="40"/>
      <c r="S1" s="241" t="s">
        <v>27</v>
      </c>
      <c r="T1" s="242"/>
      <c r="U1" s="242"/>
      <c r="V1" s="242"/>
      <c r="W1" s="40"/>
      <c r="X1" s="241" t="s">
        <v>25</v>
      </c>
      <c r="Y1" s="242"/>
      <c r="Z1" s="242"/>
      <c r="AA1" s="242"/>
      <c r="AB1" s="43"/>
      <c r="AC1" s="142" t="s">
        <v>130</v>
      </c>
      <c r="AD1" s="144"/>
      <c r="AE1" s="247" t="s">
        <v>35</v>
      </c>
      <c r="AF1" s="247"/>
    </row>
    <row r="2" spans="1:35">
      <c r="B2" s="41" t="s">
        <v>19</v>
      </c>
      <c r="C2" s="40"/>
      <c r="D2" s="36" t="s">
        <v>20</v>
      </c>
      <c r="E2" s="36" t="s">
        <v>21</v>
      </c>
      <c r="F2" s="36" t="s">
        <v>95</v>
      </c>
      <c r="G2" s="36" t="s">
        <v>12</v>
      </c>
      <c r="H2" s="40"/>
      <c r="I2" s="36" t="s">
        <v>20</v>
      </c>
      <c r="J2" s="36" t="s">
        <v>21</v>
      </c>
      <c r="K2" s="36" t="s">
        <v>95</v>
      </c>
      <c r="L2" s="36" t="s">
        <v>12</v>
      </c>
      <c r="M2" s="40"/>
      <c r="N2" s="36" t="s">
        <v>20</v>
      </c>
      <c r="O2" s="36" t="s">
        <v>21</v>
      </c>
      <c r="P2" s="36" t="s">
        <v>95</v>
      </c>
      <c r="Q2" s="36" t="s">
        <v>12</v>
      </c>
      <c r="R2" s="40"/>
      <c r="S2" s="36" t="s">
        <v>20</v>
      </c>
      <c r="T2" s="36" t="s">
        <v>21</v>
      </c>
      <c r="U2" s="36" t="s">
        <v>95</v>
      </c>
      <c r="V2" s="36" t="s">
        <v>12</v>
      </c>
      <c r="W2" s="40"/>
      <c r="X2" s="36" t="s">
        <v>20</v>
      </c>
      <c r="Y2" s="36" t="s">
        <v>21</v>
      </c>
      <c r="Z2" s="36" t="s">
        <v>95</v>
      </c>
      <c r="AA2" s="36" t="s">
        <v>12</v>
      </c>
      <c r="AB2" s="43"/>
      <c r="AC2" s="36" t="s">
        <v>95</v>
      </c>
      <c r="AD2" s="36" t="s">
        <v>12</v>
      </c>
      <c r="AE2" s="36" t="s">
        <v>95</v>
      </c>
      <c r="AF2" s="36" t="s">
        <v>12</v>
      </c>
    </row>
    <row r="3" spans="1:35">
      <c r="A3" s="39">
        <v>2019</v>
      </c>
      <c r="B3" s="42">
        <f>SUM(D3+I3+N3+S3+X3)</f>
        <v>82</v>
      </c>
      <c r="C3" s="40"/>
      <c r="D3" s="36">
        <v>36</v>
      </c>
      <c r="E3" s="36">
        <v>20</v>
      </c>
      <c r="F3" s="36">
        <v>19</v>
      </c>
      <c r="G3" s="36">
        <v>17</v>
      </c>
      <c r="H3" s="40"/>
      <c r="I3" s="36">
        <v>12</v>
      </c>
      <c r="J3" s="36">
        <v>3</v>
      </c>
      <c r="K3" s="36">
        <v>8</v>
      </c>
      <c r="L3" s="36">
        <v>4</v>
      </c>
      <c r="M3" s="40"/>
      <c r="N3" s="36">
        <v>20</v>
      </c>
      <c r="O3" s="36">
        <v>8</v>
      </c>
      <c r="P3" s="36">
        <v>15</v>
      </c>
      <c r="Q3" s="36">
        <v>5</v>
      </c>
      <c r="R3" s="40"/>
      <c r="S3" s="36">
        <v>13</v>
      </c>
      <c r="T3" s="36">
        <v>8</v>
      </c>
      <c r="U3" s="36">
        <v>6</v>
      </c>
      <c r="V3" s="36">
        <v>7</v>
      </c>
      <c r="W3" s="40"/>
      <c r="X3" s="36">
        <v>1</v>
      </c>
      <c r="Y3" s="36">
        <v>1</v>
      </c>
      <c r="Z3" s="36">
        <v>1</v>
      </c>
      <c r="AA3" s="36">
        <v>0</v>
      </c>
      <c r="AB3" s="43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5">
      <c r="A4" s="39">
        <v>2021</v>
      </c>
      <c r="B4" s="42">
        <f>SUM(AC4:AD4)</f>
        <v>54</v>
      </c>
      <c r="C4" s="40"/>
      <c r="D4" s="36">
        <v>29</v>
      </c>
      <c r="E4" s="36">
        <v>13</v>
      </c>
      <c r="F4" s="36">
        <v>14</v>
      </c>
      <c r="G4" s="36">
        <v>15</v>
      </c>
      <c r="H4" s="40"/>
      <c r="I4" s="36">
        <v>4</v>
      </c>
      <c r="J4" s="36">
        <v>0</v>
      </c>
      <c r="K4" s="36">
        <v>3</v>
      </c>
      <c r="L4" s="36">
        <v>1</v>
      </c>
      <c r="M4" s="40"/>
      <c r="N4" s="36">
        <v>15</v>
      </c>
      <c r="O4" s="36">
        <v>5</v>
      </c>
      <c r="P4" s="36">
        <v>5</v>
      </c>
      <c r="Q4" s="36">
        <v>10</v>
      </c>
      <c r="R4" s="40"/>
      <c r="S4" s="36">
        <v>4</v>
      </c>
      <c r="T4" s="36">
        <v>2</v>
      </c>
      <c r="U4" s="36">
        <v>0</v>
      </c>
      <c r="V4" s="36">
        <v>4</v>
      </c>
      <c r="W4" s="40"/>
      <c r="X4" s="36">
        <v>2</v>
      </c>
      <c r="Y4" s="36">
        <v>1</v>
      </c>
      <c r="Z4" s="36">
        <v>1</v>
      </c>
      <c r="AA4" s="36">
        <v>1</v>
      </c>
      <c r="AB4" s="43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5">
      <c r="A5" s="39">
        <v>2022</v>
      </c>
      <c r="B5" s="42">
        <f>SUM(AC5:AD5)</f>
        <v>93</v>
      </c>
      <c r="C5" s="40"/>
      <c r="D5" s="36">
        <v>37</v>
      </c>
      <c r="E5" s="36">
        <v>16</v>
      </c>
      <c r="F5" s="36">
        <v>17</v>
      </c>
      <c r="G5" s="36">
        <v>20</v>
      </c>
      <c r="H5" s="40"/>
      <c r="I5" s="36">
        <v>12</v>
      </c>
      <c r="J5" s="36">
        <v>5</v>
      </c>
      <c r="K5" s="36">
        <v>5</v>
      </c>
      <c r="L5" s="36">
        <v>7</v>
      </c>
      <c r="M5" s="40"/>
      <c r="N5" s="36">
        <v>5</v>
      </c>
      <c r="O5" s="36">
        <v>0</v>
      </c>
      <c r="P5" s="36">
        <v>3</v>
      </c>
      <c r="Q5" s="36">
        <v>2</v>
      </c>
      <c r="R5" s="40"/>
      <c r="S5" s="36">
        <v>32</v>
      </c>
      <c r="T5" s="36">
        <v>22</v>
      </c>
      <c r="U5" s="36">
        <v>9</v>
      </c>
      <c r="V5" s="36">
        <v>23</v>
      </c>
      <c r="W5" s="40"/>
      <c r="X5" s="36">
        <v>7</v>
      </c>
      <c r="Y5" s="36">
        <v>2</v>
      </c>
      <c r="Z5" s="36">
        <v>1</v>
      </c>
      <c r="AA5" s="36">
        <v>6</v>
      </c>
      <c r="AB5" s="43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5">
      <c r="A6" s="69"/>
      <c r="B6" s="70"/>
      <c r="C6" s="71"/>
      <c r="D6" s="72"/>
      <c r="E6" s="72"/>
      <c r="F6" s="72"/>
      <c r="G6" s="72"/>
      <c r="H6" s="71"/>
      <c r="I6" s="72"/>
      <c r="J6" s="72"/>
      <c r="K6" s="72"/>
      <c r="L6" s="72"/>
      <c r="M6" s="71"/>
      <c r="N6" s="72"/>
      <c r="O6" s="72"/>
      <c r="P6" s="72"/>
      <c r="Q6" s="72"/>
      <c r="R6" s="71"/>
      <c r="S6" s="72"/>
      <c r="T6" s="72"/>
      <c r="U6" s="72"/>
      <c r="V6" s="72"/>
      <c r="W6" s="71"/>
      <c r="X6" s="72"/>
      <c r="Y6" s="72"/>
      <c r="Z6" s="72"/>
      <c r="AA6" s="72"/>
      <c r="AB6" s="5"/>
      <c r="AC6" s="73"/>
      <c r="AD6" s="73"/>
    </row>
    <row r="7" spans="1:35">
      <c r="C7" s="40"/>
      <c r="D7" s="239" t="s">
        <v>22</v>
      </c>
      <c r="E7" s="240"/>
      <c r="F7" s="240"/>
      <c r="G7" s="240"/>
      <c r="H7" s="40"/>
      <c r="I7" s="239" t="s">
        <v>23</v>
      </c>
      <c r="J7" s="240"/>
      <c r="K7" s="240"/>
      <c r="L7" s="240"/>
      <c r="M7" s="40"/>
      <c r="N7" s="239" t="s">
        <v>94</v>
      </c>
      <c r="O7" s="240"/>
      <c r="P7" s="240"/>
      <c r="Q7" s="240"/>
      <c r="R7" s="40"/>
      <c r="S7" s="239" t="s">
        <v>25</v>
      </c>
      <c r="T7" s="240"/>
      <c r="U7" s="240"/>
      <c r="V7" s="240"/>
      <c r="W7" s="40"/>
      <c r="X7" s="239" t="s">
        <v>160</v>
      </c>
      <c r="Y7" s="240"/>
      <c r="Z7" s="240"/>
      <c r="AA7" s="240"/>
      <c r="AB7" s="107"/>
      <c r="AC7" s="245" t="s">
        <v>130</v>
      </c>
      <c r="AD7" s="246"/>
      <c r="AE7" s="246"/>
      <c r="AF7" s="246"/>
      <c r="AG7" s="43"/>
      <c r="AH7" s="244" t="s">
        <v>35</v>
      </c>
      <c r="AI7" s="244"/>
    </row>
    <row r="8" spans="1:35">
      <c r="B8" s="41" t="s">
        <v>19</v>
      </c>
      <c r="C8" s="40"/>
      <c r="D8" s="36" t="s">
        <v>20</v>
      </c>
      <c r="E8" s="36" t="s">
        <v>21</v>
      </c>
      <c r="F8" s="36" t="s">
        <v>95</v>
      </c>
      <c r="G8" s="36" t="s">
        <v>12</v>
      </c>
      <c r="H8" s="40"/>
      <c r="I8" s="36" t="s">
        <v>20</v>
      </c>
      <c r="J8" s="36" t="s">
        <v>21</v>
      </c>
      <c r="K8" s="36" t="s">
        <v>95</v>
      </c>
      <c r="L8" s="36" t="s">
        <v>12</v>
      </c>
      <c r="M8" s="40"/>
      <c r="N8" s="36" t="s">
        <v>20</v>
      </c>
      <c r="O8" s="36" t="s">
        <v>21</v>
      </c>
      <c r="P8" s="36" t="s">
        <v>95</v>
      </c>
      <c r="Q8" s="36" t="s">
        <v>12</v>
      </c>
      <c r="R8" s="40"/>
      <c r="S8" s="36" t="s">
        <v>20</v>
      </c>
      <c r="T8" s="36" t="s">
        <v>21</v>
      </c>
      <c r="U8" s="36" t="s">
        <v>95</v>
      </c>
      <c r="V8" s="36" t="s">
        <v>12</v>
      </c>
      <c r="W8" s="40"/>
      <c r="X8" s="36" t="s">
        <v>20</v>
      </c>
      <c r="Y8" s="36" t="s">
        <v>21</v>
      </c>
      <c r="Z8" s="36" t="s">
        <v>95</v>
      </c>
      <c r="AA8" s="36" t="s">
        <v>12</v>
      </c>
      <c r="AB8" s="107"/>
      <c r="AC8" s="243" t="s">
        <v>95</v>
      </c>
      <c r="AD8" s="144"/>
      <c r="AE8" s="243" t="s">
        <v>12</v>
      </c>
      <c r="AF8" s="144"/>
      <c r="AG8" s="43"/>
      <c r="AH8" s="36" t="s">
        <v>95</v>
      </c>
      <c r="AI8" s="36" t="s">
        <v>12</v>
      </c>
    </row>
    <row r="9" spans="1:35">
      <c r="A9" s="39">
        <v>2023</v>
      </c>
      <c r="B9" s="42">
        <f>SUM(AC9+AE9)</f>
        <v>96</v>
      </c>
      <c r="C9" s="40"/>
      <c r="D9" s="36">
        <f>SUM(F9:G9)</f>
        <v>36</v>
      </c>
      <c r="E9" s="36">
        <v>18</v>
      </c>
      <c r="F9" s="36">
        <v>16</v>
      </c>
      <c r="G9" s="36">
        <v>20</v>
      </c>
      <c r="H9" s="40"/>
      <c r="I9" s="36">
        <f>SUM(K9:L9)</f>
        <v>15</v>
      </c>
      <c r="J9" s="36">
        <v>13</v>
      </c>
      <c r="K9" s="36">
        <v>7</v>
      </c>
      <c r="L9" s="36">
        <v>8</v>
      </c>
      <c r="M9" s="40"/>
      <c r="N9" s="36">
        <f>SUM(P9:Q9)</f>
        <v>32</v>
      </c>
      <c r="O9" s="36">
        <v>17</v>
      </c>
      <c r="P9" s="36">
        <v>14</v>
      </c>
      <c r="Q9" s="36">
        <v>18</v>
      </c>
      <c r="R9" s="40"/>
      <c r="S9" s="36">
        <f>SUM(U9:V9)</f>
        <v>13</v>
      </c>
      <c r="T9" s="36">
        <v>4</v>
      </c>
      <c r="U9" s="36">
        <v>6</v>
      </c>
      <c r="V9" s="36">
        <v>7</v>
      </c>
      <c r="W9" s="40"/>
      <c r="X9" s="36"/>
      <c r="Y9" s="36"/>
      <c r="Z9" s="36"/>
      <c r="AA9" s="36"/>
      <c r="AB9" s="107"/>
      <c r="AC9" s="243">
        <f>SUM(F9+K9+P9+U9)</f>
        <v>43</v>
      </c>
      <c r="AD9" s="144"/>
      <c r="AE9" s="243">
        <f>SUM(G9+L9+Q9+V9)</f>
        <v>53</v>
      </c>
      <c r="AF9" s="144"/>
      <c r="AG9" s="43"/>
      <c r="AH9" s="27">
        <v>15</v>
      </c>
      <c r="AI9" s="27">
        <v>20</v>
      </c>
    </row>
    <row r="10" spans="1:35">
      <c r="A10" s="39">
        <v>2024</v>
      </c>
      <c r="B10" s="42">
        <f>SUM(AC10+AE10)</f>
        <v>64</v>
      </c>
      <c r="C10" s="40"/>
      <c r="D10" s="36">
        <f>SUM(F10:G10)</f>
        <v>23</v>
      </c>
      <c r="E10" s="36">
        <v>8</v>
      </c>
      <c r="F10" s="36">
        <v>11</v>
      </c>
      <c r="G10" s="36">
        <v>12</v>
      </c>
      <c r="H10" s="40"/>
      <c r="I10" s="36">
        <f>SUM(K10:L10)</f>
        <v>13</v>
      </c>
      <c r="J10" s="36">
        <v>6</v>
      </c>
      <c r="K10" s="36">
        <v>8</v>
      </c>
      <c r="L10" s="36">
        <v>5</v>
      </c>
      <c r="M10" s="40"/>
      <c r="N10" s="36">
        <f>SUM(P10:Q10)</f>
        <v>22</v>
      </c>
      <c r="O10" s="36">
        <v>8</v>
      </c>
      <c r="P10" s="36">
        <v>17</v>
      </c>
      <c r="Q10" s="36">
        <v>5</v>
      </c>
      <c r="R10" s="40"/>
      <c r="S10" s="36">
        <f>SUM(U10:V10)</f>
        <v>4</v>
      </c>
      <c r="T10" s="36">
        <v>0</v>
      </c>
      <c r="U10" s="36">
        <v>3</v>
      </c>
      <c r="V10" s="36">
        <v>1</v>
      </c>
      <c r="W10" s="40"/>
      <c r="X10" s="36">
        <f>SUM(Z10:AA10)</f>
        <v>2</v>
      </c>
      <c r="Y10" s="36">
        <v>0</v>
      </c>
      <c r="Z10" s="36">
        <v>2</v>
      </c>
      <c r="AA10" s="36">
        <v>0</v>
      </c>
      <c r="AB10" s="107"/>
      <c r="AC10" s="243">
        <f>SUM(F10+K10+P10+U10+Z10)</f>
        <v>41</v>
      </c>
      <c r="AD10" s="144"/>
      <c r="AE10" s="243">
        <f>SUM(G10+L10+Q10+V10+AA10)</f>
        <v>23</v>
      </c>
      <c r="AF10" s="144"/>
      <c r="AG10" s="43"/>
      <c r="AH10" s="27">
        <v>16</v>
      </c>
      <c r="AI10" s="27">
        <v>13</v>
      </c>
    </row>
  </sheetData>
  <mergeCells count="20">
    <mergeCell ref="AE8:AF8"/>
    <mergeCell ref="AE9:AF9"/>
    <mergeCell ref="AH7:AI7"/>
    <mergeCell ref="AC1:AD1"/>
    <mergeCell ref="AC10:AD10"/>
    <mergeCell ref="AE10:AF10"/>
    <mergeCell ref="AC7:AF7"/>
    <mergeCell ref="AE1:AF1"/>
    <mergeCell ref="AC8:AD8"/>
    <mergeCell ref="AC9:AD9"/>
    <mergeCell ref="X7:AA7"/>
    <mergeCell ref="D1:G1"/>
    <mergeCell ref="I1:L1"/>
    <mergeCell ref="N1:Q1"/>
    <mergeCell ref="S1:V1"/>
    <mergeCell ref="X1:AA1"/>
    <mergeCell ref="D7:G7"/>
    <mergeCell ref="I7:L7"/>
    <mergeCell ref="N7:Q7"/>
    <mergeCell ref="S7:V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4:H39"/>
  <sheetViews>
    <sheetView workbookViewId="0">
      <selection activeCell="I22" sqref="I22"/>
    </sheetView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7" width="5.7109375" style="35" customWidth="1"/>
    <col min="8" max="8" width="6.5703125" bestFit="1" customWidth="1"/>
  </cols>
  <sheetData>
    <row r="4" spans="1:8">
      <c r="A4" s="186" t="s">
        <v>37</v>
      </c>
    </row>
    <row r="5" spans="1:8">
      <c r="A5" s="200"/>
      <c r="B5" s="35" t="s">
        <v>111</v>
      </c>
      <c r="C5" s="35" t="s">
        <v>112</v>
      </c>
      <c r="D5" s="35" t="s">
        <v>113</v>
      </c>
      <c r="E5" s="35" t="s">
        <v>114</v>
      </c>
      <c r="F5" s="35" t="s">
        <v>181</v>
      </c>
      <c r="G5" s="35" t="s">
        <v>182</v>
      </c>
      <c r="H5" s="82" t="s">
        <v>19</v>
      </c>
    </row>
    <row r="6" spans="1:8">
      <c r="A6" s="25" t="s">
        <v>132</v>
      </c>
      <c r="D6" s="108">
        <v>2</v>
      </c>
      <c r="H6">
        <f>SUM(B6:G6)</f>
        <v>2</v>
      </c>
    </row>
    <row r="7" spans="1:8">
      <c r="A7" s="25" t="s">
        <v>30</v>
      </c>
      <c r="B7" s="108">
        <v>1</v>
      </c>
      <c r="D7" s="35">
        <v>1</v>
      </c>
      <c r="H7">
        <f t="shared" ref="H7:H34" si="0">SUM(B7:G7)</f>
        <v>2</v>
      </c>
    </row>
    <row r="8" spans="1:8">
      <c r="A8" s="26" t="s">
        <v>14</v>
      </c>
      <c r="B8" s="108">
        <v>1</v>
      </c>
      <c r="C8" s="108">
        <v>1</v>
      </c>
      <c r="D8" s="108">
        <v>2</v>
      </c>
      <c r="H8">
        <f t="shared" si="0"/>
        <v>4</v>
      </c>
    </row>
    <row r="9" spans="1:8">
      <c r="A9" s="25" t="s">
        <v>28</v>
      </c>
      <c r="C9" s="108">
        <v>1</v>
      </c>
      <c r="H9">
        <f t="shared" si="0"/>
        <v>1</v>
      </c>
    </row>
    <row r="10" spans="1:8">
      <c r="A10" s="78" t="s">
        <v>106</v>
      </c>
      <c r="B10" s="108">
        <v>2</v>
      </c>
      <c r="H10">
        <f t="shared" si="0"/>
        <v>2</v>
      </c>
    </row>
    <row r="11" spans="1:8">
      <c r="A11" s="83" t="s">
        <v>176</v>
      </c>
      <c r="C11" s="108">
        <v>1</v>
      </c>
      <c r="D11" s="108">
        <v>3</v>
      </c>
      <c r="H11">
        <f t="shared" si="0"/>
        <v>4</v>
      </c>
    </row>
    <row r="12" spans="1:8">
      <c r="A12" s="26" t="s">
        <v>29</v>
      </c>
      <c r="D12" s="108">
        <v>1</v>
      </c>
      <c r="H12">
        <f t="shared" si="0"/>
        <v>1</v>
      </c>
    </row>
    <row r="13" spans="1:8">
      <c r="A13" s="26" t="s">
        <v>100</v>
      </c>
      <c r="B13" s="108">
        <v>1</v>
      </c>
      <c r="H13">
        <f t="shared" si="0"/>
        <v>1</v>
      </c>
    </row>
    <row r="14" spans="1:8">
      <c r="A14" s="25" t="s">
        <v>101</v>
      </c>
      <c r="B14" s="108">
        <v>1</v>
      </c>
      <c r="H14">
        <f t="shared" si="0"/>
        <v>1</v>
      </c>
    </row>
    <row r="15" spans="1:8">
      <c r="A15" s="26" t="s">
        <v>31</v>
      </c>
      <c r="B15" s="108">
        <v>3</v>
      </c>
      <c r="C15" s="108">
        <v>2</v>
      </c>
      <c r="D15" s="108">
        <v>3</v>
      </c>
      <c r="E15" s="108">
        <v>1</v>
      </c>
      <c r="H15">
        <f t="shared" si="0"/>
        <v>9</v>
      </c>
    </row>
    <row r="16" spans="1:8">
      <c r="A16" s="26" t="s">
        <v>15</v>
      </c>
      <c r="B16" s="108">
        <v>1</v>
      </c>
      <c r="C16" s="108">
        <v>1</v>
      </c>
      <c r="D16" s="108">
        <v>1</v>
      </c>
      <c r="H16">
        <f t="shared" si="0"/>
        <v>3</v>
      </c>
    </row>
    <row r="17" spans="1:8">
      <c r="A17" s="25" t="s">
        <v>16</v>
      </c>
      <c r="B17" s="108">
        <v>3</v>
      </c>
      <c r="D17" s="108">
        <v>1</v>
      </c>
      <c r="E17" s="108">
        <v>1</v>
      </c>
      <c r="H17">
        <f t="shared" si="0"/>
        <v>5</v>
      </c>
    </row>
    <row r="18" spans="1:8">
      <c r="A18" s="25" t="s">
        <v>13</v>
      </c>
      <c r="B18" s="108">
        <v>1</v>
      </c>
      <c r="C18" s="108">
        <v>1</v>
      </c>
      <c r="H18">
        <f t="shared" si="0"/>
        <v>2</v>
      </c>
    </row>
    <row r="19" spans="1:8">
      <c r="A19" s="25" t="s">
        <v>115</v>
      </c>
      <c r="B19" s="108">
        <v>2</v>
      </c>
      <c r="C19" s="108">
        <v>1</v>
      </c>
      <c r="D19" s="108">
        <v>1</v>
      </c>
      <c r="H19">
        <f t="shared" si="0"/>
        <v>4</v>
      </c>
    </row>
    <row r="20" spans="1:8">
      <c r="A20" s="26" t="s">
        <v>17</v>
      </c>
      <c r="D20" s="108">
        <v>1</v>
      </c>
      <c r="E20" s="108">
        <v>1</v>
      </c>
      <c r="H20">
        <f t="shared" si="0"/>
        <v>2</v>
      </c>
    </row>
    <row r="21" spans="1:8">
      <c r="A21" s="25" t="s">
        <v>102</v>
      </c>
      <c r="C21" s="108">
        <v>1</v>
      </c>
      <c r="H21">
        <f t="shared" si="0"/>
        <v>1</v>
      </c>
    </row>
    <row r="22" spans="1:8">
      <c r="A22" s="25" t="s">
        <v>103</v>
      </c>
      <c r="B22" s="108">
        <v>1</v>
      </c>
      <c r="H22">
        <f t="shared" si="0"/>
        <v>1</v>
      </c>
    </row>
    <row r="23" spans="1:8">
      <c r="A23" s="26" t="s">
        <v>117</v>
      </c>
      <c r="C23" s="108">
        <v>2</v>
      </c>
      <c r="D23" s="108">
        <v>1</v>
      </c>
      <c r="G23" s="108">
        <v>1</v>
      </c>
      <c r="H23">
        <f t="shared" si="0"/>
        <v>4</v>
      </c>
    </row>
    <row r="24" spans="1:8">
      <c r="A24" s="25" t="s">
        <v>116</v>
      </c>
      <c r="B24" s="108">
        <v>1</v>
      </c>
      <c r="H24">
        <f t="shared" si="0"/>
        <v>1</v>
      </c>
    </row>
    <row r="25" spans="1:8">
      <c r="A25" s="25" t="s">
        <v>104</v>
      </c>
      <c r="C25" s="108">
        <v>1</v>
      </c>
      <c r="H25">
        <f t="shared" si="0"/>
        <v>1</v>
      </c>
    </row>
    <row r="26" spans="1:8">
      <c r="A26" s="26" t="s">
        <v>105</v>
      </c>
      <c r="D26" s="108">
        <v>1</v>
      </c>
      <c r="F26" s="108">
        <v>1</v>
      </c>
      <c r="H26">
        <f t="shared" si="0"/>
        <v>2</v>
      </c>
    </row>
    <row r="27" spans="1:8">
      <c r="A27" s="79" t="s">
        <v>109</v>
      </c>
      <c r="B27" s="108">
        <v>1</v>
      </c>
      <c r="H27">
        <f t="shared" si="0"/>
        <v>1</v>
      </c>
    </row>
    <row r="28" spans="1:8">
      <c r="A28" s="83" t="s">
        <v>177</v>
      </c>
      <c r="B28" s="108">
        <v>1</v>
      </c>
      <c r="D28" s="108">
        <v>1</v>
      </c>
      <c r="H28">
        <f t="shared" si="0"/>
        <v>2</v>
      </c>
    </row>
    <row r="29" spans="1:8">
      <c r="A29" s="28" t="s">
        <v>26</v>
      </c>
      <c r="B29" s="108">
        <v>1</v>
      </c>
      <c r="H29">
        <f t="shared" si="0"/>
        <v>1</v>
      </c>
    </row>
    <row r="30" spans="1:8">
      <c r="A30" s="83" t="s">
        <v>178</v>
      </c>
      <c r="D30" s="108">
        <v>1</v>
      </c>
      <c r="H30">
        <f t="shared" si="0"/>
        <v>1</v>
      </c>
    </row>
    <row r="31" spans="1:8">
      <c r="A31" s="78" t="s">
        <v>108</v>
      </c>
      <c r="D31" s="108">
        <v>1</v>
      </c>
      <c r="H31">
        <f t="shared" si="0"/>
        <v>1</v>
      </c>
    </row>
    <row r="32" spans="1:8">
      <c r="A32" s="78" t="s">
        <v>107</v>
      </c>
      <c r="B32" s="108">
        <v>2</v>
      </c>
      <c r="C32" s="108">
        <v>1</v>
      </c>
      <c r="H32">
        <f t="shared" si="0"/>
        <v>3</v>
      </c>
    </row>
    <row r="33" spans="1:8">
      <c r="A33" s="78" t="s">
        <v>129</v>
      </c>
      <c r="E33" s="108">
        <v>1</v>
      </c>
      <c r="H33">
        <f t="shared" si="0"/>
        <v>1</v>
      </c>
    </row>
    <row r="34" spans="1:8">
      <c r="A34" s="78" t="s">
        <v>179</v>
      </c>
      <c r="D34" s="108">
        <v>1</v>
      </c>
      <c r="H34">
        <f t="shared" si="0"/>
        <v>1</v>
      </c>
    </row>
    <row r="35" spans="1:8">
      <c r="B35" s="35">
        <f t="shared" ref="B35:G35" si="1">SUM(B6:B34)</f>
        <v>23</v>
      </c>
      <c r="C35" s="35">
        <f t="shared" si="1"/>
        <v>13</v>
      </c>
      <c r="D35" s="35">
        <f t="shared" si="1"/>
        <v>22</v>
      </c>
      <c r="E35" s="35">
        <f t="shared" si="1"/>
        <v>4</v>
      </c>
      <c r="F35" s="35">
        <f t="shared" si="1"/>
        <v>1</v>
      </c>
      <c r="G35" s="35">
        <f t="shared" si="1"/>
        <v>1</v>
      </c>
      <c r="H35">
        <f>SUM(B35:G35)</f>
        <v>64</v>
      </c>
    </row>
    <row r="36" spans="1:8" s="4" customFormat="1">
      <c r="B36" s="82"/>
      <c r="C36" s="82"/>
      <c r="D36" s="82"/>
      <c r="E36" s="82"/>
      <c r="F36" s="82"/>
      <c r="G36" s="82"/>
    </row>
    <row r="37" spans="1:8" s="4" customFormat="1">
      <c r="B37" s="82"/>
      <c r="C37" s="82"/>
      <c r="D37" s="82"/>
      <c r="E37" s="82"/>
      <c r="F37" s="82"/>
      <c r="G37" s="82"/>
    </row>
    <row r="38" spans="1:8" s="4" customFormat="1">
      <c r="B38" s="82"/>
      <c r="C38" s="82"/>
      <c r="D38" s="82"/>
      <c r="E38" s="82"/>
      <c r="F38" s="82"/>
      <c r="G38" s="82"/>
    </row>
    <row r="39" spans="1:8" s="4" customFormat="1">
      <c r="B39" s="82"/>
      <c r="C39" s="82"/>
      <c r="D39" s="82"/>
      <c r="E39" s="82"/>
      <c r="F39" s="82"/>
      <c r="G39" s="82"/>
    </row>
  </sheetData>
  <sortState ref="A5:A33">
    <sortCondition ref="A5:A33"/>
  </sortState>
  <mergeCells count="1">
    <mergeCell ref="A4:A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 U12 G </vt:lpstr>
      <vt:lpstr>U12 F  </vt:lpstr>
      <vt:lpstr>U10 G</vt:lpstr>
      <vt:lpstr>U10 F</vt:lpstr>
      <vt:lpstr>U8 G et F</vt:lpstr>
      <vt:lpstr>Calculs Pts Clubs</vt:lpstr>
      <vt:lpstr>Classement Clubs</vt:lpstr>
      <vt:lpstr>BILAN</vt:lpstr>
      <vt:lpstr>G &amp; F</vt:lpstr>
      <vt:lpstr>Points attribués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  <vt:lpstr>'U8 G et F'!Zone_d_impression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2023-10-09T09:48:56Z</cp:lastPrinted>
  <dcterms:created xsi:type="dcterms:W3CDTF">2013-11-13T16:24:54Z</dcterms:created>
  <dcterms:modified xsi:type="dcterms:W3CDTF">2024-03-18T13:06:14Z</dcterms:modified>
</cp:coreProperties>
</file>