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120" windowWidth="20730" windowHeight="11640" tabRatio="824"/>
  </bookViews>
  <sheets>
    <sheet name=" U12 G " sheetId="41" r:id="rId1"/>
    <sheet name="U12 F  " sheetId="42" r:id="rId2"/>
    <sheet name="U10 G" sheetId="37" r:id="rId3"/>
    <sheet name="U10 F" sheetId="38" r:id="rId4"/>
    <sheet name="Calculs Pts Clubs" sheetId="43" r:id="rId5"/>
    <sheet name="Classement Clubs" sheetId="44" r:id="rId6"/>
    <sheet name="BILAN" sheetId="40" r:id="rId7"/>
    <sheet name="Points attribués" sheetId="9" r:id="rId8"/>
    <sheet name="G &amp; F" sheetId="45" r:id="rId9"/>
    <sheet name="Feuil1" sheetId="46" r:id="rId10"/>
  </sheets>
  <definedNames>
    <definedName name="_xlnm.Print_Area" localSheetId="0">' U12 G '!$A$8:$G$18</definedName>
    <definedName name="_xlnm.Print_Area" localSheetId="5">'Classement Clubs'!$A$8:$C$15</definedName>
    <definedName name="_xlnm.Print_Area" localSheetId="3">'U10 F'!$A$8:$G$10</definedName>
    <definedName name="_xlnm.Print_Area" localSheetId="2">'U10 G'!$A$8:$G$13</definedName>
    <definedName name="_xlnm.Print_Area" localSheetId="1">'U12 F  '!$A$8:$G$13</definedName>
  </definedNames>
  <calcPr calcId="125725" concurrentCalc="0"/>
</workbook>
</file>

<file path=xl/calcChain.xml><?xml version="1.0" encoding="utf-8"?>
<calcChain xmlns="http://schemas.openxmlformats.org/spreadsheetml/2006/main">
  <c r="D25" i="44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13"/>
  <c r="D14"/>
  <c r="D15"/>
  <c r="D16"/>
  <c r="D17"/>
  <c r="D18"/>
  <c r="D19"/>
  <c r="D23"/>
  <c r="D10"/>
  <c r="D11"/>
  <c r="D12"/>
  <c r="D20"/>
  <c r="D21"/>
  <c r="D22"/>
  <c r="D24"/>
  <c r="AU40" i="43"/>
  <c r="AU32"/>
  <c r="AU26"/>
  <c r="AU16"/>
  <c r="H18" i="37"/>
  <c r="H23"/>
  <c r="H12"/>
  <c r="H17"/>
  <c r="H11"/>
  <c r="H22"/>
  <c r="H14"/>
  <c r="H19"/>
  <c r="H27"/>
  <c r="H21"/>
  <c r="H31"/>
  <c r="H15"/>
  <c r="H38"/>
  <c r="H25"/>
  <c r="H34"/>
  <c r="H39"/>
  <c r="H26"/>
  <c r="H36"/>
  <c r="H13"/>
  <c r="H33"/>
  <c r="H30"/>
  <c r="H35"/>
  <c r="H29"/>
  <c r="H32"/>
  <c r="H10"/>
  <c r="H28"/>
  <c r="H24"/>
  <c r="H16"/>
  <c r="H37"/>
  <c r="H41"/>
  <c r="H40"/>
  <c r="H20"/>
  <c r="H10" i="38"/>
  <c r="H13"/>
  <c r="H12"/>
  <c r="H16"/>
  <c r="H15"/>
  <c r="H11" i="42"/>
  <c r="H10"/>
  <c r="H18"/>
  <c r="H12"/>
  <c r="H14"/>
  <c r="H19"/>
  <c r="H13"/>
  <c r="H16"/>
  <c r="H17"/>
  <c r="H20"/>
  <c r="H21"/>
  <c r="H22"/>
  <c r="H23"/>
  <c r="H24"/>
  <c r="H15"/>
  <c r="H11" i="41"/>
  <c r="H14"/>
  <c r="H12"/>
  <c r="H17"/>
  <c r="H19"/>
  <c r="H15"/>
  <c r="H27"/>
  <c r="H23"/>
  <c r="H29"/>
  <c r="H20"/>
  <c r="H25"/>
  <c r="H34"/>
  <c r="H21"/>
  <c r="H26"/>
  <c r="H33"/>
  <c r="H13"/>
  <c r="H44"/>
  <c r="H31"/>
  <c r="H38"/>
  <c r="H46"/>
  <c r="H39"/>
  <c r="H36"/>
  <c r="H30"/>
  <c r="H35"/>
  <c r="H41"/>
  <c r="H18"/>
  <c r="H37"/>
  <c r="H42"/>
  <c r="H28"/>
  <c r="H47"/>
  <c r="H32"/>
  <c r="H22"/>
  <c r="H16"/>
  <c r="H45"/>
  <c r="H40"/>
  <c r="H24"/>
  <c r="H43"/>
  <c r="H10"/>
  <c r="BV23" i="37"/>
  <c r="BV20"/>
  <c r="BV18"/>
  <c r="BV17"/>
  <c r="BV22"/>
  <c r="BV14"/>
  <c r="BV11"/>
  <c r="BV12"/>
  <c r="BV14" i="41"/>
  <c r="BV33"/>
  <c r="BV12"/>
  <c r="BV21"/>
  <c r="BV25"/>
  <c r="BV15"/>
  <c r="BV17"/>
  <c r="BV19"/>
  <c r="BV20"/>
  <c r="BV23"/>
  <c r="BV34"/>
  <c r="BV11"/>
  <c r="BV26"/>
  <c r="BV29"/>
  <c r="BV27"/>
  <c r="BV10"/>
  <c r="CA12" i="38"/>
  <c r="CA13"/>
  <c r="CA16"/>
  <c r="CA15"/>
  <c r="CA10"/>
  <c r="CA11" i="42"/>
  <c r="CA12"/>
  <c r="CA13"/>
  <c r="CA14"/>
  <c r="CA15"/>
  <c r="CA16"/>
  <c r="CA17"/>
  <c r="CA18"/>
  <c r="CA19"/>
  <c r="CA10"/>
  <c r="AQ32" i="43"/>
  <c r="AQ12"/>
  <c r="AQ10"/>
  <c r="AQ7"/>
  <c r="AQ4"/>
  <c r="H19" i="38"/>
  <c r="H11"/>
  <c r="H20"/>
  <c r="H21"/>
  <c r="H14"/>
  <c r="H17"/>
  <c r="H18"/>
  <c r="AM37" i="43"/>
  <c r="AM35"/>
  <c r="AM32"/>
  <c r="AM30"/>
  <c r="AM26"/>
  <c r="AM24"/>
  <c r="AM21"/>
  <c r="AM16"/>
  <c r="AM11"/>
  <c r="AM8"/>
  <c r="AM5"/>
  <c r="H22" i="38"/>
  <c r="BJ13" i="37"/>
  <c r="BJ15"/>
  <c r="BJ14"/>
  <c r="BJ11" i="41"/>
  <c r="BJ15"/>
  <c r="BJ10"/>
  <c r="BJ12"/>
  <c r="BJ25"/>
  <c r="BJ20"/>
  <c r="BJ18"/>
  <c r="BJ28"/>
  <c r="BJ24"/>
  <c r="BJ21"/>
  <c r="BJ30"/>
  <c r="BJ38"/>
  <c r="BJ33"/>
  <c r="BJ23"/>
  <c r="BJ13"/>
  <c r="BO14" i="42"/>
  <c r="BO16"/>
  <c r="BO12"/>
  <c r="BO13"/>
  <c r="BO11"/>
  <c r="BO19"/>
  <c r="BO17"/>
  <c r="BO10"/>
  <c r="BJ11" i="37"/>
  <c r="BJ16"/>
  <c r="BJ12"/>
  <c r="BJ25"/>
  <c r="BO11" i="38"/>
  <c r="BO15"/>
  <c r="BO12"/>
  <c r="BO14"/>
  <c r="BO10"/>
  <c r="BJ20" i="37"/>
  <c r="BJ18"/>
  <c r="BJ21"/>
  <c r="BJ29"/>
  <c r="BJ32"/>
  <c r="BJ19"/>
  <c r="BO16" i="38"/>
  <c r="AE40" i="43"/>
  <c r="AA46"/>
  <c r="AI25"/>
  <c r="AI23"/>
  <c r="AI15"/>
  <c r="AI5"/>
  <c r="V31" i="41"/>
  <c r="V10"/>
  <c r="V18"/>
  <c r="V25"/>
  <c r="V17"/>
  <c r="V13"/>
  <c r="V19"/>
  <c r="V22"/>
  <c r="V16"/>
  <c r="V20"/>
  <c r="V23"/>
  <c r="V11"/>
  <c r="V26"/>
  <c r="V24"/>
  <c r="V14"/>
  <c r="V27"/>
  <c r="AH44"/>
  <c r="AH31"/>
  <c r="AH38"/>
  <c r="AH10"/>
  <c r="AH33"/>
  <c r="AH12"/>
  <c r="AH30"/>
  <c r="AH21"/>
  <c r="AH18"/>
  <c r="AH15"/>
  <c r="AH17"/>
  <c r="AH13"/>
  <c r="AH19"/>
  <c r="AH32"/>
  <c r="AH16"/>
  <c r="AH20"/>
  <c r="AH23"/>
  <c r="AH11"/>
  <c r="AH26"/>
  <c r="AH29"/>
  <c r="AH24"/>
  <c r="AH14"/>
  <c r="AO10"/>
  <c r="AO12"/>
  <c r="AO21"/>
  <c r="AO25"/>
  <c r="AO15"/>
  <c r="AO17"/>
  <c r="AO13"/>
  <c r="AO19"/>
  <c r="AO22"/>
  <c r="AO16"/>
  <c r="AO23"/>
  <c r="AO34"/>
  <c r="AO11"/>
  <c r="AO26"/>
  <c r="AO14"/>
  <c r="AV31"/>
  <c r="AV38"/>
  <c r="AV39"/>
  <c r="AV33"/>
  <c r="AV30"/>
  <c r="AV21"/>
  <c r="AV35"/>
  <c r="AV18"/>
  <c r="AV42"/>
  <c r="AV28"/>
  <c r="AV32"/>
  <c r="AV22"/>
  <c r="AV16"/>
  <c r="AV20"/>
  <c r="AV40"/>
  <c r="AV11"/>
  <c r="AV26"/>
  <c r="AV43"/>
  <c r="BC10"/>
  <c r="BC12"/>
  <c r="BC37"/>
  <c r="BC25"/>
  <c r="BC15"/>
  <c r="BC17"/>
  <c r="BC13"/>
  <c r="BC19"/>
  <c r="BC23"/>
  <c r="BC34"/>
  <c r="BC29"/>
  <c r="BC14"/>
  <c r="BC27"/>
  <c r="BH13" i="42"/>
  <c r="BH17"/>
  <c r="BH18"/>
  <c r="BH10"/>
  <c r="BC20" i="37"/>
  <c r="BC23"/>
  <c r="BC24"/>
  <c r="BC31"/>
  <c r="BC22"/>
  <c r="BC34"/>
  <c r="BC12"/>
  <c r="BC14"/>
  <c r="BC19"/>
  <c r="BH14" i="38"/>
  <c r="BH16"/>
  <c r="BH12"/>
  <c r="BH13"/>
  <c r="AA18" i="43"/>
  <c r="AT11" i="38"/>
  <c r="AT10"/>
  <c r="AE37" i="43"/>
  <c r="AE30"/>
  <c r="AE26"/>
  <c r="AE23"/>
  <c r="AE19"/>
  <c r="AE16"/>
  <c r="AE12"/>
  <c r="AA39"/>
  <c r="AA36"/>
  <c r="AA31"/>
  <c r="AA23"/>
  <c r="W61"/>
  <c r="W48"/>
  <c r="W44"/>
  <c r="W34"/>
  <c r="W28"/>
  <c r="W24"/>
  <c r="W20"/>
  <c r="S52"/>
  <c r="S48"/>
  <c r="S42"/>
  <c r="S38"/>
  <c r="S36"/>
  <c r="S31"/>
  <c r="S27"/>
  <c r="S25"/>
  <c r="S18"/>
  <c r="AO34" i="37"/>
  <c r="AO27"/>
  <c r="BA10" i="38"/>
  <c r="AV26" i="37"/>
  <c r="BA21" i="42"/>
  <c r="BA14"/>
  <c r="BA20"/>
  <c r="BA12"/>
  <c r="BA16"/>
  <c r="BA11"/>
  <c r="BA15"/>
  <c r="AV15" i="37"/>
  <c r="AV25"/>
  <c r="AV13"/>
  <c r="AV33"/>
  <c r="AV30"/>
  <c r="AV10"/>
  <c r="AV16"/>
  <c r="AV11"/>
  <c r="AV28"/>
  <c r="AV21"/>
  <c r="AT23" i="42"/>
  <c r="AO15" i="37"/>
  <c r="AO14"/>
  <c r="AO10"/>
  <c r="AO11"/>
  <c r="AT16" i="38"/>
  <c r="AO36" i="37"/>
  <c r="AT14" i="38"/>
  <c r="AT13"/>
  <c r="AT12"/>
  <c r="AO24" i="37"/>
  <c r="AO23"/>
  <c r="AO21"/>
  <c r="AO20"/>
  <c r="AO18"/>
  <c r="AO19"/>
  <c r="AO12"/>
  <c r="AO13"/>
  <c r="AT19" i="42"/>
  <c r="AT21"/>
  <c r="AT20"/>
  <c r="AT22"/>
  <c r="AT17"/>
  <c r="AT15"/>
  <c r="AT12"/>
  <c r="AT13"/>
  <c r="AT10"/>
  <c r="AT11"/>
  <c r="AH19" i="37"/>
  <c r="AH29"/>
  <c r="AH32"/>
  <c r="AH23"/>
  <c r="AH28"/>
  <c r="AH18"/>
  <c r="AH20"/>
  <c r="AH21"/>
  <c r="AH17"/>
  <c r="AH15"/>
  <c r="AH25"/>
  <c r="AH12"/>
  <c r="AH13"/>
  <c r="AH14"/>
  <c r="AH30"/>
  <c r="AH10"/>
  <c r="AH24"/>
  <c r="AH16"/>
  <c r="AH11"/>
  <c r="AM11" i="38"/>
  <c r="AM12"/>
  <c r="AM13"/>
  <c r="AM14"/>
  <c r="AM17"/>
  <c r="AM18"/>
  <c r="AM10"/>
  <c r="AM20" i="42"/>
  <c r="AM21"/>
  <c r="AM16"/>
  <c r="AM15"/>
  <c r="AM12"/>
  <c r="AM17"/>
  <c r="AM19"/>
  <c r="AM11"/>
  <c r="AM13"/>
  <c r="AM22"/>
  <c r="AM10"/>
  <c r="O17" i="43"/>
  <c r="O12"/>
  <c r="O9"/>
  <c r="K46"/>
  <c r="K34"/>
  <c r="K32"/>
  <c r="K30"/>
  <c r="K27"/>
  <c r="K20"/>
  <c r="K10"/>
  <c r="V14" i="37"/>
  <c r="V15"/>
  <c r="V11"/>
  <c r="V10"/>
  <c r="V26"/>
  <c r="V16" i="38"/>
  <c r="V17"/>
  <c r="V14"/>
  <c r="V12"/>
  <c r="V11"/>
  <c r="V24" i="37"/>
  <c r="V32"/>
  <c r="V29"/>
  <c r="V23"/>
  <c r="V18"/>
  <c r="V20"/>
  <c r="V19"/>
  <c r="V12"/>
  <c r="V20" i="42"/>
  <c r="V21"/>
  <c r="V22"/>
  <c r="V15"/>
  <c r="V16"/>
  <c r="V13"/>
  <c r="V12"/>
  <c r="V14"/>
  <c r="V11"/>
  <c r="V10"/>
  <c r="G39" i="43"/>
  <c r="G30"/>
  <c r="G28"/>
  <c r="G24"/>
  <c r="G21"/>
  <c r="G16"/>
  <c r="G13"/>
  <c r="G8"/>
  <c r="F5" i="4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6"/>
  <c r="C30" i="43"/>
  <c r="C19"/>
  <c r="C69"/>
  <c r="C66"/>
  <c r="C63"/>
  <c r="C61"/>
  <c r="C56"/>
  <c r="C57"/>
  <c r="C53"/>
  <c r="C48"/>
  <c r="C46"/>
  <c r="C44"/>
  <c r="C42"/>
  <c r="C40"/>
  <c r="C38"/>
  <c r="C34"/>
  <c r="C26"/>
  <c r="C15"/>
  <c r="C6"/>
  <c r="C4"/>
  <c r="S9" i="40"/>
  <c r="N9"/>
  <c r="I9"/>
  <c r="D9"/>
  <c r="Z9"/>
  <c r="X9"/>
  <c r="G4" i="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"/>
  <c r="F28"/>
  <c r="F29"/>
  <c r="F30"/>
  <c r="F31"/>
  <c r="F3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3"/>
  <c r="B9" i="40"/>
  <c r="AD5"/>
  <c r="AC5"/>
  <c r="B5"/>
  <c r="AD4"/>
  <c r="AC4"/>
  <c r="B4"/>
  <c r="AD3"/>
  <c r="AC3"/>
  <c r="B3"/>
</calcChain>
</file>

<file path=xl/sharedStrings.xml><?xml version="1.0" encoding="utf-8"?>
<sst xmlns="http://schemas.openxmlformats.org/spreadsheetml/2006/main" count="2112" uniqueCount="375">
  <si>
    <t>Place</t>
  </si>
  <si>
    <t>pts</t>
  </si>
  <si>
    <t>ATTRIBUTION DES POINTS</t>
  </si>
  <si>
    <t>Classement Général</t>
  </si>
  <si>
    <t>Clt Tour</t>
  </si>
  <si>
    <t>TOTAL POINTS</t>
  </si>
  <si>
    <t>U12 GARCONS</t>
  </si>
  <si>
    <t>U12 FILLES</t>
  </si>
  <si>
    <t>U10 FILLES</t>
  </si>
  <si>
    <t>Année</t>
  </si>
  <si>
    <t>Idx D</t>
  </si>
  <si>
    <t>Idx J</t>
  </si>
  <si>
    <t>1ère année</t>
  </si>
  <si>
    <t>Pdl</t>
  </si>
  <si>
    <t>Ile d'Or</t>
  </si>
  <si>
    <t>Baden</t>
  </si>
  <si>
    <t>Freslonnière</t>
  </si>
  <si>
    <t>Guérande</t>
  </si>
  <si>
    <t>Lanniron Quimper</t>
  </si>
  <si>
    <t xml:space="preserve">Points </t>
  </si>
  <si>
    <t>TOTAL</t>
  </si>
  <si>
    <t>Nb</t>
  </si>
  <si>
    <t>Breiz</t>
  </si>
  <si>
    <t>1ère an</t>
  </si>
  <si>
    <t>U12 Garçons</t>
  </si>
  <si>
    <t>U12 Filles</t>
  </si>
  <si>
    <t>U10 Garçons 1ère S</t>
  </si>
  <si>
    <t>U10 Filles</t>
  </si>
  <si>
    <t>Savenay</t>
  </si>
  <si>
    <t>U10 Garçons 2ème S</t>
  </si>
  <si>
    <t>Vigneux</t>
  </si>
  <si>
    <t>Baugé</t>
  </si>
  <si>
    <t>Cap Malo</t>
  </si>
  <si>
    <t>Anjou</t>
  </si>
  <si>
    <t>Cicé Blossac</t>
  </si>
  <si>
    <t>18 trous ou 2x18 trous                                   G et F</t>
  </si>
  <si>
    <t>9 trous ou 2x9 et journée fille                                       G et F</t>
  </si>
  <si>
    <t>ATTRIBUTION DES POINTS en FINALE X2</t>
  </si>
  <si>
    <t>CLUBS</t>
  </si>
  <si>
    <t>2011-2012</t>
  </si>
  <si>
    <t>2013 et &gt;</t>
  </si>
  <si>
    <t xml:space="preserve">U10 GARCONS </t>
  </si>
  <si>
    <t>Clubs</t>
  </si>
  <si>
    <t>05/02/23</t>
  </si>
  <si>
    <t>GOLF DE SAVENAY</t>
  </si>
  <si>
    <t>19/02/23</t>
  </si>
  <si>
    <t>GOLF DES ORMES</t>
  </si>
  <si>
    <t xml:space="preserve">Score 
</t>
  </si>
  <si>
    <t>AUBINEAU Antoine</t>
  </si>
  <si>
    <t>BISBOS Dorian</t>
  </si>
  <si>
    <t>BLANCHET Edouard</t>
  </si>
  <si>
    <t>CALVEZ Romain</t>
  </si>
  <si>
    <t>GINGUENE Valentin</t>
  </si>
  <si>
    <t>GUIVARC'H Samuel</t>
  </si>
  <si>
    <t>LANDRY Gabriel</t>
  </si>
  <si>
    <t>LEON Paul</t>
  </si>
  <si>
    <t>LEROY Victor</t>
  </si>
  <si>
    <t>LEROY Lévi</t>
  </si>
  <si>
    <t>LOPES Cameron</t>
  </si>
  <si>
    <t>MARTY-MAHE Briac</t>
  </si>
  <si>
    <t>MERMUYS Cyrus</t>
  </si>
  <si>
    <t>MILA Florian</t>
  </si>
  <si>
    <t>RAINEAU Sacha</t>
  </si>
  <si>
    <t>ST SYLVAIN D'ANJOU</t>
  </si>
  <si>
    <t>RENNES ST JACQUES</t>
  </si>
  <si>
    <t>GUERANDE</t>
  </si>
  <si>
    <t>LANNIRON QUIMPER</t>
  </si>
  <si>
    <t>ST SEBASTIEN</t>
  </si>
  <si>
    <t>FRESLONNIERE</t>
  </si>
  <si>
    <t>LE MANS</t>
  </si>
  <si>
    <t>CARQUEFOU</t>
  </si>
  <si>
    <t>BAUGE</t>
  </si>
  <si>
    <t>ILE D'OR</t>
  </si>
  <si>
    <t>ST LAURENT</t>
  </si>
  <si>
    <t>BACK Albin</t>
  </si>
  <si>
    <t>BERNARD Célestin</t>
  </si>
  <si>
    <t>BIARD Sacha</t>
  </si>
  <si>
    <t>BLOT Mathieu</t>
  </si>
  <si>
    <t>CHENU Gabriel</t>
  </si>
  <si>
    <t>CRAND Lino</t>
  </si>
  <si>
    <t>CUVILIEZ Alexandre</t>
  </si>
  <si>
    <t>GUILLEMOT BELLEC Adan</t>
  </si>
  <si>
    <t>LARVOR Télo</t>
  </si>
  <si>
    <t>LEGER Augustin</t>
  </si>
  <si>
    <t>LE LAY Thomas</t>
  </si>
  <si>
    <t>LE QUENQUIS Paul</t>
  </si>
  <si>
    <t>PELTIER Edouard</t>
  </si>
  <si>
    <t>RIVOALLAND Merlin</t>
  </si>
  <si>
    <t>RODE Alan</t>
  </si>
  <si>
    <t>VASSEUR Ewen</t>
  </si>
  <si>
    <t>CHOLET</t>
  </si>
  <si>
    <t>NANTES VIGNEUX</t>
  </si>
  <si>
    <t>CICE BLOSSAC</t>
  </si>
  <si>
    <t>LA DOMANGERE</t>
  </si>
  <si>
    <t>SAVENAY</t>
  </si>
  <si>
    <t>SABLES D'OLONNE</t>
  </si>
  <si>
    <t>CARHAIX</t>
  </si>
  <si>
    <t>SABLE SOLESMES</t>
  </si>
  <si>
    <t>BOISGELIN</t>
  </si>
  <si>
    <t>ST MALO</t>
  </si>
  <si>
    <t>CARARON Laura</t>
  </si>
  <si>
    <t>HAROCHE Charlotte</t>
  </si>
  <si>
    <t>DELARUE Léna</t>
  </si>
  <si>
    <t>DEROCHE Honorine</t>
  </si>
  <si>
    <t>FOURNIER CORNET Léonie</t>
  </si>
  <si>
    <t>LASIERRA Eline</t>
  </si>
  <si>
    <t>LE BOURHIS Violette</t>
  </si>
  <si>
    <t>MOURLON Eloïse</t>
  </si>
  <si>
    <t>SANTUNE Clemence</t>
  </si>
  <si>
    <t>SIRAUDIN Mélanie</t>
  </si>
  <si>
    <t>VILLAIN Charlize</t>
  </si>
  <si>
    <t>LAVAL</t>
  </si>
  <si>
    <t>L'ODET</t>
  </si>
  <si>
    <t>Pdl 8</t>
  </si>
  <si>
    <t>ANGUILL Hadrien</t>
  </si>
  <si>
    <t>AUFFRET Victor</t>
  </si>
  <si>
    <t>BESNOUX Mahe</t>
  </si>
  <si>
    <t>BLANC Auguste</t>
  </si>
  <si>
    <t>CHEVALIER Lucas</t>
  </si>
  <si>
    <t>CRIARD Arthur</t>
  </si>
  <si>
    <t>FOUILLET Arthur</t>
  </si>
  <si>
    <t>FRANZOIA Jules</t>
  </si>
  <si>
    <t>LE BOHEC Matisse</t>
  </si>
  <si>
    <t>LE SOLLIEC Maël</t>
  </si>
  <si>
    <t>MAILLET Eloan</t>
  </si>
  <si>
    <t>BAVARDAY Ruben</t>
  </si>
  <si>
    <t>COURSAULT Baptiste</t>
  </si>
  <si>
    <t>JOHNSTON Louis</t>
  </si>
  <si>
    <t>PRODHOMME Clément</t>
  </si>
  <si>
    <t>THIERRY-TERLAIN Bubba</t>
  </si>
  <si>
    <t>LE GALL Ange</t>
  </si>
  <si>
    <t>LE GALL Charlie</t>
  </si>
  <si>
    <t>LEGER Leonard</t>
  </si>
  <si>
    <t>LOCQUET Louis</t>
  </si>
  <si>
    <t>TOSATTO Gabin</t>
  </si>
  <si>
    <t>LE QUENQUIS Come</t>
  </si>
  <si>
    <t>BREST IROISE</t>
  </si>
  <si>
    <t>SAINT CAST</t>
  </si>
  <si>
    <t>ANJOU</t>
  </si>
  <si>
    <t>CAP MALO</t>
  </si>
  <si>
    <t>AVRILLE</t>
  </si>
  <si>
    <t>DAVY Zoé</t>
  </si>
  <si>
    <t>FOUCHE Charlotte</t>
  </si>
  <si>
    <t>HUMBERT Moira</t>
  </si>
  <si>
    <t>MARTY-MAHE Eloïse</t>
  </si>
  <si>
    <t>TOREST Andrea</t>
  </si>
  <si>
    <t>GAUTIER Alice</t>
  </si>
  <si>
    <t>PORNIC</t>
  </si>
  <si>
    <t>BADEN</t>
  </si>
  <si>
    <t>BAUDOUIN Clémence</t>
  </si>
  <si>
    <t>MILAN Scarlett</t>
  </si>
  <si>
    <t>G1 SAVENAY                                                                 Tournoi Matchs-Plays</t>
  </si>
  <si>
    <t>DUVAL Louis</t>
  </si>
  <si>
    <t>LUCAS Noa</t>
  </si>
  <si>
    <t>MILA Adrien</t>
  </si>
  <si>
    <t>U10 Garçons</t>
  </si>
  <si>
    <t>Breizh</t>
  </si>
  <si>
    <t>NOM - Prénom</t>
  </si>
  <si>
    <t>GUIVARC'H Clémentine</t>
  </si>
  <si>
    <t>18 trous joués en U12</t>
  </si>
  <si>
    <t>9 trous joués</t>
  </si>
  <si>
    <t>F</t>
  </si>
  <si>
    <t>Avrillé</t>
  </si>
  <si>
    <t>Carhaix</t>
  </si>
  <si>
    <t>Carquefou</t>
  </si>
  <si>
    <t>Cholet</t>
  </si>
  <si>
    <t>Laval</t>
  </si>
  <si>
    <t>Le Mans</t>
  </si>
  <si>
    <t>Pornic</t>
  </si>
  <si>
    <t>Rennes St Jacques</t>
  </si>
  <si>
    <t>AAA</t>
  </si>
  <si>
    <t>Boisgelin</t>
  </si>
  <si>
    <t>G2 LES ORMES - 9 T</t>
  </si>
  <si>
    <t>St Sébastien</t>
  </si>
  <si>
    <t>St Malo</t>
  </si>
  <si>
    <t>St Sylvain d'Anjou</t>
  </si>
  <si>
    <t>St Laurent</t>
  </si>
  <si>
    <t>Sablé Solesmes</t>
  </si>
  <si>
    <t>Sables d'Olonne</t>
  </si>
  <si>
    <t>Les Ormes</t>
  </si>
  <si>
    <t>115</t>
  </si>
  <si>
    <t>U12 G</t>
  </si>
  <si>
    <t>U12 F</t>
  </si>
  <si>
    <t xml:space="preserve">U10 G </t>
  </si>
  <si>
    <t>U10 F</t>
  </si>
  <si>
    <t>La Domangère</t>
  </si>
  <si>
    <t>Nantes Vigneux</t>
  </si>
  <si>
    <t>L'Odet</t>
  </si>
  <si>
    <t>Brest Iroise</t>
  </si>
  <si>
    <t>Saint Cast</t>
  </si>
  <si>
    <t>DELORME Nathan</t>
  </si>
  <si>
    <t>RIVEROS LOPEZ Ines</t>
  </si>
  <si>
    <t>CHAMBREUIL Ilian</t>
  </si>
  <si>
    <t>CESSON SEVIGNE</t>
  </si>
  <si>
    <t>MENGER Jules</t>
  </si>
  <si>
    <t>GUILLE Marceau</t>
  </si>
  <si>
    <t>ST BRIEUC</t>
  </si>
  <si>
    <t>FRADET Ivann</t>
  </si>
  <si>
    <t>ABJ</t>
  </si>
  <si>
    <t>T</t>
  </si>
  <si>
    <t>Cesson Sévigné</t>
  </si>
  <si>
    <t>St Cast</t>
  </si>
  <si>
    <t>St Brieuc</t>
  </si>
  <si>
    <t>304</t>
  </si>
  <si>
    <t>Tours Stroke-Play U12 GARCONS</t>
  </si>
  <si>
    <t>Score Brut 
Jour 1</t>
  </si>
  <si>
    <t>Score Brut 
Jour2</t>
  </si>
  <si>
    <t xml:space="preserve">Total Brut 
</t>
  </si>
  <si>
    <t>GRAND PRIX JEUNES LE MANS - 2 X 18 Trous</t>
  </si>
  <si>
    <t>Tours Stroke-Play U12 FILLES</t>
  </si>
  <si>
    <t>GRAND PRIX JEUNES LE MANS - 2 X 9 Trous</t>
  </si>
  <si>
    <t>MONDAUT Violette</t>
  </si>
  <si>
    <t>DELIS Camille</t>
  </si>
  <si>
    <t>04 &amp; 05/03/2023</t>
  </si>
  <si>
    <t>GOLF DU MANS</t>
  </si>
  <si>
    <t>05/03/23</t>
  </si>
  <si>
    <t>395</t>
  </si>
  <si>
    <t>502</t>
  </si>
  <si>
    <t>26/03/23</t>
  </si>
  <si>
    <t>JOURNEE FILLES                                                            RENNES ST JACQUES</t>
  </si>
  <si>
    <t>CHOCHOIS Anna</t>
  </si>
  <si>
    <t>Breizh 7</t>
  </si>
  <si>
    <t>SCORE</t>
  </si>
  <si>
    <t>Journée Filles - 9 T Rennes St J</t>
  </si>
  <si>
    <t>Tours Stroke-Play U10  FILLES</t>
  </si>
  <si>
    <t>BAYET Inès</t>
  </si>
  <si>
    <t>BAULE</t>
  </si>
  <si>
    <t>Tours Stroke-Play U10 GARCONS</t>
  </si>
  <si>
    <t xml:space="preserve"> SAVENAY                                                                 Tournoi Matchs-Plays</t>
  </si>
  <si>
    <t xml:space="preserve">LES ORMES                                                                </t>
  </si>
  <si>
    <t>SAVENAY - 18 T</t>
  </si>
  <si>
    <t>LES ORMES - 18 T</t>
  </si>
  <si>
    <r>
      <t xml:space="preserve">05/02/23 - </t>
    </r>
    <r>
      <rPr>
        <b/>
        <sz val="11"/>
        <color theme="1"/>
        <rFont val="Calibri"/>
        <family val="2"/>
        <scheme val="minor"/>
      </rPr>
      <t>G1</t>
    </r>
  </si>
  <si>
    <r>
      <t xml:space="preserve">19/02/23 - </t>
    </r>
    <r>
      <rPr>
        <b/>
        <sz val="11"/>
        <color theme="1"/>
        <rFont val="Calibri"/>
        <family val="2"/>
        <scheme val="minor"/>
      </rPr>
      <t>G2</t>
    </r>
  </si>
  <si>
    <r>
      <t>04 et 05 Mars 2023 -</t>
    </r>
    <r>
      <rPr>
        <b/>
        <sz val="11"/>
        <color theme="1"/>
        <rFont val="Calibri"/>
        <family val="2"/>
        <scheme val="minor"/>
      </rPr>
      <t xml:space="preserve"> G3</t>
    </r>
  </si>
  <si>
    <r>
      <t>05/02/23 -</t>
    </r>
    <r>
      <rPr>
        <b/>
        <sz val="11"/>
        <color theme="1"/>
        <rFont val="Calibri"/>
        <family val="2"/>
        <scheme val="minor"/>
      </rPr>
      <t xml:space="preserve"> G1</t>
    </r>
  </si>
  <si>
    <r>
      <t xml:space="preserve">04 et 05 Mars 2023 - </t>
    </r>
    <r>
      <rPr>
        <b/>
        <sz val="11"/>
        <color theme="1"/>
        <rFont val="Calibri"/>
        <family val="2"/>
        <scheme val="minor"/>
      </rPr>
      <t>G3</t>
    </r>
  </si>
  <si>
    <r>
      <t xml:space="preserve">26/03/23 - </t>
    </r>
    <r>
      <rPr>
        <b/>
        <sz val="11"/>
        <color theme="1"/>
        <rFont val="Calibri"/>
        <family val="2"/>
        <scheme val="minor"/>
      </rPr>
      <t>G4</t>
    </r>
  </si>
  <si>
    <t>SAVENAY - 9 T</t>
  </si>
  <si>
    <t>LES ORMES - 9 T</t>
  </si>
  <si>
    <t>Rennes St J</t>
  </si>
  <si>
    <t>G1</t>
  </si>
  <si>
    <t>G2</t>
  </si>
  <si>
    <t>G3</t>
  </si>
  <si>
    <t>G4</t>
  </si>
  <si>
    <t>GOLF DE RENNES STJ</t>
  </si>
  <si>
    <r>
      <t xml:space="preserve">08/04/23 - </t>
    </r>
    <r>
      <rPr>
        <b/>
        <sz val="11"/>
        <color theme="1"/>
        <rFont val="Calibri"/>
        <family val="2"/>
        <scheme val="minor"/>
      </rPr>
      <t>G4</t>
    </r>
  </si>
  <si>
    <t>GUERANDE - 18 T</t>
  </si>
  <si>
    <r>
      <t xml:space="preserve">08/04/23 - </t>
    </r>
    <r>
      <rPr>
        <b/>
        <sz val="11"/>
        <color theme="1"/>
        <rFont val="Calibri"/>
        <family val="2"/>
        <scheme val="minor"/>
      </rPr>
      <t>G5</t>
    </r>
  </si>
  <si>
    <t>18 trous joués en U10</t>
  </si>
  <si>
    <t>9 trous joués en U10</t>
  </si>
  <si>
    <t xml:space="preserve">GUERANDE </t>
  </si>
  <si>
    <t>9 trous joués en U8</t>
  </si>
  <si>
    <t>08/04/23</t>
  </si>
  <si>
    <t>GOLF DE  GUERANDE</t>
  </si>
  <si>
    <t>Baule</t>
  </si>
  <si>
    <t>G5</t>
  </si>
  <si>
    <t>GRAND PRIX JEUNES ILE D'OR - 2 X 9 Trous</t>
  </si>
  <si>
    <r>
      <t xml:space="preserve">15 et 16 Avril 2023 - </t>
    </r>
    <r>
      <rPr>
        <b/>
        <sz val="11"/>
        <color theme="1"/>
        <rFont val="Calibri"/>
        <family val="2"/>
        <scheme val="minor"/>
      </rPr>
      <t>G5</t>
    </r>
  </si>
  <si>
    <t>GRAND PRIX JEUNES ILE D'OR - 2 X 18 Trous en U12</t>
  </si>
  <si>
    <t>GRAND PRIX JEUNES ILE D'OR - 2 X 18 Trous en U10</t>
  </si>
  <si>
    <r>
      <t xml:space="preserve">15 et 16 Avril 2023 - </t>
    </r>
    <r>
      <rPr>
        <b/>
        <sz val="11"/>
        <color theme="1"/>
        <rFont val="Calibri"/>
        <family val="2"/>
        <scheme val="minor"/>
      </rPr>
      <t>G6</t>
    </r>
  </si>
  <si>
    <t>Tours Stroke-Play U10 FILLES</t>
  </si>
  <si>
    <r>
      <t>15 et 16 Avril 2023 -</t>
    </r>
    <r>
      <rPr>
        <b/>
        <sz val="11"/>
        <color theme="1"/>
        <rFont val="Calibri"/>
        <family val="2"/>
        <scheme val="minor"/>
      </rPr>
      <t xml:space="preserve"> G5</t>
    </r>
  </si>
  <si>
    <t>HAMANN Etienne</t>
  </si>
  <si>
    <t>GRAND PRIX JEUNES ILE D'OR - 2 X 18 Trous</t>
  </si>
  <si>
    <t>SIRACUSE Jadden</t>
  </si>
  <si>
    <t>GINGUENE Clément</t>
  </si>
  <si>
    <t>Pdl 20</t>
  </si>
  <si>
    <t>G6</t>
  </si>
  <si>
    <t>16/04/23</t>
  </si>
  <si>
    <t>GOLF DE L'ILE D'OR</t>
  </si>
  <si>
    <r>
      <t>06 et 07 Mai 2023 -</t>
    </r>
    <r>
      <rPr>
        <b/>
        <sz val="11"/>
        <color theme="1"/>
        <rFont val="Calibri"/>
        <family val="2"/>
        <scheme val="minor"/>
      </rPr>
      <t xml:space="preserve"> G6</t>
    </r>
  </si>
  <si>
    <t>GRAND PRIX JEUNES DE RENNES - 2 X 18 Trous</t>
  </si>
  <si>
    <r>
      <t>06 et 07 Mai 2023 -</t>
    </r>
    <r>
      <rPr>
        <b/>
        <sz val="11"/>
        <color theme="1"/>
        <rFont val="Calibri"/>
        <family val="2"/>
        <scheme val="minor"/>
      </rPr>
      <t xml:space="preserve"> G7</t>
    </r>
  </si>
  <si>
    <t>GRAND PRIX JEUNES DE RENNES - 2 X 18 Trous en U12</t>
  </si>
  <si>
    <t>GRAND PRIX JEUNES DE RENNES - 2 X 18 Trous en U10</t>
  </si>
  <si>
    <t>GRAND PRIX JEUNES DE RENNES - 2 X 9 Trous</t>
  </si>
  <si>
    <t>JUTHIER Guillaume</t>
  </si>
  <si>
    <t>DSQ</t>
  </si>
  <si>
    <t>06-07/05/2023</t>
  </si>
  <si>
    <t>Rennes</t>
  </si>
  <si>
    <t>G7</t>
  </si>
  <si>
    <t>06-07/05/23</t>
  </si>
  <si>
    <t>GOLF DE RENNES</t>
  </si>
  <si>
    <r>
      <t>28 et 29 Mai 2023 -</t>
    </r>
    <r>
      <rPr>
        <b/>
        <sz val="11"/>
        <color theme="1"/>
        <rFont val="Calibri"/>
        <family val="2"/>
        <scheme val="minor"/>
      </rPr>
      <t xml:space="preserve"> G7</t>
    </r>
  </si>
  <si>
    <t>REGIONAL JEUNES - CHOLET - 2 X 18 Trous</t>
  </si>
  <si>
    <r>
      <t>28 et 29 Mai 2023 -</t>
    </r>
    <r>
      <rPr>
        <b/>
        <sz val="11"/>
        <color theme="1"/>
        <rFont val="Calibri"/>
        <family val="2"/>
        <scheme val="minor"/>
      </rPr>
      <t xml:space="preserve"> G8</t>
    </r>
  </si>
  <si>
    <t>28-29/05/2023</t>
  </si>
  <si>
    <t>G8</t>
  </si>
  <si>
    <t>28-29/05/23</t>
  </si>
  <si>
    <t>GOLF DE CHOLET</t>
  </si>
  <si>
    <t>CHOCHOIS Valentin</t>
  </si>
  <si>
    <t>148</t>
  </si>
  <si>
    <t>274</t>
  </si>
  <si>
    <t>122</t>
  </si>
  <si>
    <t>222</t>
  </si>
  <si>
    <t>120</t>
  </si>
  <si>
    <t>213</t>
  </si>
  <si>
    <t>228</t>
  </si>
  <si>
    <r>
      <t>10 et 11 Juini 2023 -</t>
    </r>
    <r>
      <rPr>
        <b/>
        <sz val="11"/>
        <color theme="1"/>
        <rFont val="Calibri"/>
        <family val="2"/>
        <scheme val="minor"/>
      </rPr>
      <t xml:space="preserve"> G9</t>
    </r>
  </si>
  <si>
    <t>BRETAGNE  JEUNES - VAL QUEVEN - 2 X 9 Trous</t>
  </si>
  <si>
    <r>
      <t>10 et 11 Juini 2023 -</t>
    </r>
    <r>
      <rPr>
        <b/>
        <sz val="11"/>
        <color theme="1"/>
        <rFont val="Calibri"/>
        <family val="2"/>
        <scheme val="minor"/>
      </rPr>
      <t xml:space="preserve"> G8</t>
    </r>
  </si>
  <si>
    <t>BRETAGNE  JEUNES - VAL QUEVEN - 2 X 18 Trous</t>
  </si>
  <si>
    <t>10-11/06/2023</t>
  </si>
  <si>
    <t>VAL</t>
  </si>
  <si>
    <t>QUEVEN</t>
  </si>
  <si>
    <t>G9</t>
  </si>
  <si>
    <t>10-11/06/23</t>
  </si>
  <si>
    <t>GOLF DE VAL QUEVEN</t>
  </si>
  <si>
    <t>Domangère</t>
  </si>
  <si>
    <t>159</t>
  </si>
  <si>
    <t>320</t>
  </si>
  <si>
    <t>ASSBAI Safaa</t>
  </si>
  <si>
    <t>BRETAGNE JEUNES-VAL QUEVEN - 2 X 18 Trous en U12</t>
  </si>
  <si>
    <t>474</t>
  </si>
  <si>
    <r>
      <t>10 et 11 Juin 2023 -</t>
    </r>
    <r>
      <rPr>
        <b/>
        <sz val="11"/>
        <color theme="1"/>
        <rFont val="Calibri"/>
        <family val="2"/>
        <scheme val="minor"/>
      </rPr>
      <t xml:space="preserve"> G8</t>
    </r>
  </si>
  <si>
    <r>
      <t>10 et 11 Juin 2023 -</t>
    </r>
    <r>
      <rPr>
        <b/>
        <sz val="11"/>
        <color theme="1"/>
        <rFont val="Calibri"/>
        <family val="2"/>
        <scheme val="minor"/>
      </rPr>
      <t xml:space="preserve"> G9</t>
    </r>
  </si>
  <si>
    <r>
      <t>17 et 18 Août 2023 -</t>
    </r>
    <r>
      <rPr>
        <b/>
        <sz val="11"/>
        <color theme="1"/>
        <rFont val="Calibri"/>
        <family val="2"/>
        <scheme val="minor"/>
      </rPr>
      <t xml:space="preserve"> G9</t>
    </r>
  </si>
  <si>
    <t>GPJ LA BAULE - 2 X 18 Trous</t>
  </si>
  <si>
    <t>GPJ LA BAULE - 2 X 18 Trous en U12</t>
  </si>
  <si>
    <t>GPJ LA BAULE - 2 X 9 Trous Critérium</t>
  </si>
  <si>
    <r>
      <t>17 et 18 Août 2023 -</t>
    </r>
    <r>
      <rPr>
        <b/>
        <sz val="11"/>
        <color theme="1"/>
        <rFont val="Calibri"/>
        <family val="2"/>
        <scheme val="minor"/>
      </rPr>
      <t xml:space="preserve"> G10</t>
    </r>
  </si>
  <si>
    <r>
      <t>07 et 18 Août 2023 -</t>
    </r>
    <r>
      <rPr>
        <b/>
        <sz val="11"/>
        <color theme="1"/>
        <rFont val="Calibri"/>
        <family val="2"/>
        <scheme val="minor"/>
      </rPr>
      <t xml:space="preserve"> G10</t>
    </r>
  </si>
  <si>
    <t>GRAND PRIX JEUNES DE LA BAULE - 2 X 18 Trous en U12</t>
  </si>
  <si>
    <t>GRAND PRIX JEUNES DE LA BAULE - 2 X 9 Trous</t>
  </si>
  <si>
    <t>LA</t>
  </si>
  <si>
    <t>17-18/08/2023</t>
  </si>
  <si>
    <t>G10</t>
  </si>
  <si>
    <t>GOLF DE LA BAULE</t>
  </si>
  <si>
    <t>17-18/08/23</t>
  </si>
  <si>
    <t>134</t>
  </si>
  <si>
    <t>90</t>
  </si>
  <si>
    <t xml:space="preserve">Score Brut 
</t>
  </si>
  <si>
    <r>
      <t>26 Août 2023 -</t>
    </r>
    <r>
      <rPr>
        <b/>
        <sz val="11"/>
        <color theme="1"/>
        <rFont val="Calibri"/>
        <family val="2"/>
        <scheme val="minor"/>
      </rPr>
      <t xml:space="preserve"> G10</t>
    </r>
  </si>
  <si>
    <r>
      <t>26 Août 2023 -</t>
    </r>
    <r>
      <rPr>
        <b/>
        <sz val="11"/>
        <color theme="1"/>
        <rFont val="Calibri"/>
        <family val="2"/>
        <scheme val="minor"/>
      </rPr>
      <t xml:space="preserve"> G11</t>
    </r>
  </si>
  <si>
    <t>Tour Stroke-Play U12 FILLES</t>
  </si>
  <si>
    <t>Tour Stroke-Play U12 GARCONS</t>
  </si>
  <si>
    <t>Tour Stroke-Play U10 GARCONS</t>
  </si>
  <si>
    <t>GOKT LAVAL- 18 Trous en U12</t>
  </si>
  <si>
    <t>GOKT LAVAL - 18 Trous</t>
  </si>
  <si>
    <t>Tour Stroke-Play U10 FILLES</t>
  </si>
  <si>
    <t>G11</t>
  </si>
  <si>
    <t>26/08/23</t>
  </si>
  <si>
    <t>GOLF DE LAVAL</t>
  </si>
  <si>
    <t>ALOUETTES</t>
  </si>
  <si>
    <t>ST SYLVAIN</t>
  </si>
  <si>
    <t>Breizh 19</t>
  </si>
  <si>
    <t>Breizh 14</t>
  </si>
  <si>
    <t>GOKT LAVAL - 2 X 9 Trous Critérium</t>
  </si>
  <si>
    <t>CHABOT Anne-Charlotte</t>
  </si>
  <si>
    <t>MOURLON Clarisse</t>
  </si>
  <si>
    <t>CHABOT Henri_Alban</t>
  </si>
  <si>
    <t>DEGUEILLE Victor</t>
  </si>
  <si>
    <t>TRANCHANT DOC Enzo</t>
  </si>
  <si>
    <t>Pdl 18</t>
  </si>
  <si>
    <t>RICHARD Lou</t>
  </si>
  <si>
    <t>Pdl 7</t>
  </si>
  <si>
    <t>Breizh 6</t>
  </si>
  <si>
    <t>Alouettes</t>
  </si>
  <si>
    <t>Breizh 17</t>
  </si>
  <si>
    <t xml:space="preserve">ST SYLVAIN </t>
  </si>
  <si>
    <t>PDL</t>
  </si>
  <si>
    <t xml:space="preserve"> 15 clubs</t>
  </si>
  <si>
    <t xml:space="preserve"> 19 clubs</t>
  </si>
  <si>
    <t>BREIZH</t>
  </si>
  <si>
    <t>St Samson</t>
  </si>
  <si>
    <t>16-17/09/2023</t>
  </si>
  <si>
    <t>GPJ ST SAMSON - 2 X 18 Trous</t>
  </si>
  <si>
    <r>
      <t>16 et 17 Septembre 2023 -</t>
    </r>
    <r>
      <rPr>
        <b/>
        <sz val="11"/>
        <color theme="1"/>
        <rFont val="Calibri"/>
        <family val="2"/>
        <scheme val="minor"/>
      </rPr>
      <t xml:space="preserve"> G11</t>
    </r>
  </si>
  <si>
    <r>
      <t>16 et 17 Septembre 2023 -</t>
    </r>
    <r>
      <rPr>
        <b/>
        <sz val="11"/>
        <color theme="1"/>
        <rFont val="Calibri"/>
        <family val="2"/>
        <scheme val="minor"/>
      </rPr>
      <t xml:space="preserve"> G12</t>
    </r>
  </si>
  <si>
    <t>GPJ ST SAMSON - 2 X 9 Trous</t>
  </si>
  <si>
    <t>G12</t>
  </si>
  <si>
    <t>16-17/09/23</t>
  </si>
  <si>
    <t>GOLF DE ST SAMSON</t>
  </si>
</sst>
</file>

<file path=xl/styles.xml><?xml version="1.0" encoding="utf-8"?>
<styleSheet xmlns="http://schemas.openxmlformats.org/spreadsheetml/2006/main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3" applyNumberFormat="0" applyAlignment="0" applyProtection="0"/>
    <xf numFmtId="0" fontId="24" fillId="6" borderId="14" applyNumberFormat="0" applyAlignment="0" applyProtection="0"/>
    <xf numFmtId="0" fontId="25" fillId="6" borderId="13" applyNumberFormat="0" applyAlignment="0" applyProtection="0"/>
    <xf numFmtId="0" fontId="26" fillId="0" borderId="15" applyNumberFormat="0" applyFill="0" applyAlignment="0" applyProtection="0"/>
    <xf numFmtId="0" fontId="14" fillId="7" borderId="16" applyNumberFormat="0" applyAlignment="0" applyProtection="0"/>
    <xf numFmtId="0" fontId="27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8" fillId="0" borderId="0" applyNumberFormat="0" applyFill="0" applyBorder="0" applyAlignment="0" applyProtection="0"/>
    <xf numFmtId="0" fontId="10" fillId="0" borderId="18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</cellStyleXfs>
  <cellXfs count="35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7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7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5" fillId="33" borderId="19" xfId="0" applyFont="1" applyFill="1" applyBorder="1" applyAlignment="1">
      <alignment horizontal="center"/>
    </xf>
    <xf numFmtId="14" fontId="9" fillId="33" borderId="3" xfId="0" applyNumberFormat="1" applyFont="1" applyFill="1" applyBorder="1" applyAlignment="1">
      <alignment horizontal="center"/>
    </xf>
    <xf numFmtId="0" fontId="15" fillId="35" borderId="6" xfId="0" applyFont="1" applyFill="1" applyBorder="1" applyAlignment="1">
      <alignment horizontal="center"/>
    </xf>
    <xf numFmtId="14" fontId="9" fillId="35" borderId="7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2" fillId="36" borderId="0" xfId="0" applyFont="1" applyFill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8" borderId="1" xfId="0" applyFill="1" applyBorder="1" applyAlignment="1">
      <alignment horizontal="center" vertical="center" wrapText="1"/>
    </xf>
    <xf numFmtId="0" fontId="0" fillId="39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33" borderId="2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35" borderId="0" xfId="0" applyFont="1" applyFill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35" borderId="0" xfId="0" applyFill="1"/>
    <xf numFmtId="0" fontId="0" fillId="39" borderId="0" xfId="0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35" borderId="1" xfId="0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49" fontId="35" fillId="0" borderId="1" xfId="0" applyNumberFormat="1" applyFont="1" applyFill="1" applyBorder="1"/>
    <xf numFmtId="166" fontId="0" fillId="0" borderId="1" xfId="0" applyNumberFormat="1" applyBorder="1" applyAlignment="1">
      <alignment horizontal="center" vertical="center"/>
    </xf>
    <xf numFmtId="0" fontId="0" fillId="34" borderId="4" xfId="0" applyFill="1" applyBorder="1"/>
    <xf numFmtId="0" fontId="0" fillId="34" borderId="20" xfId="0" applyFill="1" applyBorder="1"/>
    <xf numFmtId="0" fontId="0" fillId="35" borderId="21" xfId="0" applyFill="1" applyBorder="1" applyAlignment="1">
      <alignment horizontal="center"/>
    </xf>
    <xf numFmtId="166" fontId="0" fillId="0" borderId="1" xfId="0" applyNumberFormat="1" applyFont="1" applyFill="1" applyBorder="1"/>
    <xf numFmtId="0" fontId="9" fillId="0" borderId="21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31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6" fillId="0" borderId="1" xfId="0" applyFont="1" applyBorder="1"/>
    <xf numFmtId="0" fontId="36" fillId="36" borderId="1" xfId="0" applyFont="1" applyFill="1" applyBorder="1"/>
    <xf numFmtId="0" fontId="0" fillId="38" borderId="0" xfId="0" applyFill="1" applyBorder="1" applyAlignment="1">
      <alignment horizontal="center" vertical="center"/>
    </xf>
    <xf numFmtId="49" fontId="35" fillId="38" borderId="1" xfId="0" applyNumberFormat="1" applyFont="1" applyFill="1" applyBorder="1"/>
    <xf numFmtId="49" fontId="35" fillId="39" borderId="1" xfId="0" applyNumberFormat="1" applyFont="1" applyFill="1" applyBorder="1"/>
    <xf numFmtId="0" fontId="0" fillId="39" borderId="7" xfId="0" applyFill="1" applyBorder="1"/>
    <xf numFmtId="166" fontId="0" fillId="0" borderId="7" xfId="0" applyNumberFormat="1" applyFont="1" applyFill="1" applyBorder="1" applyAlignment="1">
      <alignment horizontal="center" vertical="center"/>
    </xf>
    <xf numFmtId="166" fontId="0" fillId="0" borderId="2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/>
    <xf numFmtId="0" fontId="36" fillId="0" borderId="1" xfId="0" applyFont="1" applyFill="1" applyBorder="1"/>
    <xf numFmtId="0" fontId="6" fillId="41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35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5" borderId="0" xfId="0" applyFill="1" applyBorder="1"/>
    <xf numFmtId="0" fontId="0" fillId="0" borderId="5" xfId="0" applyBorder="1" applyAlignment="1">
      <alignment horizontal="center" vertical="center"/>
    </xf>
    <xf numFmtId="0" fontId="6" fillId="42" borderId="1" xfId="0" applyFont="1" applyFill="1" applyBorder="1" applyAlignment="1">
      <alignment horizontal="center" vertical="center"/>
    </xf>
    <xf numFmtId="0" fontId="0" fillId="34" borderId="7" xfId="0" applyFill="1" applyBorder="1"/>
    <xf numFmtId="0" fontId="0" fillId="39" borderId="0" xfId="0" applyFill="1" applyBorder="1"/>
    <xf numFmtId="0" fontId="6" fillId="41" borderId="3" xfId="0" applyFont="1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 vertical="center"/>
    </xf>
    <xf numFmtId="49" fontId="35" fillId="38" borderId="1" xfId="0" applyNumberFormat="1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0" fillId="43" borderId="0" xfId="0" applyFill="1"/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/>
    </xf>
    <xf numFmtId="49" fontId="35" fillId="39" borderId="20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21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 applyAlignment="1"/>
    <xf numFmtId="0" fontId="9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6" fillId="0" borderId="1" xfId="0" applyFont="1" applyFill="1" applyBorder="1" applyAlignment="1">
      <alignment horizontal="center" vertical="center"/>
    </xf>
    <xf numFmtId="49" fontId="35" fillId="42" borderId="1" xfId="0" applyNumberFormat="1" applyFont="1" applyFill="1" applyBorder="1"/>
    <xf numFmtId="0" fontId="41" fillId="0" borderId="21" xfId="0" applyFont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40" fillId="0" borderId="7" xfId="0" applyFont="1" applyFill="1" applyBorder="1" applyAlignment="1">
      <alignment horizontal="left"/>
    </xf>
    <xf numFmtId="14" fontId="0" fillId="0" borderId="0" xfId="0" applyNumberFormat="1"/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4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6" fillId="45" borderId="1" xfId="0" applyFont="1" applyFill="1" applyBorder="1" applyAlignment="1">
      <alignment horizontal="center" vertical="center"/>
    </xf>
    <xf numFmtId="0" fontId="6" fillId="39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right"/>
    </xf>
    <xf numFmtId="0" fontId="10" fillId="0" borderId="3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6" fillId="38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9" fillId="0" borderId="8" xfId="0" applyFont="1" applyFill="1" applyBorder="1" applyAlignment="1">
      <alignment horizontal="center" vertical="center"/>
    </xf>
    <xf numFmtId="0" fontId="9" fillId="0" borderId="21" xfId="0" quotePrefix="1" applyFont="1" applyFill="1" applyBorder="1" applyAlignment="1">
      <alignment horizontal="center"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4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0" borderId="1" xfId="0" applyFont="1" applyFill="1" applyBorder="1" applyAlignment="1">
      <alignment horizontal="center" vertical="center"/>
    </xf>
    <xf numFmtId="0" fontId="0" fillId="0" borderId="21" xfId="0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9" fillId="45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44" borderId="21" xfId="0" applyFont="1" applyFill="1" applyBorder="1" applyAlignment="1">
      <alignment horizontal="center" vertical="center"/>
    </xf>
    <xf numFmtId="0" fontId="9" fillId="44" borderId="2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35" fillId="0" borderId="0" xfId="0" applyNumberFormat="1" applyFont="1" applyFill="1" applyBorder="1"/>
    <xf numFmtId="0" fontId="9" fillId="36" borderId="21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Border="1"/>
    <xf numFmtId="0" fontId="0" fillId="0" borderId="21" xfId="0" applyFill="1" applyBorder="1"/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9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36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0" fontId="6" fillId="44" borderId="3" xfId="0" applyFont="1" applyFill="1" applyBorder="1" applyAlignment="1">
      <alignment horizontal="center" vertical="center"/>
    </xf>
    <xf numFmtId="0" fontId="9" fillId="45" borderId="21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0" fontId="37" fillId="41" borderId="1" xfId="0" applyFont="1" applyFill="1" applyBorder="1" applyAlignment="1">
      <alignment horizontal="center" vertical="center"/>
    </xf>
    <xf numFmtId="0" fontId="39" fillId="41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7" xfId="0" applyBorder="1"/>
    <xf numFmtId="0" fontId="6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6" fillId="42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45" borderId="19" xfId="0" applyFont="1" applyFill="1" applyBorder="1" applyAlignment="1">
      <alignment horizontal="center" vertical="center"/>
    </xf>
    <xf numFmtId="0" fontId="6" fillId="38" borderId="19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3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11" fillId="0" borderId="9" xfId="0" applyNumberFormat="1" applyFont="1" applyFill="1" applyBorder="1" applyAlignment="1">
      <alignment horizontal="center"/>
    </xf>
    <xf numFmtId="165" fontId="38" fillId="0" borderId="4" xfId="0" applyNumberFormat="1" applyFont="1" applyFill="1" applyBorder="1" applyAlignment="1">
      <alignment horizontal="center"/>
    </xf>
    <xf numFmtId="165" fontId="38" fillId="0" borderId="7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10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30" fillId="40" borderId="5" xfId="0" applyFont="1" applyFill="1" applyBorder="1" applyAlignment="1">
      <alignment horizontal="center" vertical="center"/>
    </xf>
    <xf numFmtId="0" fontId="30" fillId="40" borderId="0" xfId="0" applyFont="1" applyFill="1" applyBorder="1" applyAlignment="1">
      <alignment horizontal="center" vertical="center"/>
    </xf>
    <xf numFmtId="0" fontId="30" fillId="40" borderId="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166" fontId="10" fillId="0" borderId="31" xfId="0" applyNumberFormat="1" applyFont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 vertical="center"/>
    </xf>
    <xf numFmtId="166" fontId="10" fillId="0" borderId="20" xfId="0" applyNumberFormat="1" applyFont="1" applyBorder="1" applyAlignment="1">
      <alignment horizontal="center" vertical="center"/>
    </xf>
    <xf numFmtId="165" fontId="11" fillId="42" borderId="9" xfId="0" applyNumberFormat="1" applyFont="1" applyFill="1" applyBorder="1" applyAlignment="1">
      <alignment horizontal="center"/>
    </xf>
    <xf numFmtId="165" fontId="38" fillId="42" borderId="4" xfId="0" applyNumberFormat="1" applyFont="1" applyFill="1" applyBorder="1" applyAlignment="1">
      <alignment horizontal="center"/>
    </xf>
    <xf numFmtId="165" fontId="38" fillId="42" borderId="7" xfId="0" applyNumberFormat="1" applyFont="1" applyFill="1" applyBorder="1" applyAlignment="1">
      <alignment horizontal="center"/>
    </xf>
    <xf numFmtId="165" fontId="11" fillId="41" borderId="9" xfId="0" applyNumberFormat="1" applyFont="1" applyFill="1" applyBorder="1" applyAlignment="1">
      <alignment horizontal="center"/>
    </xf>
    <xf numFmtId="165" fontId="38" fillId="41" borderId="4" xfId="0" applyNumberFormat="1" applyFont="1" applyFill="1" applyBorder="1" applyAlignment="1">
      <alignment horizontal="center"/>
    </xf>
    <xf numFmtId="165" fontId="38" fillId="41" borderId="7" xfId="0" applyNumberFormat="1" applyFont="1" applyFill="1" applyBorder="1" applyAlignment="1">
      <alignment horizontal="center"/>
    </xf>
    <xf numFmtId="166" fontId="10" fillId="0" borderId="3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/>
    </xf>
    <xf numFmtId="0" fontId="30" fillId="40" borderId="0" xfId="0" applyFont="1" applyFill="1" applyAlignment="1">
      <alignment horizontal="center" vertical="center"/>
    </xf>
    <xf numFmtId="165" fontId="11" fillId="41" borderId="21" xfId="0" applyNumberFormat="1" applyFont="1" applyFill="1" applyBorder="1" applyAlignment="1">
      <alignment horizontal="center"/>
    </xf>
    <xf numFmtId="165" fontId="11" fillId="41" borderId="30" xfId="0" applyNumberFormat="1" applyFont="1" applyFill="1" applyBorder="1" applyAlignment="1">
      <alignment horizontal="center"/>
    </xf>
    <xf numFmtId="165" fontId="11" fillId="41" borderId="2" xfId="0" applyNumberFormat="1" applyFont="1" applyFill="1" applyBorder="1" applyAlignment="1">
      <alignment horizontal="center"/>
    </xf>
    <xf numFmtId="165" fontId="11" fillId="41" borderId="9" xfId="0" applyNumberFormat="1" applyFont="1" applyFill="1" applyBorder="1" applyAlignment="1">
      <alignment horizontal="center" vertical="center"/>
    </xf>
    <xf numFmtId="0" fontId="0" fillId="41" borderId="4" xfId="0" applyFill="1" applyBorder="1" applyAlignment="1">
      <alignment horizontal="center" vertical="center"/>
    </xf>
    <xf numFmtId="0" fontId="0" fillId="41" borderId="7" xfId="0" applyFill="1" applyBorder="1" applyAlignment="1">
      <alignment horizontal="center" vertical="center"/>
    </xf>
    <xf numFmtId="0" fontId="0" fillId="41" borderId="21" xfId="0" applyFill="1" applyBorder="1" applyAlignment="1">
      <alignment horizontal="center" vertical="center"/>
    </xf>
    <xf numFmtId="0" fontId="0" fillId="44" borderId="21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11" fillId="0" borderId="21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45" borderId="21" xfId="0" applyFill="1" applyBorder="1" applyAlignment="1">
      <alignment horizontal="center" vertical="center" wrapText="1"/>
    </xf>
    <xf numFmtId="0" fontId="0" fillId="45" borderId="30" xfId="0" applyFill="1" applyBorder="1" applyAlignment="1">
      <alignment horizontal="center" vertical="center" wrapText="1"/>
    </xf>
    <xf numFmtId="0" fontId="0" fillId="45" borderId="2" xfId="0" applyFill="1" applyBorder="1" applyAlignment="1">
      <alignment horizontal="center" vertical="center" wrapText="1"/>
    </xf>
    <xf numFmtId="0" fontId="0" fillId="39" borderId="21" xfId="0" applyFill="1" applyBorder="1" applyAlignment="1">
      <alignment horizontal="center" vertical="center"/>
    </xf>
    <xf numFmtId="0" fontId="0" fillId="39" borderId="30" xfId="0" applyFill="1" applyBorder="1" applyAlignment="1">
      <alignment horizontal="center" vertical="center"/>
    </xf>
    <xf numFmtId="0" fontId="0" fillId="39" borderId="2" xfId="0" applyFill="1" applyBorder="1" applyAlignment="1">
      <alignment horizontal="center" vertical="center"/>
    </xf>
    <xf numFmtId="0" fontId="0" fillId="42" borderId="21" xfId="0" applyFill="1" applyBorder="1" applyAlignment="1">
      <alignment horizontal="center" vertical="center" wrapText="1"/>
    </xf>
    <xf numFmtId="0" fontId="0" fillId="42" borderId="30" xfId="0" applyFill="1" applyBorder="1" applyAlignment="1">
      <alignment horizontal="center" vertical="center" wrapText="1"/>
    </xf>
    <xf numFmtId="0" fontId="0" fillId="42" borderId="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165" fontId="38" fillId="41" borderId="30" xfId="0" applyNumberFormat="1" applyFont="1" applyFill="1" applyBorder="1" applyAlignment="1">
      <alignment horizontal="center"/>
    </xf>
    <xf numFmtId="165" fontId="38" fillId="41" borderId="2" xfId="0" applyNumberFormat="1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65" fontId="11" fillId="44" borderId="21" xfId="0" applyNumberFormat="1" applyFont="1" applyFill="1" applyBorder="1" applyAlignment="1">
      <alignment horizontal="center"/>
    </xf>
    <xf numFmtId="165" fontId="11" fillId="44" borderId="30" xfId="0" applyNumberFormat="1" applyFont="1" applyFill="1" applyBorder="1" applyAlignment="1">
      <alignment horizontal="center"/>
    </xf>
    <xf numFmtId="165" fontId="11" fillId="44" borderId="2" xfId="0" applyNumberFormat="1" applyFont="1" applyFill="1" applyBorder="1" applyAlignment="1">
      <alignment horizontal="center"/>
    </xf>
    <xf numFmtId="165" fontId="11" fillId="42" borderId="21" xfId="0" applyNumberFormat="1" applyFont="1" applyFill="1" applyBorder="1" applyAlignment="1">
      <alignment horizontal="center"/>
    </xf>
    <xf numFmtId="165" fontId="11" fillId="38" borderId="9" xfId="0" applyNumberFormat="1" applyFont="1" applyFill="1" applyBorder="1" applyAlignment="1">
      <alignment horizontal="center"/>
    </xf>
    <xf numFmtId="165" fontId="38" fillId="38" borderId="4" xfId="0" applyNumberFormat="1" applyFont="1" applyFill="1" applyBorder="1" applyAlignment="1">
      <alignment horizontal="center"/>
    </xf>
    <xf numFmtId="165" fontId="38" fillId="38" borderId="7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5" fontId="11" fillId="0" borderId="6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FAC090"/>
      <color rgb="FFFCD5B4"/>
      <color rgb="FFFFC000"/>
      <color rgb="FF000000"/>
      <color rgb="FF8DB4E3"/>
      <color rgb="FF2A9DD6"/>
      <color rgb="FFF2DDDC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400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1157605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533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698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7" name="Image 6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8" name="Image 7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1205230</xdr:colOff>
      <xdr:row>3</xdr:row>
      <xdr:rowOff>8255</xdr:rowOff>
    </xdr:to>
    <xdr:pic>
      <xdr:nvPicPr>
        <xdr:cNvPr id="9" name="Image 8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628861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233044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1070442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80644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976630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1</xdr:col>
      <xdr:colOff>1381125</xdr:colOff>
      <xdr:row>2</xdr:row>
      <xdr:rowOff>114300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647700" y="0"/>
          <a:ext cx="933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19050</xdr:rowOff>
    </xdr:from>
    <xdr:to>
      <xdr:col>1</xdr:col>
      <xdr:colOff>642620</xdr:colOff>
      <xdr:row>5</xdr:row>
      <xdr:rowOff>19050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409575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876300</xdr:colOff>
      <xdr:row>1</xdr:row>
      <xdr:rowOff>180975</xdr:rowOff>
    </xdr:from>
    <xdr:to>
      <xdr:col>1</xdr:col>
      <xdr:colOff>1566545</xdr:colOff>
      <xdr:row>5</xdr:row>
      <xdr:rowOff>19050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1076325" y="3810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0</xdr:row>
      <xdr:rowOff>19050</xdr:rowOff>
    </xdr:from>
    <xdr:to>
      <xdr:col>3</xdr:col>
      <xdr:colOff>1376680</xdr:colOff>
      <xdr:row>2</xdr:row>
      <xdr:rowOff>160655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1933575" y="190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32</xdr:col>
      <xdr:colOff>552450</xdr:colOff>
      <xdr:row>9</xdr:row>
      <xdr:rowOff>161925</xdr:rowOff>
    </xdr:to>
    <xdr:sp macro="" textlink="">
      <xdr:nvSpPr>
        <xdr:cNvPr id="2" name="Ellipse 1"/>
        <xdr:cNvSpPr/>
      </xdr:nvSpPr>
      <xdr:spPr>
        <a:xfrm>
          <a:off x="838200" y="0"/>
          <a:ext cx="12249150" cy="23050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152400</xdr:colOff>
      <xdr:row>36</xdr:row>
      <xdr:rowOff>57149</xdr:rowOff>
    </xdr:to>
    <xdr:sp macro="" textlink="">
      <xdr:nvSpPr>
        <xdr:cNvPr id="2" name="Ellipse 1"/>
        <xdr:cNvSpPr/>
      </xdr:nvSpPr>
      <xdr:spPr>
        <a:xfrm>
          <a:off x="0" y="0"/>
          <a:ext cx="4086225" cy="69151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BY47"/>
  <sheetViews>
    <sheetView tabSelected="1" workbookViewId="0">
      <pane xSplit="9270" topLeftCell="BS1"/>
      <selection activeCell="B5" sqref="B5"/>
      <selection pane="topRight" activeCell="CB41" sqref="CB41"/>
    </sheetView>
  </sheetViews>
  <sheetFormatPr baseColWidth="10" defaultRowHeight="15"/>
  <cols>
    <col min="1" max="1" width="3" style="47" bestFit="1" customWidth="1"/>
    <col min="2" max="2" width="22.7109375" style="47" bestFit="1" customWidth="1"/>
    <col min="3" max="3" width="19.42578125" style="47" bestFit="1" customWidth="1"/>
    <col min="4" max="4" width="6.85546875" style="47" bestFit="1" customWidth="1"/>
    <col min="5" max="5" width="5.42578125" style="20" bestFit="1" customWidth="1"/>
    <col min="6" max="6" width="5.5703125" style="34" bestFit="1" customWidth="1"/>
    <col min="7" max="7" width="0.85546875" style="1" customWidth="1"/>
    <col min="8" max="8" width="20.7109375" style="4" bestFit="1" customWidth="1"/>
    <col min="9" max="9" width="0.85546875" style="4" customWidth="1"/>
    <col min="10" max="10" width="7.85546875" style="1" customWidth="1"/>
    <col min="11" max="11" width="6.140625" style="1" customWidth="1"/>
    <col min="12" max="12" width="6.28515625" style="1" customWidth="1"/>
    <col min="13" max="13" width="4" style="1" customWidth="1"/>
    <col min="14" max="14" width="0.85546875" style="4" customWidth="1"/>
    <col min="15" max="15" width="7.85546875" style="1" customWidth="1"/>
    <col min="16" max="16" width="6.140625" style="1" customWidth="1"/>
    <col min="17" max="17" width="6.28515625" style="1" customWidth="1"/>
    <col min="18" max="18" width="4" style="1" customWidth="1"/>
    <col min="19" max="19" width="0.85546875" style="4" customWidth="1"/>
    <col min="20" max="21" width="7.85546875" style="103" customWidth="1"/>
    <col min="22" max="22" width="7.5703125" style="1" customWidth="1"/>
    <col min="23" max="23" width="6.140625" style="1" customWidth="1"/>
    <col min="24" max="24" width="6.28515625" style="1" customWidth="1"/>
    <col min="25" max="25" width="4" style="1" customWidth="1"/>
    <col min="26" max="26" width="0.85546875" style="4" customWidth="1"/>
    <col min="27" max="27" width="7.85546875" style="1" customWidth="1"/>
    <col min="28" max="28" width="6.140625" style="1" customWidth="1"/>
    <col min="29" max="29" width="6.28515625" style="1" customWidth="1"/>
    <col min="30" max="30" width="4" style="1" customWidth="1"/>
    <col min="31" max="31" width="0.85546875" style="4" customWidth="1"/>
    <col min="32" max="33" width="7.85546875" style="103" customWidth="1"/>
    <col min="34" max="34" width="7.5703125" style="1" customWidth="1"/>
    <col min="35" max="35" width="6.140625" style="1" customWidth="1"/>
    <col min="36" max="36" width="6.28515625" style="1" customWidth="1"/>
    <col min="37" max="37" width="4" style="1" customWidth="1"/>
    <col min="38" max="38" width="0.85546875" style="4" customWidth="1"/>
    <col min="39" max="40" width="7.85546875" style="103" customWidth="1"/>
    <col min="41" max="41" width="7.5703125" style="1" customWidth="1"/>
    <col min="42" max="42" width="6.140625" style="1" customWidth="1"/>
    <col min="43" max="43" width="6.28515625" style="1" customWidth="1"/>
    <col min="44" max="44" width="4" style="1" customWidth="1"/>
    <col min="45" max="45" width="0.85546875" style="4" customWidth="1"/>
    <col min="46" max="47" width="7.85546875" style="103" customWidth="1"/>
    <col min="48" max="48" width="7.5703125" style="1" customWidth="1"/>
    <col min="49" max="49" width="6.140625" style="1" customWidth="1"/>
    <col min="50" max="50" width="6.28515625" style="1" customWidth="1"/>
    <col min="51" max="51" width="4" style="1" customWidth="1"/>
    <col min="52" max="52" width="0.85546875" style="4" customWidth="1"/>
    <col min="53" max="54" width="7.85546875" style="103" customWidth="1"/>
    <col min="55" max="55" width="7.5703125" style="1" customWidth="1"/>
    <col min="56" max="56" width="6.140625" style="1" customWidth="1"/>
    <col min="57" max="57" width="6.28515625" style="1" customWidth="1"/>
    <col min="58" max="58" width="4" style="1" customWidth="1"/>
    <col min="59" max="59" width="0.85546875" style="4" customWidth="1"/>
    <col min="60" max="61" width="7.85546875" style="103" customWidth="1"/>
    <col min="62" max="62" width="7.5703125" style="1" customWidth="1"/>
    <col min="63" max="63" width="6.140625" style="1" customWidth="1"/>
    <col min="64" max="64" width="6.28515625" style="1" customWidth="1"/>
    <col min="65" max="65" width="4" style="1" customWidth="1"/>
    <col min="66" max="66" width="0.85546875" style="4" customWidth="1"/>
    <col min="67" max="67" width="9.7109375" style="103" customWidth="1"/>
    <col min="68" max="68" width="8.140625" style="1" customWidth="1"/>
    <col min="69" max="69" width="6.28515625" style="1" customWidth="1"/>
    <col min="70" max="70" width="6" style="1" customWidth="1"/>
    <col min="71" max="71" width="0.85546875" style="4" customWidth="1"/>
    <col min="72" max="73" width="7.85546875" style="103" customWidth="1"/>
    <col min="74" max="74" width="7.5703125" style="1" customWidth="1"/>
    <col min="75" max="75" width="6.140625" style="1" customWidth="1"/>
    <col min="76" max="76" width="6.28515625" style="1" customWidth="1"/>
    <col min="77" max="77" width="4" style="1" customWidth="1"/>
    <col min="78" max="16384" width="11.42578125" style="1"/>
  </cols>
  <sheetData>
    <row r="1" spans="1:77" ht="15.75" customHeight="1" thickTop="1">
      <c r="A1" s="259"/>
      <c r="B1" s="260"/>
      <c r="C1" s="260"/>
      <c r="D1" s="260"/>
      <c r="E1" s="260"/>
      <c r="F1" s="260"/>
      <c r="G1" s="260"/>
      <c r="H1" s="261"/>
      <c r="J1" s="244"/>
      <c r="K1" s="244"/>
      <c r="L1" s="244"/>
      <c r="M1" s="244"/>
      <c r="O1" s="244"/>
      <c r="P1" s="244"/>
      <c r="Q1" s="244"/>
      <c r="R1" s="244"/>
      <c r="AA1" s="244"/>
      <c r="AB1" s="244"/>
      <c r="AC1" s="244"/>
      <c r="AD1" s="244"/>
    </row>
    <row r="2" spans="1:77">
      <c r="A2" s="262"/>
      <c r="B2" s="263"/>
      <c r="C2" s="263"/>
      <c r="D2" s="263"/>
      <c r="E2" s="263"/>
      <c r="F2" s="263"/>
      <c r="G2" s="263"/>
      <c r="H2" s="264"/>
      <c r="J2" s="244"/>
      <c r="K2" s="244"/>
      <c r="L2" s="244"/>
      <c r="M2" s="244"/>
      <c r="O2" s="244"/>
      <c r="P2" s="244"/>
      <c r="Q2" s="244"/>
      <c r="R2" s="244"/>
      <c r="AA2" s="244"/>
      <c r="AB2" s="244"/>
      <c r="AC2" s="244"/>
      <c r="AD2" s="244"/>
    </row>
    <row r="3" spans="1:77">
      <c r="A3" s="262"/>
      <c r="B3" s="263"/>
      <c r="C3" s="263"/>
      <c r="D3" s="263"/>
      <c r="E3" s="263"/>
      <c r="F3" s="263"/>
      <c r="G3" s="263"/>
      <c r="H3" s="264"/>
    </row>
    <row r="4" spans="1:77" ht="15.75" thickBot="1">
      <c r="A4" s="265"/>
      <c r="B4" s="266"/>
      <c r="C4" s="266"/>
      <c r="D4" s="266"/>
      <c r="E4" s="266"/>
      <c r="F4" s="266"/>
      <c r="G4" s="266"/>
      <c r="H4" s="267"/>
      <c r="T4" s="227" t="s">
        <v>234</v>
      </c>
      <c r="U4" s="228"/>
      <c r="V4" s="228"/>
      <c r="W4" s="228"/>
      <c r="X4" s="228"/>
      <c r="Y4" s="229"/>
      <c r="AF4" s="227" t="s">
        <v>263</v>
      </c>
      <c r="AG4" s="228"/>
      <c r="AH4" s="228"/>
      <c r="AI4" s="228"/>
      <c r="AJ4" s="228"/>
      <c r="AK4" s="229"/>
      <c r="AM4" s="227" t="s">
        <v>272</v>
      </c>
      <c r="AN4" s="228"/>
      <c r="AO4" s="228"/>
      <c r="AP4" s="228"/>
      <c r="AQ4" s="228"/>
      <c r="AR4" s="229"/>
      <c r="AT4" s="227" t="s">
        <v>285</v>
      </c>
      <c r="AU4" s="228"/>
      <c r="AV4" s="228"/>
      <c r="AW4" s="228"/>
      <c r="AX4" s="228"/>
      <c r="AY4" s="229"/>
      <c r="BA4" s="227" t="s">
        <v>316</v>
      </c>
      <c r="BB4" s="228"/>
      <c r="BC4" s="228"/>
      <c r="BD4" s="228"/>
      <c r="BE4" s="228"/>
      <c r="BF4" s="229"/>
      <c r="BH4" s="227" t="s">
        <v>318</v>
      </c>
      <c r="BI4" s="228"/>
      <c r="BJ4" s="228"/>
      <c r="BK4" s="228"/>
      <c r="BL4" s="228"/>
      <c r="BM4" s="229"/>
      <c r="BO4" s="227" t="s">
        <v>334</v>
      </c>
      <c r="BP4" s="228"/>
      <c r="BQ4" s="228"/>
      <c r="BR4" s="229"/>
      <c r="BT4" s="227" t="s">
        <v>369</v>
      </c>
      <c r="BU4" s="228"/>
      <c r="BV4" s="228"/>
      <c r="BW4" s="228"/>
      <c r="BX4" s="228"/>
      <c r="BY4" s="229"/>
    </row>
    <row r="5" spans="1:77" ht="16.5" thickTop="1">
      <c r="B5" s="136" t="s">
        <v>39</v>
      </c>
      <c r="G5" s="5"/>
      <c r="H5" s="31" t="s">
        <v>3</v>
      </c>
      <c r="I5" s="14"/>
      <c r="J5" s="245" t="s">
        <v>232</v>
      </c>
      <c r="K5" s="246"/>
      <c r="L5" s="246"/>
      <c r="M5" s="247"/>
      <c r="N5" s="14"/>
      <c r="O5" s="245" t="s">
        <v>233</v>
      </c>
      <c r="P5" s="246"/>
      <c r="Q5" s="246"/>
      <c r="R5" s="247"/>
      <c r="S5" s="14"/>
      <c r="T5" s="230" t="s">
        <v>204</v>
      </c>
      <c r="U5" s="231"/>
      <c r="V5" s="231"/>
      <c r="W5" s="231"/>
      <c r="X5" s="231"/>
      <c r="Y5" s="232"/>
      <c r="Z5" s="14"/>
      <c r="AA5" s="245" t="s">
        <v>246</v>
      </c>
      <c r="AB5" s="246"/>
      <c r="AC5" s="246"/>
      <c r="AD5" s="247"/>
      <c r="AE5" s="14"/>
      <c r="AF5" s="230" t="s">
        <v>204</v>
      </c>
      <c r="AG5" s="231"/>
      <c r="AH5" s="231"/>
      <c r="AI5" s="231"/>
      <c r="AJ5" s="231"/>
      <c r="AK5" s="232"/>
      <c r="AL5" s="14"/>
      <c r="AM5" s="230" t="s">
        <v>204</v>
      </c>
      <c r="AN5" s="231"/>
      <c r="AO5" s="231"/>
      <c r="AP5" s="231"/>
      <c r="AQ5" s="231"/>
      <c r="AR5" s="232"/>
      <c r="AS5" s="14"/>
      <c r="AT5" s="230" t="s">
        <v>204</v>
      </c>
      <c r="AU5" s="231"/>
      <c r="AV5" s="231"/>
      <c r="AW5" s="231"/>
      <c r="AX5" s="231"/>
      <c r="AY5" s="232"/>
      <c r="AZ5" s="14"/>
      <c r="BA5" s="230" t="s">
        <v>204</v>
      </c>
      <c r="BB5" s="231"/>
      <c r="BC5" s="231"/>
      <c r="BD5" s="231"/>
      <c r="BE5" s="231"/>
      <c r="BF5" s="232"/>
      <c r="BG5" s="14"/>
      <c r="BH5" s="230" t="s">
        <v>204</v>
      </c>
      <c r="BI5" s="231"/>
      <c r="BJ5" s="231"/>
      <c r="BK5" s="231"/>
      <c r="BL5" s="231"/>
      <c r="BM5" s="232"/>
      <c r="BN5" s="14"/>
      <c r="BO5" s="230" t="s">
        <v>337</v>
      </c>
      <c r="BP5" s="231"/>
      <c r="BQ5" s="231"/>
      <c r="BR5" s="232"/>
      <c r="BS5" s="14"/>
      <c r="BT5" s="230" t="s">
        <v>204</v>
      </c>
      <c r="BU5" s="231"/>
      <c r="BV5" s="231"/>
      <c r="BW5" s="231"/>
      <c r="BX5" s="231"/>
      <c r="BY5" s="232"/>
    </row>
    <row r="6" spans="1:77" ht="15" customHeight="1">
      <c r="C6" s="45" t="s">
        <v>347</v>
      </c>
      <c r="G6" s="5"/>
      <c r="H6" s="13" t="s">
        <v>6</v>
      </c>
      <c r="I6" s="15"/>
      <c r="J6" s="248" t="s">
        <v>230</v>
      </c>
      <c r="K6" s="249"/>
      <c r="L6" s="249"/>
      <c r="M6" s="250"/>
      <c r="N6" s="15"/>
      <c r="O6" s="248" t="s">
        <v>231</v>
      </c>
      <c r="P6" s="249"/>
      <c r="Q6" s="249"/>
      <c r="R6" s="250"/>
      <c r="S6" s="15"/>
      <c r="T6" s="233" t="s">
        <v>208</v>
      </c>
      <c r="U6" s="234"/>
      <c r="V6" s="234"/>
      <c r="W6" s="234"/>
      <c r="X6" s="234"/>
      <c r="Y6" s="235"/>
      <c r="Z6" s="15"/>
      <c r="AA6" s="248" t="s">
        <v>247</v>
      </c>
      <c r="AB6" s="249"/>
      <c r="AC6" s="249"/>
      <c r="AD6" s="250"/>
      <c r="AE6" s="15"/>
      <c r="AF6" s="233" t="s">
        <v>265</v>
      </c>
      <c r="AG6" s="234"/>
      <c r="AH6" s="234"/>
      <c r="AI6" s="234"/>
      <c r="AJ6" s="234"/>
      <c r="AK6" s="235"/>
      <c r="AL6" s="15"/>
      <c r="AM6" s="233" t="s">
        <v>273</v>
      </c>
      <c r="AN6" s="234"/>
      <c r="AO6" s="234"/>
      <c r="AP6" s="234"/>
      <c r="AQ6" s="234"/>
      <c r="AR6" s="235"/>
      <c r="AS6" s="15"/>
      <c r="AT6" s="233" t="s">
        <v>286</v>
      </c>
      <c r="AU6" s="234"/>
      <c r="AV6" s="234"/>
      <c r="AW6" s="234"/>
      <c r="AX6" s="234"/>
      <c r="AY6" s="235"/>
      <c r="AZ6" s="15"/>
      <c r="BA6" s="233" t="s">
        <v>303</v>
      </c>
      <c r="BB6" s="234"/>
      <c r="BC6" s="234"/>
      <c r="BD6" s="234"/>
      <c r="BE6" s="234"/>
      <c r="BF6" s="235"/>
      <c r="BG6" s="15"/>
      <c r="BH6" s="277" t="s">
        <v>319</v>
      </c>
      <c r="BI6" s="278"/>
      <c r="BJ6" s="278"/>
      <c r="BK6" s="278"/>
      <c r="BL6" s="278"/>
      <c r="BM6" s="279"/>
      <c r="BN6" s="15"/>
      <c r="BO6" s="280" t="s">
        <v>340</v>
      </c>
      <c r="BP6" s="281"/>
      <c r="BQ6" s="281"/>
      <c r="BR6" s="282"/>
      <c r="BS6" s="15"/>
      <c r="BT6" s="280" t="s">
        <v>368</v>
      </c>
      <c r="BU6" s="281"/>
      <c r="BV6" s="281"/>
      <c r="BW6" s="281"/>
      <c r="BX6" s="281"/>
      <c r="BY6" s="282"/>
    </row>
    <row r="7" spans="1:77" ht="13.5" customHeight="1">
      <c r="C7" s="72" t="s">
        <v>268</v>
      </c>
      <c r="D7" s="19" t="s">
        <v>12</v>
      </c>
      <c r="F7" s="22"/>
      <c r="G7" s="6"/>
      <c r="H7" s="268" t="s">
        <v>5</v>
      </c>
      <c r="I7" s="10"/>
      <c r="J7" s="251"/>
      <c r="K7" s="252"/>
      <c r="L7" s="252"/>
      <c r="M7" s="253"/>
      <c r="N7" s="10"/>
      <c r="O7" s="251"/>
      <c r="P7" s="252"/>
      <c r="Q7" s="252"/>
      <c r="R7" s="253"/>
      <c r="S7" s="10"/>
      <c r="T7" s="236" t="s">
        <v>205</v>
      </c>
      <c r="U7" s="239" t="s">
        <v>206</v>
      </c>
      <c r="V7" s="241" t="s">
        <v>207</v>
      </c>
      <c r="W7" s="241" t="s">
        <v>4</v>
      </c>
      <c r="X7" s="241" t="s">
        <v>19</v>
      </c>
      <c r="Y7" s="241"/>
      <c r="Z7" s="10"/>
      <c r="AA7" s="251"/>
      <c r="AB7" s="252"/>
      <c r="AC7" s="252"/>
      <c r="AD7" s="253"/>
      <c r="AE7" s="10"/>
      <c r="AF7" s="236" t="s">
        <v>205</v>
      </c>
      <c r="AG7" s="239" t="s">
        <v>206</v>
      </c>
      <c r="AH7" s="241" t="s">
        <v>207</v>
      </c>
      <c r="AI7" s="241" t="s">
        <v>4</v>
      </c>
      <c r="AJ7" s="241" t="s">
        <v>19</v>
      </c>
      <c r="AK7" s="241"/>
      <c r="AL7" s="10"/>
      <c r="AM7" s="236" t="s">
        <v>205</v>
      </c>
      <c r="AN7" s="239" t="s">
        <v>206</v>
      </c>
      <c r="AO7" s="241" t="s">
        <v>207</v>
      </c>
      <c r="AP7" s="241" t="s">
        <v>4</v>
      </c>
      <c r="AQ7" s="241" t="s">
        <v>19</v>
      </c>
      <c r="AR7" s="241"/>
      <c r="AS7" s="10"/>
      <c r="AT7" s="236" t="s">
        <v>205</v>
      </c>
      <c r="AU7" s="239" t="s">
        <v>206</v>
      </c>
      <c r="AV7" s="241" t="s">
        <v>207</v>
      </c>
      <c r="AW7" s="241" t="s">
        <v>4</v>
      </c>
      <c r="AX7" s="241" t="s">
        <v>19</v>
      </c>
      <c r="AY7" s="241"/>
      <c r="AZ7" s="10"/>
      <c r="BA7" s="236" t="s">
        <v>205</v>
      </c>
      <c r="BB7" s="239" t="s">
        <v>206</v>
      </c>
      <c r="BC7" s="241" t="s">
        <v>207</v>
      </c>
      <c r="BD7" s="241" t="s">
        <v>4</v>
      </c>
      <c r="BE7" s="241" t="s">
        <v>19</v>
      </c>
      <c r="BF7" s="241"/>
      <c r="BG7" s="10"/>
      <c r="BH7" s="236" t="s">
        <v>205</v>
      </c>
      <c r="BI7" s="239" t="s">
        <v>206</v>
      </c>
      <c r="BJ7" s="241" t="s">
        <v>207</v>
      </c>
      <c r="BK7" s="241" t="s">
        <v>4</v>
      </c>
      <c r="BL7" s="241" t="s">
        <v>19</v>
      </c>
      <c r="BM7" s="241"/>
      <c r="BN7" s="10"/>
      <c r="BO7" s="236" t="s">
        <v>333</v>
      </c>
      <c r="BP7" s="241" t="s">
        <v>4</v>
      </c>
      <c r="BQ7" s="241" t="s">
        <v>19</v>
      </c>
      <c r="BR7" s="241"/>
      <c r="BS7" s="10"/>
      <c r="BT7" s="236" t="s">
        <v>205</v>
      </c>
      <c r="BU7" s="239" t="s">
        <v>206</v>
      </c>
      <c r="BV7" s="241" t="s">
        <v>207</v>
      </c>
      <c r="BW7" s="241" t="s">
        <v>4</v>
      </c>
      <c r="BX7" s="241" t="s">
        <v>19</v>
      </c>
      <c r="BY7" s="241"/>
    </row>
    <row r="8" spans="1:77" ht="15.75" customHeight="1">
      <c r="B8" s="271" t="s">
        <v>157</v>
      </c>
      <c r="C8" s="271" t="s">
        <v>42</v>
      </c>
      <c r="D8" s="271" t="s">
        <v>9</v>
      </c>
      <c r="E8" s="273" t="s">
        <v>10</v>
      </c>
      <c r="F8" s="275" t="s">
        <v>11</v>
      </c>
      <c r="G8" s="7"/>
      <c r="H8" s="269"/>
      <c r="I8" s="11"/>
      <c r="J8" s="254"/>
      <c r="K8" s="255"/>
      <c r="L8" s="255"/>
      <c r="M8" s="256"/>
      <c r="N8" s="11"/>
      <c r="O8" s="254"/>
      <c r="P8" s="255"/>
      <c r="Q8" s="255"/>
      <c r="R8" s="256"/>
      <c r="S8" s="11"/>
      <c r="T8" s="237"/>
      <c r="U8" s="240"/>
      <c r="V8" s="242"/>
      <c r="W8" s="243"/>
      <c r="X8" s="243"/>
      <c r="Y8" s="243"/>
      <c r="Z8" s="11"/>
      <c r="AA8" s="254"/>
      <c r="AB8" s="255"/>
      <c r="AC8" s="255"/>
      <c r="AD8" s="256"/>
      <c r="AE8" s="11"/>
      <c r="AF8" s="237"/>
      <c r="AG8" s="240"/>
      <c r="AH8" s="242"/>
      <c r="AI8" s="243"/>
      <c r="AJ8" s="243"/>
      <c r="AK8" s="243"/>
      <c r="AL8" s="11"/>
      <c r="AM8" s="237"/>
      <c r="AN8" s="240"/>
      <c r="AO8" s="242"/>
      <c r="AP8" s="243"/>
      <c r="AQ8" s="243"/>
      <c r="AR8" s="243"/>
      <c r="AS8" s="11"/>
      <c r="AT8" s="237"/>
      <c r="AU8" s="240"/>
      <c r="AV8" s="242"/>
      <c r="AW8" s="243"/>
      <c r="AX8" s="243"/>
      <c r="AY8" s="243"/>
      <c r="AZ8" s="11"/>
      <c r="BA8" s="237"/>
      <c r="BB8" s="240"/>
      <c r="BC8" s="242"/>
      <c r="BD8" s="243"/>
      <c r="BE8" s="243"/>
      <c r="BF8" s="243"/>
      <c r="BG8" s="11"/>
      <c r="BH8" s="237"/>
      <c r="BI8" s="240"/>
      <c r="BJ8" s="242"/>
      <c r="BK8" s="243"/>
      <c r="BL8" s="243"/>
      <c r="BM8" s="243"/>
      <c r="BN8" s="11"/>
      <c r="BO8" s="237"/>
      <c r="BP8" s="243"/>
      <c r="BQ8" s="243"/>
      <c r="BR8" s="243"/>
      <c r="BS8" s="11"/>
      <c r="BT8" s="237"/>
      <c r="BU8" s="240"/>
      <c r="BV8" s="242"/>
      <c r="BW8" s="243"/>
      <c r="BX8" s="243"/>
      <c r="BY8" s="243"/>
    </row>
    <row r="9" spans="1:77" ht="15" customHeight="1">
      <c r="B9" s="272"/>
      <c r="C9" s="272"/>
      <c r="D9" s="272"/>
      <c r="E9" s="274"/>
      <c r="F9" s="276"/>
      <c r="G9" s="7"/>
      <c r="H9" s="270"/>
      <c r="I9" s="11"/>
      <c r="J9" s="61" t="s">
        <v>47</v>
      </c>
      <c r="K9" s="61" t="s">
        <v>4</v>
      </c>
      <c r="L9" s="257" t="s">
        <v>19</v>
      </c>
      <c r="M9" s="258"/>
      <c r="N9" s="11"/>
      <c r="O9" s="61" t="s">
        <v>47</v>
      </c>
      <c r="P9" s="61" t="s">
        <v>4</v>
      </c>
      <c r="Q9" s="257" t="s">
        <v>19</v>
      </c>
      <c r="R9" s="258"/>
      <c r="S9" s="11"/>
      <c r="T9" s="238"/>
      <c r="U9" s="240"/>
      <c r="V9" s="242"/>
      <c r="W9" s="243"/>
      <c r="X9" s="243"/>
      <c r="Y9" s="243"/>
      <c r="Z9" s="11"/>
      <c r="AA9" s="125" t="s">
        <v>47</v>
      </c>
      <c r="AB9" s="125" t="s">
        <v>4</v>
      </c>
      <c r="AC9" s="257" t="s">
        <v>19</v>
      </c>
      <c r="AD9" s="258"/>
      <c r="AE9" s="11"/>
      <c r="AF9" s="238"/>
      <c r="AG9" s="240"/>
      <c r="AH9" s="242"/>
      <c r="AI9" s="243"/>
      <c r="AJ9" s="243"/>
      <c r="AK9" s="243"/>
      <c r="AL9" s="11"/>
      <c r="AM9" s="238"/>
      <c r="AN9" s="240"/>
      <c r="AO9" s="242"/>
      <c r="AP9" s="243"/>
      <c r="AQ9" s="243"/>
      <c r="AR9" s="243"/>
      <c r="AS9" s="11"/>
      <c r="AT9" s="238"/>
      <c r="AU9" s="240"/>
      <c r="AV9" s="242"/>
      <c r="AW9" s="243"/>
      <c r="AX9" s="243"/>
      <c r="AY9" s="243"/>
      <c r="AZ9" s="11"/>
      <c r="BA9" s="238"/>
      <c r="BB9" s="240"/>
      <c r="BC9" s="242"/>
      <c r="BD9" s="243"/>
      <c r="BE9" s="243"/>
      <c r="BF9" s="243"/>
      <c r="BG9" s="11"/>
      <c r="BH9" s="238"/>
      <c r="BI9" s="240"/>
      <c r="BJ9" s="242"/>
      <c r="BK9" s="243"/>
      <c r="BL9" s="243"/>
      <c r="BM9" s="243"/>
      <c r="BN9" s="11"/>
      <c r="BO9" s="238"/>
      <c r="BP9" s="243"/>
      <c r="BQ9" s="243"/>
      <c r="BR9" s="243"/>
      <c r="BS9" s="11"/>
      <c r="BT9" s="238"/>
      <c r="BU9" s="240"/>
      <c r="BV9" s="242"/>
      <c r="BW9" s="243"/>
      <c r="BX9" s="243"/>
      <c r="BY9" s="243"/>
    </row>
    <row r="10" spans="1:77" ht="15" customHeight="1">
      <c r="A10" s="69">
        <v>1</v>
      </c>
      <c r="B10" s="50" t="s">
        <v>49</v>
      </c>
      <c r="C10" s="74" t="s">
        <v>64</v>
      </c>
      <c r="D10" s="70">
        <v>2011</v>
      </c>
      <c r="E10" s="23">
        <v>14.7</v>
      </c>
      <c r="F10" s="38">
        <v>8.3000000000000007</v>
      </c>
      <c r="G10" s="5"/>
      <c r="H10" s="63">
        <f t="shared" ref="H10:H47" si="0">SUM(L10+Q10+X10+AC10+AJ10+AQ10+AX10+BE10+BL10+BQ10+BX10)</f>
        <v>1624</v>
      </c>
      <c r="I10" s="11"/>
      <c r="J10" s="90">
        <v>87</v>
      </c>
      <c r="K10" s="66">
        <v>1</v>
      </c>
      <c r="L10" s="33">
        <v>184</v>
      </c>
      <c r="M10" s="67" t="s">
        <v>1</v>
      </c>
      <c r="N10" s="11"/>
      <c r="O10" s="90">
        <v>89</v>
      </c>
      <c r="P10" s="66">
        <v>4</v>
      </c>
      <c r="Q10" s="33">
        <v>150</v>
      </c>
      <c r="R10" s="67" t="s">
        <v>1</v>
      </c>
      <c r="S10" s="11"/>
      <c r="T10" s="80">
        <v>90</v>
      </c>
      <c r="U10" s="199">
        <v>81</v>
      </c>
      <c r="V10" s="104">
        <f>SUM(T10:U10)</f>
        <v>171</v>
      </c>
      <c r="W10" s="105">
        <v>5</v>
      </c>
      <c r="X10" s="33">
        <v>127</v>
      </c>
      <c r="Y10" s="106" t="s">
        <v>1</v>
      </c>
      <c r="Z10" s="11"/>
      <c r="AA10" s="90">
        <v>72</v>
      </c>
      <c r="AB10" s="111">
        <v>2</v>
      </c>
      <c r="AC10" s="33">
        <v>184</v>
      </c>
      <c r="AD10" s="9" t="s">
        <v>1</v>
      </c>
      <c r="AE10" s="11"/>
      <c r="AF10" s="80">
        <v>88</v>
      </c>
      <c r="AG10" s="199">
        <v>81</v>
      </c>
      <c r="AH10" s="104">
        <f t="shared" ref="AH10:AH21" si="1">SUM(AF10:AG10)</f>
        <v>169</v>
      </c>
      <c r="AI10" s="105">
        <v>4</v>
      </c>
      <c r="AJ10" s="33">
        <v>142</v>
      </c>
      <c r="AK10" s="9" t="s">
        <v>1</v>
      </c>
      <c r="AL10" s="11"/>
      <c r="AM10" s="80">
        <v>81</v>
      </c>
      <c r="AN10" s="144">
        <v>79</v>
      </c>
      <c r="AO10" s="104">
        <f t="shared" ref="AO10:AO17" si="2">SUM(AM10:AN10)</f>
        <v>160</v>
      </c>
      <c r="AP10" s="105">
        <v>3</v>
      </c>
      <c r="AQ10" s="33">
        <v>168</v>
      </c>
      <c r="AR10" s="9" t="s">
        <v>1</v>
      </c>
      <c r="AS10" s="11"/>
      <c r="AT10" s="199"/>
      <c r="AU10" s="158"/>
      <c r="AV10" s="104"/>
      <c r="AW10" s="8"/>
      <c r="AX10" s="93"/>
      <c r="AY10" s="9"/>
      <c r="AZ10" s="11"/>
      <c r="BA10" s="80">
        <v>77</v>
      </c>
      <c r="BB10" s="169">
        <v>75</v>
      </c>
      <c r="BC10" s="169">
        <f>SUM(BA10:BB10)</f>
        <v>152</v>
      </c>
      <c r="BD10" s="105">
        <v>1</v>
      </c>
      <c r="BE10" s="33">
        <v>200</v>
      </c>
      <c r="BF10" s="9" t="s">
        <v>1</v>
      </c>
      <c r="BG10" s="11"/>
      <c r="BH10" s="80">
        <v>86</v>
      </c>
      <c r="BI10" s="177">
        <v>79</v>
      </c>
      <c r="BJ10" s="177">
        <f>SUM(BH10:BI10)</f>
        <v>165</v>
      </c>
      <c r="BK10" s="8">
        <v>4</v>
      </c>
      <c r="BL10" s="33">
        <v>150</v>
      </c>
      <c r="BM10" s="9" t="s">
        <v>1</v>
      </c>
      <c r="BN10" s="11"/>
      <c r="BO10" s="80">
        <v>85</v>
      </c>
      <c r="BP10" s="33">
        <v>5</v>
      </c>
      <c r="BQ10" s="33">
        <v>127</v>
      </c>
      <c r="BR10" s="9" t="s">
        <v>1</v>
      </c>
      <c r="BS10" s="11"/>
      <c r="BT10" s="80">
        <v>76</v>
      </c>
      <c r="BU10" s="219">
        <v>73</v>
      </c>
      <c r="BV10" s="219">
        <f>SUM(BT10:BU10)</f>
        <v>149</v>
      </c>
      <c r="BW10" s="8">
        <v>1</v>
      </c>
      <c r="BX10" s="33">
        <v>192</v>
      </c>
      <c r="BY10" s="9" t="s">
        <v>1</v>
      </c>
    </row>
    <row r="11" spans="1:77" ht="15" customHeight="1">
      <c r="A11" s="69">
        <v>2</v>
      </c>
      <c r="B11" s="50" t="s">
        <v>61</v>
      </c>
      <c r="C11" s="73" t="s">
        <v>72</v>
      </c>
      <c r="D11" s="70">
        <v>2011</v>
      </c>
      <c r="E11" s="23">
        <v>11</v>
      </c>
      <c r="F11" s="24">
        <v>6.9</v>
      </c>
      <c r="G11" s="5"/>
      <c r="H11" s="63">
        <f t="shared" si="0"/>
        <v>1449</v>
      </c>
      <c r="I11" s="11"/>
      <c r="J11" s="80">
        <v>91</v>
      </c>
      <c r="K11" s="56">
        <v>7</v>
      </c>
      <c r="L11" s="33">
        <v>105</v>
      </c>
      <c r="M11" s="9" t="s">
        <v>1</v>
      </c>
      <c r="N11" s="11"/>
      <c r="O11" s="219"/>
      <c r="P11" s="56"/>
      <c r="Q11" s="33"/>
      <c r="R11" s="9"/>
      <c r="S11" s="11"/>
      <c r="T11" s="80">
        <v>84</v>
      </c>
      <c r="U11" s="36">
        <v>78</v>
      </c>
      <c r="V11" s="104">
        <f>SUM(T11:U11)</f>
        <v>162</v>
      </c>
      <c r="W11" s="105">
        <v>2</v>
      </c>
      <c r="X11" s="33">
        <v>184</v>
      </c>
      <c r="Y11" s="106" t="s">
        <v>1</v>
      </c>
      <c r="Z11" s="11"/>
      <c r="AA11" s="80">
        <v>68</v>
      </c>
      <c r="AB11" s="68">
        <v>1</v>
      </c>
      <c r="AC11" s="33">
        <v>200</v>
      </c>
      <c r="AD11" s="9" t="s">
        <v>1</v>
      </c>
      <c r="AE11" s="11"/>
      <c r="AF11" s="80">
        <v>82</v>
      </c>
      <c r="AG11" s="36">
        <v>80</v>
      </c>
      <c r="AH11" s="104">
        <f t="shared" si="1"/>
        <v>162</v>
      </c>
      <c r="AI11" s="105">
        <v>2</v>
      </c>
      <c r="AJ11" s="33">
        <v>184</v>
      </c>
      <c r="AK11" s="9" t="s">
        <v>1</v>
      </c>
      <c r="AL11" s="11"/>
      <c r="AM11" s="80">
        <v>75</v>
      </c>
      <c r="AN11" s="144">
        <v>79</v>
      </c>
      <c r="AO11" s="104">
        <f t="shared" si="2"/>
        <v>154</v>
      </c>
      <c r="AP11" s="105">
        <v>1</v>
      </c>
      <c r="AQ11" s="33">
        <v>200</v>
      </c>
      <c r="AR11" s="9" t="s">
        <v>1</v>
      </c>
      <c r="AS11" s="11"/>
      <c r="AT11" s="80">
        <v>81</v>
      </c>
      <c r="AU11" s="158">
        <v>74</v>
      </c>
      <c r="AV11" s="104">
        <f>SUM(AT11:AU11)</f>
        <v>155</v>
      </c>
      <c r="AW11" s="8">
        <v>1</v>
      </c>
      <c r="AX11" s="93">
        <v>200</v>
      </c>
      <c r="AY11" s="9" t="s">
        <v>1</v>
      </c>
      <c r="AZ11" s="11"/>
      <c r="BA11" s="224"/>
      <c r="BB11" s="169"/>
      <c r="BC11" s="169"/>
      <c r="BD11" s="8"/>
      <c r="BE11" s="93"/>
      <c r="BF11" s="9"/>
      <c r="BG11" s="11"/>
      <c r="BH11" s="80">
        <v>77</v>
      </c>
      <c r="BI11" s="177">
        <v>76</v>
      </c>
      <c r="BJ11" s="183">
        <f>SUM(BH11:BI11)</f>
        <v>153</v>
      </c>
      <c r="BK11" s="8">
        <v>2</v>
      </c>
      <c r="BL11" s="33">
        <v>184</v>
      </c>
      <c r="BM11" s="9" t="s">
        <v>1</v>
      </c>
      <c r="BN11" s="11"/>
      <c r="BO11" s="224"/>
      <c r="BP11" s="99"/>
      <c r="BQ11" s="33"/>
      <c r="BR11" s="9"/>
      <c r="BS11" s="11"/>
      <c r="BT11" s="80">
        <v>75</v>
      </c>
      <c r="BU11" s="219">
        <v>74</v>
      </c>
      <c r="BV11" s="223">
        <f>SUM(BT11:BU11)</f>
        <v>149</v>
      </c>
      <c r="BW11" s="8">
        <v>1</v>
      </c>
      <c r="BX11" s="33">
        <v>192</v>
      </c>
      <c r="BY11" s="9" t="s">
        <v>1</v>
      </c>
    </row>
    <row r="12" spans="1:77" ht="15.75">
      <c r="A12" s="69">
        <v>3</v>
      </c>
      <c r="B12" s="50" t="s">
        <v>51</v>
      </c>
      <c r="C12" s="74" t="s">
        <v>66</v>
      </c>
      <c r="D12" s="70">
        <v>2011</v>
      </c>
      <c r="E12" s="23">
        <v>9.1</v>
      </c>
      <c r="F12" s="38">
        <v>8.6999999999999993</v>
      </c>
      <c r="G12" s="5"/>
      <c r="H12" s="63">
        <f t="shared" si="0"/>
        <v>1408</v>
      </c>
      <c r="I12" s="11"/>
      <c r="J12" s="80">
        <v>87</v>
      </c>
      <c r="K12" s="56">
        <v>1</v>
      </c>
      <c r="L12" s="33">
        <v>184</v>
      </c>
      <c r="M12" s="67" t="s">
        <v>1</v>
      </c>
      <c r="N12" s="11"/>
      <c r="O12" s="80">
        <v>83</v>
      </c>
      <c r="P12" s="56">
        <v>1</v>
      </c>
      <c r="Q12" s="33">
        <v>200</v>
      </c>
      <c r="R12" s="67" t="s">
        <v>1</v>
      </c>
      <c r="S12" s="11"/>
      <c r="T12" s="224"/>
      <c r="U12" s="219"/>
      <c r="V12" s="104"/>
      <c r="W12" s="105"/>
      <c r="X12" s="33"/>
      <c r="Y12" s="106" t="s">
        <v>1</v>
      </c>
      <c r="Z12" s="11"/>
      <c r="AA12" s="80">
        <v>74</v>
      </c>
      <c r="AB12" s="156">
        <v>4</v>
      </c>
      <c r="AC12" s="33">
        <v>150</v>
      </c>
      <c r="AD12" s="67" t="s">
        <v>1</v>
      </c>
      <c r="AE12" s="11"/>
      <c r="AF12" s="80">
        <v>87</v>
      </c>
      <c r="AG12" s="219">
        <v>81</v>
      </c>
      <c r="AH12" s="104">
        <f t="shared" si="1"/>
        <v>168</v>
      </c>
      <c r="AI12" s="105">
        <v>3</v>
      </c>
      <c r="AJ12" s="33">
        <v>168</v>
      </c>
      <c r="AK12" s="9" t="s">
        <v>1</v>
      </c>
      <c r="AL12" s="11"/>
      <c r="AM12" s="80">
        <v>78</v>
      </c>
      <c r="AN12" s="144">
        <v>83</v>
      </c>
      <c r="AO12" s="104">
        <f t="shared" si="2"/>
        <v>161</v>
      </c>
      <c r="AP12" s="105">
        <v>4</v>
      </c>
      <c r="AQ12" s="33">
        <v>142</v>
      </c>
      <c r="AR12" s="9" t="s">
        <v>1</v>
      </c>
      <c r="AS12" s="11"/>
      <c r="AT12" s="219"/>
      <c r="AU12" s="158"/>
      <c r="AV12" s="104"/>
      <c r="AW12" s="8"/>
      <c r="AX12" s="93"/>
      <c r="AY12" s="9"/>
      <c r="AZ12" s="11"/>
      <c r="BA12" s="80">
        <v>78</v>
      </c>
      <c r="BB12" s="169">
        <v>88</v>
      </c>
      <c r="BC12" s="169">
        <f>SUM(BA12:BB12)</f>
        <v>166</v>
      </c>
      <c r="BD12" s="8">
        <v>5</v>
      </c>
      <c r="BE12" s="33">
        <v>134</v>
      </c>
      <c r="BF12" s="9" t="s">
        <v>1</v>
      </c>
      <c r="BG12" s="11"/>
      <c r="BH12" s="80">
        <v>87</v>
      </c>
      <c r="BI12" s="177">
        <v>89</v>
      </c>
      <c r="BJ12" s="183">
        <f>SUM(BH12:BI12)</f>
        <v>176</v>
      </c>
      <c r="BK12" s="8">
        <v>10</v>
      </c>
      <c r="BL12" s="33">
        <v>80</v>
      </c>
      <c r="BM12" s="9" t="s">
        <v>1</v>
      </c>
      <c r="BN12" s="11"/>
      <c r="BO12" s="80">
        <v>72</v>
      </c>
      <c r="BP12" s="33">
        <v>1</v>
      </c>
      <c r="BQ12" s="33">
        <v>200</v>
      </c>
      <c r="BR12" s="9" t="s">
        <v>1</v>
      </c>
      <c r="BS12" s="11"/>
      <c r="BT12" s="80">
        <v>82</v>
      </c>
      <c r="BU12" s="219">
        <v>77</v>
      </c>
      <c r="BV12" s="223">
        <f>SUM(BT12:BU12)</f>
        <v>159</v>
      </c>
      <c r="BW12" s="8">
        <v>4</v>
      </c>
      <c r="BX12" s="33">
        <v>150</v>
      </c>
      <c r="BY12" s="9" t="s">
        <v>1</v>
      </c>
    </row>
    <row r="13" spans="1:77" ht="15.75">
      <c r="A13" s="69">
        <v>4</v>
      </c>
      <c r="B13" s="50" t="s">
        <v>82</v>
      </c>
      <c r="C13" s="74" t="s">
        <v>96</v>
      </c>
      <c r="D13" s="71">
        <v>2012</v>
      </c>
      <c r="E13" s="24">
        <v>12.1</v>
      </c>
      <c r="F13" s="24">
        <v>6.8</v>
      </c>
      <c r="G13" s="5"/>
      <c r="H13" s="63">
        <f t="shared" si="0"/>
        <v>1068</v>
      </c>
      <c r="I13" s="11"/>
      <c r="J13" s="80">
        <v>91</v>
      </c>
      <c r="K13" s="68">
        <v>7</v>
      </c>
      <c r="L13" s="33">
        <v>105</v>
      </c>
      <c r="M13" s="67" t="s">
        <v>1</v>
      </c>
      <c r="N13" s="11"/>
      <c r="O13" s="80">
        <v>85</v>
      </c>
      <c r="P13" s="56">
        <v>2</v>
      </c>
      <c r="Q13" s="33">
        <v>184</v>
      </c>
      <c r="R13" s="67" t="s">
        <v>1</v>
      </c>
      <c r="S13" s="11"/>
      <c r="T13" s="80">
        <v>81</v>
      </c>
      <c r="U13" s="36">
        <v>76</v>
      </c>
      <c r="V13" s="104">
        <f>SUM(T13:U13)</f>
        <v>157</v>
      </c>
      <c r="W13" s="105">
        <v>1</v>
      </c>
      <c r="X13" s="33">
        <v>200</v>
      </c>
      <c r="Y13" s="106" t="s">
        <v>1</v>
      </c>
      <c r="Z13" s="11"/>
      <c r="AA13" s="224"/>
      <c r="AB13" s="68"/>
      <c r="AC13" s="93"/>
      <c r="AD13" s="67"/>
      <c r="AE13" s="11"/>
      <c r="AF13" s="80">
        <v>83</v>
      </c>
      <c r="AG13" s="36">
        <v>88</v>
      </c>
      <c r="AH13" s="104">
        <f t="shared" si="1"/>
        <v>171</v>
      </c>
      <c r="AI13" s="105">
        <v>7</v>
      </c>
      <c r="AJ13" s="33">
        <v>110</v>
      </c>
      <c r="AK13" s="9" t="s">
        <v>1</v>
      </c>
      <c r="AL13" s="11"/>
      <c r="AM13" s="80">
        <v>86</v>
      </c>
      <c r="AN13" s="144">
        <v>80</v>
      </c>
      <c r="AO13" s="104">
        <f t="shared" si="2"/>
        <v>166</v>
      </c>
      <c r="AP13" s="105">
        <v>7</v>
      </c>
      <c r="AQ13" s="33">
        <v>110</v>
      </c>
      <c r="AR13" s="9" t="s">
        <v>1</v>
      </c>
      <c r="AS13" s="11"/>
      <c r="AT13" s="224"/>
      <c r="AU13" s="158"/>
      <c r="AV13" s="104"/>
      <c r="AW13" s="8"/>
      <c r="AX13" s="93"/>
      <c r="AY13" s="9"/>
      <c r="AZ13" s="11"/>
      <c r="BA13" s="80">
        <v>79</v>
      </c>
      <c r="BB13" s="169">
        <v>82</v>
      </c>
      <c r="BC13" s="169">
        <f>SUM(BA13:BB13)</f>
        <v>161</v>
      </c>
      <c r="BD13" s="112">
        <v>3</v>
      </c>
      <c r="BE13" s="33">
        <v>159</v>
      </c>
      <c r="BF13" s="9" t="s">
        <v>1</v>
      </c>
      <c r="BG13" s="11"/>
      <c r="BH13" s="80">
        <v>77</v>
      </c>
      <c r="BI13" s="177">
        <v>71</v>
      </c>
      <c r="BJ13" s="183">
        <f>SUM(BH13:BI13)</f>
        <v>148</v>
      </c>
      <c r="BK13" s="112">
        <v>1</v>
      </c>
      <c r="BL13" s="33">
        <v>200</v>
      </c>
      <c r="BM13" s="9" t="s">
        <v>1</v>
      </c>
      <c r="BN13" s="11"/>
      <c r="BO13" s="224"/>
      <c r="BP13" s="215"/>
      <c r="BQ13" s="33"/>
      <c r="BR13" s="9"/>
      <c r="BS13" s="11"/>
      <c r="BT13" s="80" t="s">
        <v>161</v>
      </c>
      <c r="BU13" s="219" t="s">
        <v>161</v>
      </c>
      <c r="BV13" s="223" t="s">
        <v>161</v>
      </c>
      <c r="BW13" s="112"/>
      <c r="BX13" s="93"/>
      <c r="BY13" s="9"/>
    </row>
    <row r="14" spans="1:77" ht="15.75" customHeight="1">
      <c r="A14" s="69">
        <v>5</v>
      </c>
      <c r="B14" s="50" t="s">
        <v>88</v>
      </c>
      <c r="C14" s="74" t="s">
        <v>99</v>
      </c>
      <c r="D14" s="71">
        <v>2012</v>
      </c>
      <c r="E14" s="24">
        <v>9.8000000000000007</v>
      </c>
      <c r="F14" s="24">
        <v>4.9000000000000004</v>
      </c>
      <c r="G14" s="5"/>
      <c r="H14" s="63">
        <f t="shared" si="0"/>
        <v>1054</v>
      </c>
      <c r="I14" s="11"/>
      <c r="J14" s="80">
        <v>88</v>
      </c>
      <c r="K14" s="56">
        <v>4</v>
      </c>
      <c r="L14" s="33">
        <v>150</v>
      </c>
      <c r="M14" s="67" t="s">
        <v>1</v>
      </c>
      <c r="N14" s="11"/>
      <c r="O14" s="219"/>
      <c r="P14" s="56"/>
      <c r="Q14" s="33"/>
      <c r="R14" s="67"/>
      <c r="S14" s="11"/>
      <c r="T14" s="80">
        <v>85</v>
      </c>
      <c r="U14" s="224">
        <v>78</v>
      </c>
      <c r="V14" s="104">
        <f>SUM(T14:U14)</f>
        <v>163</v>
      </c>
      <c r="W14" s="105">
        <v>3</v>
      </c>
      <c r="X14" s="33">
        <v>168</v>
      </c>
      <c r="Y14" s="106" t="s">
        <v>1</v>
      </c>
      <c r="Z14" s="11"/>
      <c r="AA14" s="224"/>
      <c r="AB14" s="111"/>
      <c r="AC14" s="93"/>
      <c r="AD14" s="67"/>
      <c r="AE14" s="11"/>
      <c r="AF14" s="80">
        <v>74</v>
      </c>
      <c r="AG14" s="224">
        <v>80</v>
      </c>
      <c r="AH14" s="104">
        <f t="shared" si="1"/>
        <v>154</v>
      </c>
      <c r="AI14" s="105">
        <v>1</v>
      </c>
      <c r="AJ14" s="33">
        <v>200</v>
      </c>
      <c r="AK14" s="9" t="s">
        <v>1</v>
      </c>
      <c r="AL14" s="11"/>
      <c r="AM14" s="80">
        <v>77</v>
      </c>
      <c r="AN14" s="144">
        <v>78</v>
      </c>
      <c r="AO14" s="104">
        <f t="shared" si="2"/>
        <v>155</v>
      </c>
      <c r="AP14" s="105">
        <v>2</v>
      </c>
      <c r="AQ14" s="33">
        <v>184</v>
      </c>
      <c r="AR14" s="9" t="s">
        <v>1</v>
      </c>
      <c r="AS14" s="11"/>
      <c r="AT14" s="158"/>
      <c r="AU14" s="158"/>
      <c r="AV14" s="104"/>
      <c r="AW14" s="8"/>
      <c r="AX14" s="93"/>
      <c r="AY14" s="9"/>
      <c r="AZ14" s="11"/>
      <c r="BA14" s="80">
        <v>81</v>
      </c>
      <c r="BB14" s="169">
        <v>78</v>
      </c>
      <c r="BC14" s="169">
        <f>SUM(BA14:BB14)</f>
        <v>159</v>
      </c>
      <c r="BD14" s="8">
        <v>2</v>
      </c>
      <c r="BE14" s="33">
        <v>184</v>
      </c>
      <c r="BF14" s="9" t="s">
        <v>1</v>
      </c>
      <c r="BG14" s="11"/>
      <c r="BH14" s="224"/>
      <c r="BI14" s="177"/>
      <c r="BJ14" s="183"/>
      <c r="BK14" s="8"/>
      <c r="BL14" s="33"/>
      <c r="BM14" s="9"/>
      <c r="BN14" s="11"/>
      <c r="BO14" s="224"/>
      <c r="BP14" s="99"/>
      <c r="BQ14" s="33"/>
      <c r="BR14" s="9"/>
      <c r="BS14" s="11"/>
      <c r="BT14" s="80">
        <v>79</v>
      </c>
      <c r="BU14" s="219">
        <v>78</v>
      </c>
      <c r="BV14" s="223">
        <f>SUM(BT14:BU14)</f>
        <v>157</v>
      </c>
      <c r="BW14" s="8">
        <v>3</v>
      </c>
      <c r="BX14" s="33">
        <v>168</v>
      </c>
      <c r="BY14" s="9" t="s">
        <v>1</v>
      </c>
    </row>
    <row r="15" spans="1:77" ht="15.75">
      <c r="A15" s="69">
        <v>6</v>
      </c>
      <c r="B15" s="167" t="s">
        <v>278</v>
      </c>
      <c r="C15" s="74" t="s">
        <v>139</v>
      </c>
      <c r="D15" s="79">
        <v>2011</v>
      </c>
      <c r="E15" s="38">
        <v>14.4</v>
      </c>
      <c r="F15" s="38">
        <v>9.4</v>
      </c>
      <c r="G15" s="5"/>
      <c r="H15" s="63">
        <f t="shared" si="0"/>
        <v>963</v>
      </c>
      <c r="I15" s="7"/>
      <c r="J15" s="224"/>
      <c r="K15" s="68"/>
      <c r="L15" s="93"/>
      <c r="M15" s="67"/>
      <c r="N15" s="7"/>
      <c r="O15" s="200"/>
      <c r="P15" s="68"/>
      <c r="Q15" s="93"/>
      <c r="R15" s="67"/>
      <c r="S15" s="7"/>
      <c r="T15" s="224"/>
      <c r="U15" s="199"/>
      <c r="V15" s="104"/>
      <c r="W15" s="8"/>
      <c r="X15" s="93"/>
      <c r="Y15" s="106"/>
      <c r="Z15" s="7"/>
      <c r="AA15" s="80">
        <v>75</v>
      </c>
      <c r="AB15" s="188">
        <v>5</v>
      </c>
      <c r="AC15" s="33">
        <v>134</v>
      </c>
      <c r="AD15" s="9" t="s">
        <v>1</v>
      </c>
      <c r="AE15" s="7"/>
      <c r="AF15" s="146">
        <v>94</v>
      </c>
      <c r="AG15" s="146">
        <v>83</v>
      </c>
      <c r="AH15" s="104">
        <f t="shared" si="1"/>
        <v>177</v>
      </c>
      <c r="AI15" s="105">
        <v>8</v>
      </c>
      <c r="AJ15" s="33">
        <v>100</v>
      </c>
      <c r="AK15" s="9" t="s">
        <v>1</v>
      </c>
      <c r="AL15" s="7"/>
      <c r="AM15" s="80">
        <v>79</v>
      </c>
      <c r="AN15" s="144">
        <v>82</v>
      </c>
      <c r="AO15" s="104">
        <f t="shared" si="2"/>
        <v>161</v>
      </c>
      <c r="AP15" s="105">
        <v>4</v>
      </c>
      <c r="AQ15" s="33">
        <v>142</v>
      </c>
      <c r="AR15" s="9" t="s">
        <v>1</v>
      </c>
      <c r="AS15" s="7"/>
      <c r="AT15" s="219"/>
      <c r="AU15" s="158"/>
      <c r="AV15" s="104"/>
      <c r="AW15" s="8"/>
      <c r="AX15" s="93"/>
      <c r="AY15" s="9"/>
      <c r="AZ15" s="7"/>
      <c r="BA15" s="80">
        <v>83</v>
      </c>
      <c r="BB15" s="169">
        <v>78</v>
      </c>
      <c r="BC15" s="169">
        <f>SUM(BA15:BB15)</f>
        <v>161</v>
      </c>
      <c r="BD15" s="8">
        <v>3</v>
      </c>
      <c r="BE15" s="33">
        <v>159</v>
      </c>
      <c r="BF15" s="9" t="s">
        <v>1</v>
      </c>
      <c r="BG15" s="7"/>
      <c r="BH15" s="80">
        <v>81</v>
      </c>
      <c r="BI15" s="177">
        <v>75</v>
      </c>
      <c r="BJ15" s="183">
        <f>SUM(BH15:BI15)</f>
        <v>156</v>
      </c>
      <c r="BK15" s="112">
        <v>3</v>
      </c>
      <c r="BL15" s="33">
        <v>168</v>
      </c>
      <c r="BM15" s="9" t="s">
        <v>1</v>
      </c>
      <c r="BN15" s="7"/>
      <c r="BO15" s="80">
        <v>82</v>
      </c>
      <c r="BP15" s="33">
        <v>4</v>
      </c>
      <c r="BQ15" s="33">
        <v>150</v>
      </c>
      <c r="BR15" s="9" t="s">
        <v>1</v>
      </c>
      <c r="BS15" s="7"/>
      <c r="BT15" s="80">
        <v>87</v>
      </c>
      <c r="BU15" s="219">
        <v>83</v>
      </c>
      <c r="BV15" s="223">
        <f>SUM(BT15:BU15)</f>
        <v>170</v>
      </c>
      <c r="BW15" s="8">
        <v>7</v>
      </c>
      <c r="BX15" s="33">
        <v>110</v>
      </c>
      <c r="BY15" s="9" t="s">
        <v>1</v>
      </c>
    </row>
    <row r="16" spans="1:77" ht="15.75" customHeight="1">
      <c r="A16" s="69">
        <v>7</v>
      </c>
      <c r="B16" s="50" t="s">
        <v>57</v>
      </c>
      <c r="C16" s="73" t="s">
        <v>71</v>
      </c>
      <c r="D16" s="70">
        <v>2011</v>
      </c>
      <c r="E16" s="24">
        <v>13.6</v>
      </c>
      <c r="F16" s="24">
        <v>11</v>
      </c>
      <c r="G16" s="5"/>
      <c r="H16" s="63">
        <f t="shared" si="0"/>
        <v>884</v>
      </c>
      <c r="I16" s="11"/>
      <c r="J16" s="80">
        <v>89</v>
      </c>
      <c r="K16" s="56">
        <v>5</v>
      </c>
      <c r="L16" s="33">
        <v>127</v>
      </c>
      <c r="M16" s="67" t="s">
        <v>1</v>
      </c>
      <c r="N16" s="11"/>
      <c r="O16" s="219"/>
      <c r="P16" s="56"/>
      <c r="Q16" s="33"/>
      <c r="R16" s="67"/>
      <c r="S16" s="11"/>
      <c r="T16" s="80">
        <v>84</v>
      </c>
      <c r="U16" s="224">
        <v>87</v>
      </c>
      <c r="V16" s="104">
        <f>SUM(T16:U16)</f>
        <v>171</v>
      </c>
      <c r="W16" s="105">
        <v>5</v>
      </c>
      <c r="X16" s="33">
        <v>127</v>
      </c>
      <c r="Y16" s="106" t="s">
        <v>1</v>
      </c>
      <c r="Z16" s="11"/>
      <c r="AA16" s="224"/>
      <c r="AB16" s="111"/>
      <c r="AC16" s="93"/>
      <c r="AD16" s="67"/>
      <c r="AE16" s="11"/>
      <c r="AF16" s="80">
        <v>86</v>
      </c>
      <c r="AG16" s="224">
        <v>83</v>
      </c>
      <c r="AH16" s="104">
        <f t="shared" si="1"/>
        <v>169</v>
      </c>
      <c r="AI16" s="105">
        <v>4</v>
      </c>
      <c r="AJ16" s="33">
        <v>142</v>
      </c>
      <c r="AK16" s="9" t="s">
        <v>1</v>
      </c>
      <c r="AL16" s="11"/>
      <c r="AM16" s="80">
        <v>82</v>
      </c>
      <c r="AN16" s="147">
        <v>83</v>
      </c>
      <c r="AO16" s="104">
        <f t="shared" si="2"/>
        <v>165</v>
      </c>
      <c r="AP16" s="105">
        <v>6</v>
      </c>
      <c r="AQ16" s="33">
        <v>120</v>
      </c>
      <c r="AR16" s="9" t="s">
        <v>1</v>
      </c>
      <c r="AS16" s="11"/>
      <c r="AT16" s="80">
        <v>83</v>
      </c>
      <c r="AU16" s="158">
        <v>75</v>
      </c>
      <c r="AV16" s="104">
        <f>SUM(AT16:AU16)</f>
        <v>158</v>
      </c>
      <c r="AW16" s="8">
        <v>2</v>
      </c>
      <c r="AX16" s="163">
        <v>184</v>
      </c>
      <c r="AY16" s="9" t="s">
        <v>1</v>
      </c>
      <c r="AZ16" s="11"/>
      <c r="BA16" s="224"/>
      <c r="BB16" s="169"/>
      <c r="BC16" s="169"/>
      <c r="BD16" s="8"/>
      <c r="BE16" s="93"/>
      <c r="BF16" s="9"/>
      <c r="BG16" s="11"/>
      <c r="BH16" s="224"/>
      <c r="BI16" s="177"/>
      <c r="BJ16" s="183"/>
      <c r="BK16" s="8"/>
      <c r="BL16" s="93"/>
      <c r="BM16" s="9"/>
      <c r="BN16" s="11"/>
      <c r="BO16" s="80">
        <v>78</v>
      </c>
      <c r="BP16" s="33">
        <v>2</v>
      </c>
      <c r="BQ16" s="93">
        <v>184</v>
      </c>
      <c r="BR16" s="9" t="s">
        <v>1</v>
      </c>
      <c r="BS16" s="11"/>
      <c r="BT16" s="224"/>
      <c r="BU16" s="219"/>
      <c r="BV16" s="223"/>
      <c r="BW16" s="8"/>
      <c r="BX16" s="93"/>
      <c r="BY16" s="9"/>
    </row>
    <row r="17" spans="1:77" ht="15.75">
      <c r="A17" s="69">
        <v>8</v>
      </c>
      <c r="B17" s="50" t="s">
        <v>54</v>
      </c>
      <c r="C17" s="74" t="s">
        <v>68</v>
      </c>
      <c r="D17" s="70">
        <v>2011</v>
      </c>
      <c r="E17" s="38">
        <v>19.899999999999999</v>
      </c>
      <c r="F17" s="38">
        <v>13.3</v>
      </c>
      <c r="G17" s="5"/>
      <c r="H17" s="63">
        <f t="shared" si="0"/>
        <v>880</v>
      </c>
      <c r="I17" s="11"/>
      <c r="J17" s="80">
        <v>100</v>
      </c>
      <c r="K17" s="56">
        <v>9</v>
      </c>
      <c r="L17" s="33">
        <v>85</v>
      </c>
      <c r="M17" s="67" t="s">
        <v>1</v>
      </c>
      <c r="N17" s="11"/>
      <c r="O17" s="224"/>
      <c r="P17" s="56"/>
      <c r="Q17" s="33"/>
      <c r="R17" s="67"/>
      <c r="S17" s="11"/>
      <c r="T17" s="80">
        <v>87</v>
      </c>
      <c r="U17" s="36">
        <v>92</v>
      </c>
      <c r="V17" s="104">
        <f>SUM(T17:U17)</f>
        <v>179</v>
      </c>
      <c r="W17" s="105">
        <v>8</v>
      </c>
      <c r="X17" s="33">
        <v>95</v>
      </c>
      <c r="Y17" s="106" t="s">
        <v>1</v>
      </c>
      <c r="Z17" s="11"/>
      <c r="AA17" s="80">
        <v>73</v>
      </c>
      <c r="AB17" s="68">
        <v>3</v>
      </c>
      <c r="AC17" s="33">
        <v>168</v>
      </c>
      <c r="AD17" s="9" t="s">
        <v>1</v>
      </c>
      <c r="AE17" s="11"/>
      <c r="AF17" s="80">
        <v>95</v>
      </c>
      <c r="AG17" s="36">
        <v>96</v>
      </c>
      <c r="AH17" s="104">
        <f t="shared" si="1"/>
        <v>191</v>
      </c>
      <c r="AI17" s="105">
        <v>14</v>
      </c>
      <c r="AJ17" s="33">
        <v>30</v>
      </c>
      <c r="AK17" s="9" t="s">
        <v>1</v>
      </c>
      <c r="AL17" s="11"/>
      <c r="AM17" s="80">
        <v>89</v>
      </c>
      <c r="AN17" s="144">
        <v>92</v>
      </c>
      <c r="AO17" s="104">
        <f t="shared" si="2"/>
        <v>181</v>
      </c>
      <c r="AP17" s="105">
        <v>9</v>
      </c>
      <c r="AQ17" s="33">
        <v>90</v>
      </c>
      <c r="AR17" s="9" t="s">
        <v>1</v>
      </c>
      <c r="AS17" s="11"/>
      <c r="AT17" s="200"/>
      <c r="AU17" s="158"/>
      <c r="AV17" s="104"/>
      <c r="AW17" s="8"/>
      <c r="AX17" s="93"/>
      <c r="AY17" s="9"/>
      <c r="AZ17" s="11"/>
      <c r="BA17" s="80">
        <v>88</v>
      </c>
      <c r="BB17" s="169">
        <v>85</v>
      </c>
      <c r="BC17" s="169">
        <f>SUM(BA17:BB17)</f>
        <v>173</v>
      </c>
      <c r="BD17" s="8">
        <v>7</v>
      </c>
      <c r="BE17" s="33">
        <v>110</v>
      </c>
      <c r="BF17" s="9" t="s">
        <v>1</v>
      </c>
      <c r="BG17" s="11"/>
      <c r="BH17" s="224"/>
      <c r="BI17" s="177"/>
      <c r="BJ17" s="183"/>
      <c r="BK17" s="8"/>
      <c r="BL17" s="33"/>
      <c r="BM17" s="9"/>
      <c r="BN17" s="11"/>
      <c r="BO17" s="80">
        <v>81</v>
      </c>
      <c r="BP17" s="33">
        <v>3</v>
      </c>
      <c r="BQ17" s="33">
        <v>168</v>
      </c>
      <c r="BR17" s="9" t="s">
        <v>1</v>
      </c>
      <c r="BS17" s="11"/>
      <c r="BT17" s="80">
        <v>79</v>
      </c>
      <c r="BU17" s="219">
        <v>86</v>
      </c>
      <c r="BV17" s="223">
        <f>SUM(BT17:BU17)</f>
        <v>165</v>
      </c>
      <c r="BW17" s="8">
        <v>5</v>
      </c>
      <c r="BX17" s="33">
        <v>134</v>
      </c>
      <c r="BY17" s="9" t="s">
        <v>1</v>
      </c>
    </row>
    <row r="18" spans="1:77" ht="15.75">
      <c r="A18" s="69">
        <v>9</v>
      </c>
      <c r="B18" s="50" t="s">
        <v>52</v>
      </c>
      <c r="C18" s="73" t="s">
        <v>67</v>
      </c>
      <c r="D18" s="70">
        <v>2011</v>
      </c>
      <c r="E18" s="24">
        <v>16.5</v>
      </c>
      <c r="F18" s="24">
        <v>14.1</v>
      </c>
      <c r="G18" s="5"/>
      <c r="H18" s="63">
        <f t="shared" si="0"/>
        <v>734</v>
      </c>
      <c r="I18" s="11"/>
      <c r="J18" s="80">
        <v>87</v>
      </c>
      <c r="K18" s="56">
        <v>1</v>
      </c>
      <c r="L18" s="33">
        <v>184</v>
      </c>
      <c r="M18" s="67" t="s">
        <v>1</v>
      </c>
      <c r="N18" s="11"/>
      <c r="O18" s="224"/>
      <c r="P18" s="56"/>
      <c r="Q18" s="33"/>
      <c r="R18" s="67"/>
      <c r="S18" s="11"/>
      <c r="T18" s="80">
        <v>84</v>
      </c>
      <c r="U18" s="36">
        <v>86</v>
      </c>
      <c r="V18" s="104">
        <f>SUM(T18:U18)</f>
        <v>170</v>
      </c>
      <c r="W18" s="105">
        <v>4</v>
      </c>
      <c r="X18" s="33">
        <v>150</v>
      </c>
      <c r="Y18" s="106" t="s">
        <v>1</v>
      </c>
      <c r="Z18" s="11"/>
      <c r="AA18" s="80">
        <v>79</v>
      </c>
      <c r="AB18" s="111">
        <v>10</v>
      </c>
      <c r="AC18" s="33">
        <v>80</v>
      </c>
      <c r="AD18" s="67" t="s">
        <v>1</v>
      </c>
      <c r="AE18" s="11"/>
      <c r="AF18" s="80">
        <v>82</v>
      </c>
      <c r="AG18" s="36">
        <v>88</v>
      </c>
      <c r="AH18" s="104">
        <f t="shared" si="1"/>
        <v>170</v>
      </c>
      <c r="AI18" s="105">
        <v>6</v>
      </c>
      <c r="AJ18" s="33">
        <v>120</v>
      </c>
      <c r="AK18" s="9" t="s">
        <v>1</v>
      </c>
      <c r="AL18" s="11"/>
      <c r="AM18" s="224"/>
      <c r="AN18" s="144"/>
      <c r="AO18" s="104"/>
      <c r="AP18" s="105"/>
      <c r="AQ18" s="33"/>
      <c r="AR18" s="9"/>
      <c r="AS18" s="11"/>
      <c r="AT18" s="80">
        <v>100</v>
      </c>
      <c r="AU18" s="158">
        <v>82</v>
      </c>
      <c r="AV18" s="104">
        <f>SUM(AT18:AU18)</f>
        <v>182</v>
      </c>
      <c r="AW18" s="8">
        <v>8</v>
      </c>
      <c r="AX18" s="93">
        <v>100</v>
      </c>
      <c r="AY18" s="9" t="s">
        <v>1</v>
      </c>
      <c r="AZ18" s="11"/>
      <c r="BA18" s="224"/>
      <c r="BB18" s="169"/>
      <c r="BC18" s="169"/>
      <c r="BD18" s="8"/>
      <c r="BE18" s="93"/>
      <c r="BF18" s="9"/>
      <c r="BG18" s="11"/>
      <c r="BH18" s="80">
        <v>89</v>
      </c>
      <c r="BI18" s="177">
        <v>84</v>
      </c>
      <c r="BJ18" s="183">
        <f>SUM(BH18:BI18)</f>
        <v>173</v>
      </c>
      <c r="BK18" s="8">
        <v>8</v>
      </c>
      <c r="BL18" s="33">
        <v>100</v>
      </c>
      <c r="BM18" s="9" t="s">
        <v>1</v>
      </c>
      <c r="BN18" s="11"/>
      <c r="BO18" s="219"/>
      <c r="BP18" s="99"/>
      <c r="BQ18" s="33"/>
      <c r="BR18" s="9"/>
      <c r="BS18" s="11"/>
      <c r="BT18" s="224"/>
      <c r="BU18" s="219"/>
      <c r="BV18" s="223"/>
      <c r="BW18" s="8"/>
      <c r="BX18" s="93"/>
      <c r="BY18" s="9"/>
    </row>
    <row r="19" spans="1:77" ht="15.75" customHeight="1">
      <c r="A19" s="69">
        <v>10</v>
      </c>
      <c r="B19" s="50" t="s">
        <v>85</v>
      </c>
      <c r="C19" s="74" t="s">
        <v>92</v>
      </c>
      <c r="D19" s="71">
        <v>2012</v>
      </c>
      <c r="E19" s="24">
        <v>17.899999999999999</v>
      </c>
      <c r="F19" s="24">
        <v>13.6</v>
      </c>
      <c r="G19" s="5"/>
      <c r="H19" s="63">
        <f t="shared" si="0"/>
        <v>632</v>
      </c>
      <c r="I19" s="11"/>
      <c r="J19" s="80">
        <v>89</v>
      </c>
      <c r="K19" s="56">
        <v>5</v>
      </c>
      <c r="L19" s="33">
        <v>127</v>
      </c>
      <c r="M19" s="67" t="s">
        <v>1</v>
      </c>
      <c r="N19" s="11"/>
      <c r="O19" s="224"/>
      <c r="P19" s="56"/>
      <c r="Q19" s="33"/>
      <c r="R19" s="67"/>
      <c r="S19" s="11"/>
      <c r="T19" s="80">
        <v>89</v>
      </c>
      <c r="U19" s="224">
        <v>93</v>
      </c>
      <c r="V19" s="104">
        <f>SUM(T19:U19)</f>
        <v>182</v>
      </c>
      <c r="W19" s="105">
        <v>11</v>
      </c>
      <c r="X19" s="33">
        <v>65</v>
      </c>
      <c r="Y19" s="106" t="s">
        <v>1</v>
      </c>
      <c r="Z19" s="11"/>
      <c r="AA19" s="80">
        <v>80</v>
      </c>
      <c r="AB19" s="68">
        <v>11</v>
      </c>
      <c r="AC19" s="33">
        <v>70</v>
      </c>
      <c r="AD19" s="9" t="s">
        <v>1</v>
      </c>
      <c r="AE19" s="11"/>
      <c r="AF19" s="80">
        <v>97</v>
      </c>
      <c r="AG19" s="224">
        <v>94</v>
      </c>
      <c r="AH19" s="104">
        <f t="shared" si="1"/>
        <v>191</v>
      </c>
      <c r="AI19" s="105">
        <v>14</v>
      </c>
      <c r="AJ19" s="33">
        <v>30</v>
      </c>
      <c r="AK19" s="9" t="s">
        <v>1</v>
      </c>
      <c r="AL19" s="11"/>
      <c r="AM19" s="80">
        <v>91</v>
      </c>
      <c r="AN19" s="144">
        <v>87</v>
      </c>
      <c r="AO19" s="104">
        <f>SUM(AM19:AN19)</f>
        <v>178</v>
      </c>
      <c r="AP19" s="105">
        <v>8</v>
      </c>
      <c r="AQ19" s="33">
        <v>100</v>
      </c>
      <c r="AR19" s="9" t="s">
        <v>1</v>
      </c>
      <c r="AS19" s="11"/>
      <c r="AT19" s="224"/>
      <c r="AU19" s="158"/>
      <c r="AV19" s="104"/>
      <c r="AW19" s="8"/>
      <c r="AX19" s="93"/>
      <c r="AY19" s="9"/>
      <c r="AZ19" s="11"/>
      <c r="BA19" s="80">
        <v>80</v>
      </c>
      <c r="BB19" s="169">
        <v>89</v>
      </c>
      <c r="BC19" s="169">
        <f>SUM(BA19:BB19)</f>
        <v>169</v>
      </c>
      <c r="BD19" s="8">
        <v>6</v>
      </c>
      <c r="BE19" s="33">
        <v>120</v>
      </c>
      <c r="BF19" s="9" t="s">
        <v>1</v>
      </c>
      <c r="BG19" s="11"/>
      <c r="BH19" s="224"/>
      <c r="BI19" s="177"/>
      <c r="BJ19" s="183"/>
      <c r="BK19" s="8"/>
      <c r="BL19" s="33"/>
      <c r="BM19" s="9"/>
      <c r="BN19" s="11"/>
      <c r="BO19" s="219"/>
      <c r="BP19" s="99"/>
      <c r="BQ19" s="33"/>
      <c r="BR19" s="9"/>
      <c r="BS19" s="11"/>
      <c r="BT19" s="80">
        <v>86</v>
      </c>
      <c r="BU19" s="219">
        <v>83</v>
      </c>
      <c r="BV19" s="223">
        <f>SUM(BT19:BU19)</f>
        <v>169</v>
      </c>
      <c r="BW19" s="8">
        <v>6</v>
      </c>
      <c r="BX19" s="33">
        <v>120</v>
      </c>
      <c r="BY19" s="9" t="s">
        <v>1</v>
      </c>
    </row>
    <row r="20" spans="1:77" ht="15.75" customHeight="1">
      <c r="A20" s="69">
        <v>11</v>
      </c>
      <c r="B20" s="50" t="s">
        <v>56</v>
      </c>
      <c r="C20" s="73" t="s">
        <v>72</v>
      </c>
      <c r="D20" s="70">
        <v>2011</v>
      </c>
      <c r="E20" s="23">
        <v>21.7</v>
      </c>
      <c r="F20" s="24">
        <v>14.8</v>
      </c>
      <c r="G20" s="5"/>
      <c r="H20" s="63">
        <f t="shared" si="0"/>
        <v>596</v>
      </c>
      <c r="I20" s="48"/>
      <c r="J20" s="80">
        <v>104</v>
      </c>
      <c r="K20" s="56">
        <v>12</v>
      </c>
      <c r="L20" s="33">
        <v>50</v>
      </c>
      <c r="M20" s="67" t="s">
        <v>1</v>
      </c>
      <c r="N20" s="48"/>
      <c r="O20" s="80">
        <v>94</v>
      </c>
      <c r="P20" s="56">
        <v>5</v>
      </c>
      <c r="Q20" s="33">
        <v>127</v>
      </c>
      <c r="R20" s="67" t="s">
        <v>1</v>
      </c>
      <c r="S20" s="11"/>
      <c r="T20" s="80">
        <v>97</v>
      </c>
      <c r="U20" s="36">
        <v>100</v>
      </c>
      <c r="V20" s="104">
        <f>SUM(T20:U20)</f>
        <v>197</v>
      </c>
      <c r="W20" s="105">
        <v>16</v>
      </c>
      <c r="X20" s="33">
        <v>20</v>
      </c>
      <c r="Y20" s="106" t="s">
        <v>1</v>
      </c>
      <c r="Z20" s="48"/>
      <c r="AA20" s="80">
        <v>82</v>
      </c>
      <c r="AB20" s="111">
        <v>12</v>
      </c>
      <c r="AC20" s="33">
        <v>50</v>
      </c>
      <c r="AD20" s="67" t="s">
        <v>1</v>
      </c>
      <c r="AE20" s="11"/>
      <c r="AF20" s="80">
        <v>96</v>
      </c>
      <c r="AG20" s="36">
        <v>93</v>
      </c>
      <c r="AH20" s="104">
        <f t="shared" si="1"/>
        <v>189</v>
      </c>
      <c r="AI20" s="105">
        <v>12</v>
      </c>
      <c r="AJ20" s="33">
        <v>60</v>
      </c>
      <c r="AK20" s="9" t="s">
        <v>1</v>
      </c>
      <c r="AL20" s="11"/>
      <c r="AM20" s="224"/>
      <c r="AN20" s="144"/>
      <c r="AO20" s="104"/>
      <c r="AP20" s="105"/>
      <c r="AQ20" s="33"/>
      <c r="AR20" s="9"/>
      <c r="AS20" s="11"/>
      <c r="AT20" s="80">
        <v>91</v>
      </c>
      <c r="AU20" s="158">
        <v>92</v>
      </c>
      <c r="AV20" s="104">
        <f>SUM(AT20:AU20)</f>
        <v>183</v>
      </c>
      <c r="AW20" s="8">
        <v>9</v>
      </c>
      <c r="AX20" s="93">
        <v>85</v>
      </c>
      <c r="AY20" s="9" t="s">
        <v>1</v>
      </c>
      <c r="AZ20" s="11"/>
      <c r="BA20" s="224"/>
      <c r="BB20" s="169"/>
      <c r="BC20" s="169"/>
      <c r="BD20" s="8"/>
      <c r="BE20" s="93"/>
      <c r="BF20" s="9"/>
      <c r="BG20" s="11"/>
      <c r="BH20" s="80">
        <v>87</v>
      </c>
      <c r="BI20" s="177">
        <v>80</v>
      </c>
      <c r="BJ20" s="183">
        <f>SUM(BH20:BI20)</f>
        <v>167</v>
      </c>
      <c r="BK20" s="112">
        <v>5</v>
      </c>
      <c r="BL20" s="33">
        <v>134</v>
      </c>
      <c r="BM20" s="9" t="s">
        <v>1</v>
      </c>
      <c r="BN20" s="11"/>
      <c r="BO20" s="219"/>
      <c r="BP20" s="112"/>
      <c r="BQ20" s="33"/>
      <c r="BR20" s="9"/>
      <c r="BS20" s="11"/>
      <c r="BT20" s="80">
        <v>90</v>
      </c>
      <c r="BU20" s="219">
        <v>86</v>
      </c>
      <c r="BV20" s="223">
        <f>SUM(BT20:BU20)</f>
        <v>176</v>
      </c>
      <c r="BW20" s="8">
        <v>11</v>
      </c>
      <c r="BX20" s="33">
        <v>70</v>
      </c>
      <c r="BY20" s="9" t="s">
        <v>1</v>
      </c>
    </row>
    <row r="21" spans="1:77" ht="15.75">
      <c r="A21" s="69">
        <v>12</v>
      </c>
      <c r="B21" s="50" t="s">
        <v>79</v>
      </c>
      <c r="C21" s="73" t="s">
        <v>94</v>
      </c>
      <c r="D21" s="71">
        <v>2012</v>
      </c>
      <c r="E21" s="24">
        <v>16.399999999999999</v>
      </c>
      <c r="F21" s="24">
        <v>15.7</v>
      </c>
      <c r="G21" s="5"/>
      <c r="H21" s="63">
        <f t="shared" si="0"/>
        <v>570</v>
      </c>
      <c r="I21" s="48"/>
      <c r="J21" s="80">
        <v>105</v>
      </c>
      <c r="K21" s="56">
        <v>15</v>
      </c>
      <c r="L21" s="33">
        <v>25</v>
      </c>
      <c r="M21" s="67" t="s">
        <v>1</v>
      </c>
      <c r="N21" s="48"/>
      <c r="O21" s="224"/>
      <c r="P21" s="56"/>
      <c r="Q21" s="33"/>
      <c r="R21" s="67"/>
      <c r="S21" s="11"/>
      <c r="T21" s="224"/>
      <c r="U21" s="224"/>
      <c r="V21" s="104"/>
      <c r="W21" s="105"/>
      <c r="X21" s="33"/>
      <c r="Y21" s="106"/>
      <c r="Z21" s="48"/>
      <c r="AA21" s="80">
        <v>82</v>
      </c>
      <c r="AB21" s="68">
        <v>12</v>
      </c>
      <c r="AC21" s="33">
        <v>50</v>
      </c>
      <c r="AD21" s="9" t="s">
        <v>1</v>
      </c>
      <c r="AE21" s="11"/>
      <c r="AF21" s="80">
        <v>89</v>
      </c>
      <c r="AG21" s="224">
        <v>91</v>
      </c>
      <c r="AH21" s="104">
        <f t="shared" si="1"/>
        <v>180</v>
      </c>
      <c r="AI21" s="105">
        <v>9</v>
      </c>
      <c r="AJ21" s="33">
        <v>90</v>
      </c>
      <c r="AK21" s="9" t="s">
        <v>1</v>
      </c>
      <c r="AL21" s="11"/>
      <c r="AM21" s="80">
        <v>91</v>
      </c>
      <c r="AN21" s="144">
        <v>99</v>
      </c>
      <c r="AO21" s="104">
        <f>SUM(AM21:AN21)</f>
        <v>190</v>
      </c>
      <c r="AP21" s="105">
        <v>12</v>
      </c>
      <c r="AQ21" s="33">
        <v>55</v>
      </c>
      <c r="AR21" s="9" t="s">
        <v>1</v>
      </c>
      <c r="AS21" s="11"/>
      <c r="AT21" s="80">
        <v>85</v>
      </c>
      <c r="AU21" s="158">
        <v>89</v>
      </c>
      <c r="AV21" s="104">
        <f>SUM(AT21:AU21)</f>
        <v>174</v>
      </c>
      <c r="AW21" s="8">
        <v>4</v>
      </c>
      <c r="AX21" s="93">
        <v>150</v>
      </c>
      <c r="AY21" s="9" t="s">
        <v>1</v>
      </c>
      <c r="AZ21" s="11"/>
      <c r="BA21" s="224"/>
      <c r="BB21" s="169"/>
      <c r="BC21" s="169"/>
      <c r="BD21" s="107"/>
      <c r="BE21" s="152"/>
      <c r="BF21" s="9"/>
      <c r="BG21" s="11"/>
      <c r="BH21" s="80">
        <v>95</v>
      </c>
      <c r="BI21" s="177">
        <v>88</v>
      </c>
      <c r="BJ21" s="183">
        <f>SUM(BH21:BI21)</f>
        <v>183</v>
      </c>
      <c r="BK21" s="112">
        <v>11</v>
      </c>
      <c r="BL21" s="33">
        <v>70</v>
      </c>
      <c r="BM21" s="9" t="s">
        <v>1</v>
      </c>
      <c r="BN21" s="11"/>
      <c r="BO21" s="80">
        <v>91</v>
      </c>
      <c r="BP21" s="100">
        <v>9</v>
      </c>
      <c r="BQ21" s="33">
        <v>90</v>
      </c>
      <c r="BR21" s="9" t="s">
        <v>1</v>
      </c>
      <c r="BS21" s="11"/>
      <c r="BT21" s="80">
        <v>93</v>
      </c>
      <c r="BU21" s="219">
        <v>88</v>
      </c>
      <c r="BV21" s="223">
        <f>SUM(BT21:BU21)</f>
        <v>181</v>
      </c>
      <c r="BW21" s="8">
        <v>14</v>
      </c>
      <c r="BX21" s="33">
        <v>40</v>
      </c>
      <c r="BY21" s="9" t="s">
        <v>1</v>
      </c>
    </row>
    <row r="22" spans="1:77" ht="15.75">
      <c r="A22" s="69">
        <v>13</v>
      </c>
      <c r="B22" s="50" t="s">
        <v>55</v>
      </c>
      <c r="C22" s="73" t="s">
        <v>69</v>
      </c>
      <c r="D22" s="70">
        <v>2011</v>
      </c>
      <c r="E22" s="24">
        <v>23.3</v>
      </c>
      <c r="F22" s="24">
        <v>17.3</v>
      </c>
      <c r="G22" s="5"/>
      <c r="H22" s="63">
        <f t="shared" si="0"/>
        <v>539</v>
      </c>
      <c r="I22" s="54"/>
      <c r="J22" s="80">
        <v>101</v>
      </c>
      <c r="K22" s="56">
        <v>11</v>
      </c>
      <c r="L22" s="33">
        <v>70</v>
      </c>
      <c r="M22" s="67" t="s">
        <v>1</v>
      </c>
      <c r="N22" s="54"/>
      <c r="O22" s="80">
        <v>95</v>
      </c>
      <c r="P22" s="56">
        <v>7</v>
      </c>
      <c r="Q22" s="33">
        <v>105</v>
      </c>
      <c r="R22" s="67" t="s">
        <v>1</v>
      </c>
      <c r="S22" s="11"/>
      <c r="T22" s="80">
        <v>91</v>
      </c>
      <c r="U22" s="36">
        <v>90</v>
      </c>
      <c r="V22" s="104">
        <f t="shared" ref="V22:V27" si="3">SUM(T22:U22)</f>
        <v>181</v>
      </c>
      <c r="W22" s="105">
        <v>10</v>
      </c>
      <c r="X22" s="33">
        <v>80</v>
      </c>
      <c r="Y22" s="106" t="s">
        <v>1</v>
      </c>
      <c r="Z22" s="54"/>
      <c r="AA22" s="224"/>
      <c r="AB22" s="111"/>
      <c r="AC22" s="93"/>
      <c r="AD22" s="67"/>
      <c r="AE22" s="11"/>
      <c r="AF22" s="224"/>
      <c r="AG22" s="36"/>
      <c r="AH22" s="104"/>
      <c r="AI22" s="105"/>
      <c r="AJ22" s="33"/>
      <c r="AK22" s="9"/>
      <c r="AL22" s="11"/>
      <c r="AM22" s="80">
        <v>100</v>
      </c>
      <c r="AN22" s="144">
        <v>92</v>
      </c>
      <c r="AO22" s="104">
        <f>SUM(AM22:AN22)</f>
        <v>192</v>
      </c>
      <c r="AP22" s="105">
        <v>14</v>
      </c>
      <c r="AQ22" s="33">
        <v>40</v>
      </c>
      <c r="AR22" s="9" t="s">
        <v>1</v>
      </c>
      <c r="AS22" s="11"/>
      <c r="AT22" s="80">
        <v>90</v>
      </c>
      <c r="AU22" s="158">
        <v>85</v>
      </c>
      <c r="AV22" s="104">
        <f>SUM(AT22:AU22)</f>
        <v>175</v>
      </c>
      <c r="AW22" s="8">
        <v>5</v>
      </c>
      <c r="AX22" s="93">
        <v>134</v>
      </c>
      <c r="AY22" s="9" t="s">
        <v>1</v>
      </c>
      <c r="AZ22" s="11"/>
      <c r="BA22" s="224"/>
      <c r="BB22" s="169"/>
      <c r="BC22" s="169"/>
      <c r="BD22" s="8"/>
      <c r="BE22" s="93"/>
      <c r="BF22" s="9"/>
      <c r="BG22" s="11"/>
      <c r="BH22" s="224"/>
      <c r="BI22" s="177"/>
      <c r="BJ22" s="183"/>
      <c r="BK22" s="8"/>
      <c r="BL22" s="93"/>
      <c r="BM22" s="9"/>
      <c r="BN22" s="11"/>
      <c r="BO22" s="80">
        <v>88</v>
      </c>
      <c r="BP22" s="100">
        <v>7</v>
      </c>
      <c r="BQ22" s="33">
        <v>110</v>
      </c>
      <c r="BR22" s="9" t="s">
        <v>1</v>
      </c>
      <c r="BS22" s="11"/>
      <c r="BT22" s="224"/>
      <c r="BU22" s="219"/>
      <c r="BV22" s="223"/>
      <c r="BW22" s="8"/>
      <c r="BX22" s="93"/>
      <c r="BY22" s="9"/>
    </row>
    <row r="23" spans="1:77" ht="15.75">
      <c r="A23" s="69">
        <v>14</v>
      </c>
      <c r="B23" s="50" t="s">
        <v>59</v>
      </c>
      <c r="C23" s="74" t="s">
        <v>68</v>
      </c>
      <c r="D23" s="70">
        <v>2011</v>
      </c>
      <c r="E23" s="38">
        <v>20.100000000000001</v>
      </c>
      <c r="F23" s="38">
        <v>16.8</v>
      </c>
      <c r="G23" s="5"/>
      <c r="H23" s="63">
        <f t="shared" si="0"/>
        <v>520</v>
      </c>
      <c r="I23" s="11"/>
      <c r="J23" s="80">
        <v>104</v>
      </c>
      <c r="K23" s="56">
        <v>12</v>
      </c>
      <c r="L23" s="33">
        <v>50</v>
      </c>
      <c r="M23" s="9" t="s">
        <v>1</v>
      </c>
      <c r="N23" s="11"/>
      <c r="O23" s="80">
        <v>99</v>
      </c>
      <c r="P23" s="56">
        <v>10</v>
      </c>
      <c r="Q23" s="33">
        <v>75</v>
      </c>
      <c r="R23" s="9" t="s">
        <v>1</v>
      </c>
      <c r="S23" s="11"/>
      <c r="T23" s="80">
        <v>94</v>
      </c>
      <c r="U23" s="36">
        <v>90</v>
      </c>
      <c r="V23" s="104">
        <f t="shared" si="3"/>
        <v>184</v>
      </c>
      <c r="W23" s="105">
        <v>13</v>
      </c>
      <c r="X23" s="33">
        <v>50</v>
      </c>
      <c r="Y23" s="106" t="s">
        <v>1</v>
      </c>
      <c r="Z23" s="11"/>
      <c r="AA23" s="224"/>
      <c r="AB23" s="68"/>
      <c r="AC23" s="93"/>
      <c r="AD23" s="9"/>
      <c r="AE23" s="11"/>
      <c r="AF23" s="80">
        <v>102</v>
      </c>
      <c r="AG23" s="36">
        <v>88</v>
      </c>
      <c r="AH23" s="104">
        <f>SUM(AF23:AG23)</f>
        <v>190</v>
      </c>
      <c r="AI23" s="105">
        <v>13</v>
      </c>
      <c r="AJ23" s="33">
        <v>50</v>
      </c>
      <c r="AK23" s="9" t="s">
        <v>1</v>
      </c>
      <c r="AL23" s="11"/>
      <c r="AM23" s="80">
        <v>97</v>
      </c>
      <c r="AN23" s="144">
        <v>93</v>
      </c>
      <c r="AO23" s="104">
        <f>SUM(AM23:AN23)</f>
        <v>190</v>
      </c>
      <c r="AP23" s="105">
        <v>12</v>
      </c>
      <c r="AQ23" s="33">
        <v>55</v>
      </c>
      <c r="AR23" s="9" t="s">
        <v>1</v>
      </c>
      <c r="AS23" s="11"/>
      <c r="AT23" s="224"/>
      <c r="AU23" s="158"/>
      <c r="AV23" s="104"/>
      <c r="AW23" s="8"/>
      <c r="AX23" s="93"/>
      <c r="AY23" s="9"/>
      <c r="AZ23" s="11"/>
      <c r="BA23" s="80">
        <v>87</v>
      </c>
      <c r="BB23" s="169">
        <v>89</v>
      </c>
      <c r="BC23" s="169">
        <f>SUM(BA23:BB23)</f>
        <v>176</v>
      </c>
      <c r="BD23" s="8">
        <v>9</v>
      </c>
      <c r="BE23" s="33">
        <v>90</v>
      </c>
      <c r="BF23" s="9" t="s">
        <v>1</v>
      </c>
      <c r="BG23" s="11"/>
      <c r="BH23" s="80">
        <v>100</v>
      </c>
      <c r="BI23" s="177">
        <v>84</v>
      </c>
      <c r="BJ23" s="183">
        <f>SUM(BH23:BI23)</f>
        <v>184</v>
      </c>
      <c r="BK23" s="8">
        <v>12</v>
      </c>
      <c r="BL23" s="33">
        <v>60</v>
      </c>
      <c r="BM23" s="9" t="s">
        <v>1</v>
      </c>
      <c r="BN23" s="11"/>
      <c r="BO23" s="224"/>
      <c r="BP23" s="8"/>
      <c r="BQ23" s="33"/>
      <c r="BR23" s="9"/>
      <c r="BS23" s="11"/>
      <c r="BT23" s="80">
        <v>86</v>
      </c>
      <c r="BU23" s="219">
        <v>87</v>
      </c>
      <c r="BV23" s="223">
        <f>SUM(BT23:BU23)</f>
        <v>173</v>
      </c>
      <c r="BW23" s="8">
        <v>9</v>
      </c>
      <c r="BX23" s="33">
        <v>90</v>
      </c>
      <c r="BY23" s="9" t="s">
        <v>1</v>
      </c>
    </row>
    <row r="24" spans="1:77" ht="15.75">
      <c r="A24" s="69">
        <v>15</v>
      </c>
      <c r="B24" s="50" t="s">
        <v>87</v>
      </c>
      <c r="C24" s="74" t="s">
        <v>98</v>
      </c>
      <c r="D24" s="71">
        <v>2012</v>
      </c>
      <c r="E24" s="24">
        <v>11.1</v>
      </c>
      <c r="F24" s="24">
        <v>10.9</v>
      </c>
      <c r="G24" s="5"/>
      <c r="H24" s="63">
        <f t="shared" si="0"/>
        <v>483</v>
      </c>
      <c r="I24" s="11"/>
      <c r="J24" s="80">
        <v>104</v>
      </c>
      <c r="K24" s="56">
        <v>12</v>
      </c>
      <c r="L24" s="33">
        <v>50</v>
      </c>
      <c r="M24" s="9" t="s">
        <v>1</v>
      </c>
      <c r="N24" s="11"/>
      <c r="O24" s="80">
        <v>88</v>
      </c>
      <c r="P24" s="68">
        <v>3</v>
      </c>
      <c r="Q24" s="33">
        <v>168</v>
      </c>
      <c r="R24" s="9" t="s">
        <v>1</v>
      </c>
      <c r="S24" s="11"/>
      <c r="T24" s="80">
        <v>94</v>
      </c>
      <c r="U24" s="36">
        <v>85</v>
      </c>
      <c r="V24" s="104">
        <f t="shared" si="3"/>
        <v>179</v>
      </c>
      <c r="W24" s="105">
        <v>8</v>
      </c>
      <c r="X24" s="33">
        <v>95</v>
      </c>
      <c r="Y24" s="106" t="s">
        <v>1</v>
      </c>
      <c r="Z24" s="11"/>
      <c r="AA24" s="224"/>
      <c r="AB24" s="111"/>
      <c r="AC24" s="93"/>
      <c r="AD24" s="67"/>
      <c r="AE24" s="11"/>
      <c r="AF24" s="80">
        <v>91</v>
      </c>
      <c r="AG24" s="36">
        <v>90</v>
      </c>
      <c r="AH24" s="104">
        <f>SUM(AF24:AG24)</f>
        <v>181</v>
      </c>
      <c r="AI24" s="105">
        <v>10</v>
      </c>
      <c r="AJ24" s="33">
        <v>80</v>
      </c>
      <c r="AK24" s="9" t="s">
        <v>1</v>
      </c>
      <c r="AL24" s="11"/>
      <c r="AM24" s="224"/>
      <c r="AN24" s="148"/>
      <c r="AO24" s="104"/>
      <c r="AP24" s="105"/>
      <c r="AQ24" s="33"/>
      <c r="AR24" s="164"/>
      <c r="AS24" s="11"/>
      <c r="AT24" s="224"/>
      <c r="AU24" s="158"/>
      <c r="AV24" s="104"/>
      <c r="AW24" s="8"/>
      <c r="AX24" s="93"/>
      <c r="AY24" s="9"/>
      <c r="AZ24" s="11"/>
      <c r="BA24" s="224"/>
      <c r="BB24" s="169"/>
      <c r="BC24" s="169"/>
      <c r="BD24" s="8"/>
      <c r="BE24" s="93"/>
      <c r="BF24" s="9"/>
      <c r="BG24" s="11"/>
      <c r="BH24" s="80">
        <v>93</v>
      </c>
      <c r="BI24" s="177">
        <v>82</v>
      </c>
      <c r="BJ24" s="183">
        <f>SUM(BH24:BI24)</f>
        <v>175</v>
      </c>
      <c r="BK24" s="112">
        <v>9</v>
      </c>
      <c r="BL24" s="33">
        <v>90</v>
      </c>
      <c r="BM24" s="9" t="s">
        <v>1</v>
      </c>
      <c r="BN24" s="11"/>
      <c r="BO24" s="224"/>
      <c r="BP24" s="112"/>
      <c r="BQ24" s="33"/>
      <c r="BR24" s="9"/>
      <c r="BS24" s="11"/>
      <c r="BT24" s="224"/>
      <c r="BU24" s="219"/>
      <c r="BV24" s="223"/>
      <c r="BW24" s="112"/>
      <c r="BX24" s="93"/>
      <c r="BY24" s="9"/>
    </row>
    <row r="25" spans="1:77" ht="15.75">
      <c r="A25" s="69">
        <v>16</v>
      </c>
      <c r="B25" s="50" t="s">
        <v>53</v>
      </c>
      <c r="C25" s="74" t="s">
        <v>66</v>
      </c>
      <c r="D25" s="70">
        <v>2011</v>
      </c>
      <c r="E25" s="24">
        <v>22.3</v>
      </c>
      <c r="F25" s="38">
        <v>14.3</v>
      </c>
      <c r="G25" s="5"/>
      <c r="H25" s="63">
        <f t="shared" si="0"/>
        <v>470</v>
      </c>
      <c r="I25" s="11"/>
      <c r="J25" s="36"/>
      <c r="K25" s="99"/>
      <c r="L25" s="56"/>
      <c r="M25" s="9"/>
      <c r="N25" s="11"/>
      <c r="O25" s="224"/>
      <c r="P25" s="99"/>
      <c r="Q25" s="56"/>
      <c r="R25" s="9"/>
      <c r="S25" s="85"/>
      <c r="T25" s="80">
        <v>94</v>
      </c>
      <c r="U25" s="224">
        <v>97</v>
      </c>
      <c r="V25" s="104">
        <f t="shared" si="3"/>
        <v>191</v>
      </c>
      <c r="W25" s="105">
        <v>15</v>
      </c>
      <c r="X25" s="33">
        <v>30</v>
      </c>
      <c r="Y25" s="106" t="s">
        <v>1</v>
      </c>
      <c r="Z25" s="11"/>
      <c r="AA25" s="80">
        <v>77</v>
      </c>
      <c r="AB25" s="68">
        <v>6</v>
      </c>
      <c r="AC25" s="33">
        <v>110</v>
      </c>
      <c r="AD25" s="9" t="s">
        <v>1</v>
      </c>
      <c r="AE25" s="85"/>
      <c r="AF25" s="224"/>
      <c r="AG25" s="224"/>
      <c r="AH25" s="104"/>
      <c r="AI25" s="105"/>
      <c r="AJ25" s="33"/>
      <c r="AK25" s="9"/>
      <c r="AL25" s="85"/>
      <c r="AM25" s="80">
        <v>89</v>
      </c>
      <c r="AN25" s="144">
        <v>95</v>
      </c>
      <c r="AO25" s="104">
        <f>SUM(AM25:AN25)</f>
        <v>184</v>
      </c>
      <c r="AP25" s="105">
        <v>10</v>
      </c>
      <c r="AQ25" s="33">
        <v>80</v>
      </c>
      <c r="AR25" s="9" t="s">
        <v>1</v>
      </c>
      <c r="AS25" s="85"/>
      <c r="AT25" s="224"/>
      <c r="AU25" s="158"/>
      <c r="AV25" s="104"/>
      <c r="AW25" s="8"/>
      <c r="AX25" s="93"/>
      <c r="AY25" s="9"/>
      <c r="AZ25" s="85"/>
      <c r="BA25" s="80">
        <v>86</v>
      </c>
      <c r="BB25" s="169">
        <v>91</v>
      </c>
      <c r="BC25" s="169">
        <f>SUM(BA25:BB25)</f>
        <v>177</v>
      </c>
      <c r="BD25" s="8">
        <v>10</v>
      </c>
      <c r="BE25" s="33">
        <v>80</v>
      </c>
      <c r="BF25" s="9" t="s">
        <v>1</v>
      </c>
      <c r="BG25" s="85"/>
      <c r="BH25" s="80">
        <v>87</v>
      </c>
      <c r="BI25" s="177">
        <v>84</v>
      </c>
      <c r="BJ25" s="177">
        <f>SUM(BH25:BI25)</f>
        <v>171</v>
      </c>
      <c r="BK25" s="112">
        <v>7</v>
      </c>
      <c r="BL25" s="33">
        <v>110</v>
      </c>
      <c r="BM25" s="9" t="s">
        <v>1</v>
      </c>
      <c r="BN25" s="85"/>
      <c r="BO25" s="224"/>
      <c r="BP25" s="112"/>
      <c r="BQ25" s="33"/>
      <c r="BR25" s="9"/>
      <c r="BS25" s="85"/>
      <c r="BT25" s="80">
        <v>86</v>
      </c>
      <c r="BU25" s="219">
        <v>91</v>
      </c>
      <c r="BV25" s="223">
        <f>SUM(BT25:BU25)</f>
        <v>177</v>
      </c>
      <c r="BW25" s="8">
        <v>12</v>
      </c>
      <c r="BX25" s="33">
        <v>60</v>
      </c>
      <c r="BY25" s="9" t="s">
        <v>1</v>
      </c>
    </row>
    <row r="26" spans="1:77" ht="15.75">
      <c r="A26" s="69">
        <v>16</v>
      </c>
      <c r="B26" s="50" t="s">
        <v>86</v>
      </c>
      <c r="C26" s="73" t="s">
        <v>69</v>
      </c>
      <c r="D26" s="71">
        <v>2012</v>
      </c>
      <c r="E26" s="24">
        <v>23</v>
      </c>
      <c r="F26" s="24">
        <v>18.100000000000001</v>
      </c>
      <c r="G26" s="5"/>
      <c r="H26" s="63">
        <f t="shared" si="0"/>
        <v>470</v>
      </c>
      <c r="I26" s="11"/>
      <c r="J26" s="80">
        <v>100</v>
      </c>
      <c r="K26" s="56">
        <v>9</v>
      </c>
      <c r="L26" s="33">
        <v>85</v>
      </c>
      <c r="M26" s="9" t="s">
        <v>1</v>
      </c>
      <c r="N26" s="11"/>
      <c r="O26" s="224"/>
      <c r="P26" s="56"/>
      <c r="Q26" s="33"/>
      <c r="R26" s="9"/>
      <c r="S26" s="11"/>
      <c r="T26" s="80">
        <v>90</v>
      </c>
      <c r="U26" s="36">
        <v>92</v>
      </c>
      <c r="V26" s="104">
        <f t="shared" si="3"/>
        <v>182</v>
      </c>
      <c r="W26" s="105">
        <v>11</v>
      </c>
      <c r="X26" s="100">
        <v>65</v>
      </c>
      <c r="Y26" s="106" t="s">
        <v>1</v>
      </c>
      <c r="Z26" s="11"/>
      <c r="AA26" s="80">
        <v>85</v>
      </c>
      <c r="AB26" s="111">
        <v>16</v>
      </c>
      <c r="AC26" s="33">
        <v>18</v>
      </c>
      <c r="AD26" s="67" t="s">
        <v>1</v>
      </c>
      <c r="AE26" s="11"/>
      <c r="AF26" s="80">
        <v>107</v>
      </c>
      <c r="AG26" s="36">
        <v>97</v>
      </c>
      <c r="AH26" s="104">
        <f>SUM(AF26:AG26)</f>
        <v>204</v>
      </c>
      <c r="AI26" s="105">
        <v>20</v>
      </c>
      <c r="AJ26" s="33">
        <v>12</v>
      </c>
      <c r="AK26" s="9" t="s">
        <v>1</v>
      </c>
      <c r="AL26" s="11"/>
      <c r="AM26" s="80">
        <v>97</v>
      </c>
      <c r="AN26" s="149">
        <v>90</v>
      </c>
      <c r="AO26" s="104">
        <f>SUM(AM26:AN26)</f>
        <v>187</v>
      </c>
      <c r="AP26" s="105">
        <v>11</v>
      </c>
      <c r="AQ26" s="33">
        <v>70</v>
      </c>
      <c r="AR26" s="9" t="s">
        <v>1</v>
      </c>
      <c r="AS26" s="11"/>
      <c r="AT26" s="80">
        <v>97</v>
      </c>
      <c r="AU26" s="158">
        <v>81</v>
      </c>
      <c r="AV26" s="104">
        <f>SUM(AT26:AU26)</f>
        <v>178</v>
      </c>
      <c r="AW26" s="8">
        <v>7</v>
      </c>
      <c r="AX26" s="93">
        <v>110</v>
      </c>
      <c r="AY26" s="9" t="s">
        <v>1</v>
      </c>
      <c r="AZ26" s="11"/>
      <c r="BA26" s="224"/>
      <c r="BB26" s="169"/>
      <c r="BC26" s="169"/>
      <c r="BD26" s="8"/>
      <c r="BE26" s="93"/>
      <c r="BF26" s="9"/>
      <c r="BG26" s="11"/>
      <c r="BH26" s="224"/>
      <c r="BI26" s="177"/>
      <c r="BJ26" s="177"/>
      <c r="BK26" s="8"/>
      <c r="BL26" s="93"/>
      <c r="BM26" s="9"/>
      <c r="BN26" s="11"/>
      <c r="BO26" s="80">
        <v>114</v>
      </c>
      <c r="BP26" s="100">
        <v>10</v>
      </c>
      <c r="BQ26" s="33">
        <v>80</v>
      </c>
      <c r="BR26" s="9" t="s">
        <v>1</v>
      </c>
      <c r="BS26" s="11"/>
      <c r="BT26" s="80">
        <v>87</v>
      </c>
      <c r="BU26" s="224">
        <v>96</v>
      </c>
      <c r="BV26" s="224">
        <f>SUM(BT26:BU26)</f>
        <v>183</v>
      </c>
      <c r="BW26" s="8">
        <v>15</v>
      </c>
      <c r="BX26" s="33">
        <v>30</v>
      </c>
      <c r="BY26" s="9" t="s">
        <v>1</v>
      </c>
    </row>
    <row r="27" spans="1:77" ht="15.75">
      <c r="A27" s="69">
        <v>17</v>
      </c>
      <c r="B27" s="50" t="s">
        <v>89</v>
      </c>
      <c r="C27" s="74" t="s">
        <v>92</v>
      </c>
      <c r="D27" s="71">
        <v>2012</v>
      </c>
      <c r="E27" s="24">
        <v>17.399999999999999</v>
      </c>
      <c r="F27" s="24">
        <v>15.5</v>
      </c>
      <c r="G27" s="5"/>
      <c r="H27" s="63">
        <f t="shared" si="0"/>
        <v>448</v>
      </c>
      <c r="I27" s="11"/>
      <c r="J27" s="80">
        <v>107</v>
      </c>
      <c r="K27" s="68">
        <v>17</v>
      </c>
      <c r="L27" s="33">
        <v>18</v>
      </c>
      <c r="M27" s="9" t="s">
        <v>1</v>
      </c>
      <c r="N27" s="11"/>
      <c r="O27" s="80">
        <v>97</v>
      </c>
      <c r="P27" s="68">
        <v>9</v>
      </c>
      <c r="Q27" s="33">
        <v>90</v>
      </c>
      <c r="R27" s="9" t="s">
        <v>1</v>
      </c>
      <c r="S27" s="11"/>
      <c r="T27" s="80">
        <v>88</v>
      </c>
      <c r="U27" s="36">
        <v>90</v>
      </c>
      <c r="V27" s="104">
        <f t="shared" si="3"/>
        <v>178</v>
      </c>
      <c r="W27" s="105">
        <v>7</v>
      </c>
      <c r="X27" s="100">
        <v>110</v>
      </c>
      <c r="Y27" s="106" t="s">
        <v>1</v>
      </c>
      <c r="Z27" s="11"/>
      <c r="AA27" s="80">
        <v>83</v>
      </c>
      <c r="AB27" s="68">
        <v>15</v>
      </c>
      <c r="AC27" s="33">
        <v>30</v>
      </c>
      <c r="AD27" s="9" t="s">
        <v>1</v>
      </c>
      <c r="AE27" s="11"/>
      <c r="AF27" s="224"/>
      <c r="AG27" s="36"/>
      <c r="AH27" s="104"/>
      <c r="AI27" s="105"/>
      <c r="AJ27" s="33"/>
      <c r="AK27" s="9"/>
      <c r="AL27" s="11"/>
      <c r="AM27" s="200"/>
      <c r="AN27" s="200"/>
      <c r="AO27" s="104"/>
      <c r="AP27" s="105"/>
      <c r="AQ27" s="33"/>
      <c r="AR27" s="9"/>
      <c r="AS27" s="11"/>
      <c r="AT27" s="224"/>
      <c r="AU27" s="158"/>
      <c r="AV27" s="104"/>
      <c r="AW27" s="8"/>
      <c r="AX27" s="93"/>
      <c r="AY27" s="9"/>
      <c r="AZ27" s="11"/>
      <c r="BA27" s="80">
        <v>85</v>
      </c>
      <c r="BB27" s="169">
        <v>89</v>
      </c>
      <c r="BC27" s="169">
        <f>SUM(BA27:BB27)</f>
        <v>174</v>
      </c>
      <c r="BD27" s="8">
        <v>8</v>
      </c>
      <c r="BE27" s="33">
        <v>100</v>
      </c>
      <c r="BF27" s="9" t="s">
        <v>1</v>
      </c>
      <c r="BG27" s="11"/>
      <c r="BH27" s="219"/>
      <c r="BI27" s="177"/>
      <c r="BJ27" s="177"/>
      <c r="BK27" s="8"/>
      <c r="BL27" s="33"/>
      <c r="BM27" s="9"/>
      <c r="BN27" s="11"/>
      <c r="BO27" s="199"/>
      <c r="BP27" s="8"/>
      <c r="BQ27" s="33"/>
      <c r="BR27" s="9"/>
      <c r="BS27" s="11"/>
      <c r="BT27" s="80">
        <v>90</v>
      </c>
      <c r="BU27" s="219">
        <v>82</v>
      </c>
      <c r="BV27" s="219">
        <f>SUM(BT27:BU27)</f>
        <v>172</v>
      </c>
      <c r="BW27" s="8">
        <v>8</v>
      </c>
      <c r="BX27" s="33">
        <v>100</v>
      </c>
      <c r="BY27" s="9" t="s">
        <v>1</v>
      </c>
    </row>
    <row r="28" spans="1:77" ht="15.75">
      <c r="A28" s="69">
        <v>19</v>
      </c>
      <c r="B28" s="50" t="s">
        <v>264</v>
      </c>
      <c r="C28" s="73" t="s">
        <v>95</v>
      </c>
      <c r="D28" s="71">
        <v>2012</v>
      </c>
      <c r="E28" s="24">
        <v>23.9</v>
      </c>
      <c r="F28" s="24">
        <v>14.2</v>
      </c>
      <c r="G28" s="5"/>
      <c r="H28" s="63">
        <f t="shared" si="0"/>
        <v>398</v>
      </c>
      <c r="I28" s="11"/>
      <c r="J28" s="224"/>
      <c r="K28" s="68"/>
      <c r="L28" s="33"/>
      <c r="M28" s="9"/>
      <c r="N28" s="11"/>
      <c r="O28" s="219"/>
      <c r="P28" s="68"/>
      <c r="Q28" s="33"/>
      <c r="R28" s="9"/>
      <c r="S28" s="11"/>
      <c r="T28" s="224"/>
      <c r="U28" s="36"/>
      <c r="V28" s="104"/>
      <c r="W28" s="105"/>
      <c r="X28" s="100"/>
      <c r="Y28" s="106"/>
      <c r="Z28" s="11"/>
      <c r="AA28" s="80">
        <v>77</v>
      </c>
      <c r="AB28" s="111">
        <v>6</v>
      </c>
      <c r="AC28" s="33">
        <v>110</v>
      </c>
      <c r="AD28" s="67" t="s">
        <v>1</v>
      </c>
      <c r="AE28" s="11"/>
      <c r="AF28" s="224"/>
      <c r="AG28" s="36"/>
      <c r="AH28" s="104"/>
      <c r="AI28" s="105"/>
      <c r="AJ28" s="33"/>
      <c r="AK28" s="9"/>
      <c r="AL28" s="11"/>
      <c r="AM28" s="219"/>
      <c r="AN28" s="144"/>
      <c r="AO28" s="104"/>
      <c r="AP28" s="105"/>
      <c r="AQ28" s="33"/>
      <c r="AR28" s="9"/>
      <c r="AS28" s="11"/>
      <c r="AT28" s="80">
        <v>85</v>
      </c>
      <c r="AU28" s="158">
        <v>82</v>
      </c>
      <c r="AV28" s="104">
        <f>SUM(AT28:AU28)</f>
        <v>167</v>
      </c>
      <c r="AW28" s="8">
        <v>3</v>
      </c>
      <c r="AX28" s="93">
        <v>168</v>
      </c>
      <c r="AY28" s="9" t="s">
        <v>1</v>
      </c>
      <c r="AZ28" s="11"/>
      <c r="BA28" s="219"/>
      <c r="BB28" s="169"/>
      <c r="BC28" s="169"/>
      <c r="BD28" s="8"/>
      <c r="BE28" s="93"/>
      <c r="BF28" s="9"/>
      <c r="BG28" s="11"/>
      <c r="BH28" s="80">
        <v>90</v>
      </c>
      <c r="BI28" s="177">
        <v>78</v>
      </c>
      <c r="BJ28" s="177">
        <f>SUM(BH28:BI28)</f>
        <v>168</v>
      </c>
      <c r="BK28" s="8">
        <v>6</v>
      </c>
      <c r="BL28" s="33">
        <v>120</v>
      </c>
      <c r="BM28" s="9" t="s">
        <v>1</v>
      </c>
      <c r="BN28" s="11"/>
      <c r="BO28" s="219"/>
      <c r="BP28" s="8"/>
      <c r="BQ28" s="33"/>
      <c r="BR28" s="9"/>
      <c r="BS28" s="11"/>
      <c r="BT28" s="219"/>
      <c r="BU28" s="219"/>
      <c r="BV28" s="219"/>
      <c r="BW28" s="8"/>
      <c r="BX28" s="93"/>
      <c r="BY28" s="9"/>
    </row>
    <row r="29" spans="1:77" ht="15.75">
      <c r="A29" s="69">
        <v>20</v>
      </c>
      <c r="B29" s="50" t="s">
        <v>62</v>
      </c>
      <c r="C29" s="74" t="s">
        <v>73</v>
      </c>
      <c r="D29" s="70">
        <v>2011</v>
      </c>
      <c r="E29" s="24">
        <v>29.9</v>
      </c>
      <c r="F29" s="24">
        <v>18.7</v>
      </c>
      <c r="G29" s="5"/>
      <c r="H29" s="63">
        <f t="shared" si="0"/>
        <v>288</v>
      </c>
      <c r="I29" s="11"/>
      <c r="J29" s="80">
        <v>109</v>
      </c>
      <c r="K29" s="56">
        <v>19</v>
      </c>
      <c r="L29" s="33">
        <v>13</v>
      </c>
      <c r="M29" s="9" t="s">
        <v>1</v>
      </c>
      <c r="N29" s="11"/>
      <c r="O29" s="80">
        <v>104</v>
      </c>
      <c r="P29" s="56">
        <v>12</v>
      </c>
      <c r="Q29" s="33">
        <v>55</v>
      </c>
      <c r="R29" s="9" t="s">
        <v>1</v>
      </c>
      <c r="S29" s="85"/>
      <c r="T29" s="219"/>
      <c r="U29" s="224"/>
      <c r="V29" s="104"/>
      <c r="W29" s="107"/>
      <c r="X29" s="108"/>
      <c r="Y29" s="108"/>
      <c r="Z29" s="11"/>
      <c r="AA29" s="224"/>
      <c r="AB29" s="68"/>
      <c r="AC29" s="93"/>
      <c r="AD29" s="9"/>
      <c r="AE29" s="85"/>
      <c r="AF29" s="80">
        <v>97</v>
      </c>
      <c r="AG29" s="224">
        <v>90</v>
      </c>
      <c r="AH29" s="104">
        <f>SUM(AF29:AG29)</f>
        <v>187</v>
      </c>
      <c r="AI29" s="105">
        <v>11</v>
      </c>
      <c r="AJ29" s="33">
        <v>70</v>
      </c>
      <c r="AK29" s="9" t="s">
        <v>1</v>
      </c>
      <c r="AL29" s="85"/>
      <c r="AM29" s="219"/>
      <c r="AN29" s="144"/>
      <c r="AO29" s="104"/>
      <c r="AP29" s="105"/>
      <c r="AQ29" s="33"/>
      <c r="AR29" s="9"/>
      <c r="AS29" s="85"/>
      <c r="AT29" s="224"/>
      <c r="AU29" s="158"/>
      <c r="AV29" s="104"/>
      <c r="AW29" s="8"/>
      <c r="AX29" s="93"/>
      <c r="AY29" s="9"/>
      <c r="AZ29" s="85"/>
      <c r="BA29" s="80">
        <v>103</v>
      </c>
      <c r="BB29" s="169">
        <v>81</v>
      </c>
      <c r="BC29" s="169">
        <f>SUM(BA29:BB29)</f>
        <v>184</v>
      </c>
      <c r="BD29" s="8">
        <v>11</v>
      </c>
      <c r="BE29" s="33">
        <v>70</v>
      </c>
      <c r="BF29" s="9" t="s">
        <v>1</v>
      </c>
      <c r="BG29" s="85"/>
      <c r="BH29" s="224"/>
      <c r="BI29" s="177"/>
      <c r="BJ29" s="177"/>
      <c r="BK29" s="8"/>
      <c r="BL29" s="33"/>
      <c r="BM29" s="9"/>
      <c r="BN29" s="85"/>
      <c r="BO29" s="219"/>
      <c r="BP29" s="8"/>
      <c r="BQ29" s="33"/>
      <c r="BR29" s="9"/>
      <c r="BS29" s="85"/>
      <c r="BT29" s="80">
        <v>85</v>
      </c>
      <c r="BU29" s="219">
        <v>89</v>
      </c>
      <c r="BV29" s="219">
        <f>SUM(BT29:BU29)</f>
        <v>174</v>
      </c>
      <c r="BW29" s="8">
        <v>10</v>
      </c>
      <c r="BX29" s="33">
        <v>80</v>
      </c>
      <c r="BY29" s="9" t="s">
        <v>1</v>
      </c>
    </row>
    <row r="30" spans="1:77" ht="15.75">
      <c r="A30" s="69">
        <v>20</v>
      </c>
      <c r="B30" s="50" t="s">
        <v>78</v>
      </c>
      <c r="C30" s="73" t="s">
        <v>93</v>
      </c>
      <c r="D30" s="71">
        <v>2012</v>
      </c>
      <c r="E30" s="23">
        <v>29.5</v>
      </c>
      <c r="F30" s="38">
        <v>20</v>
      </c>
      <c r="G30" s="5"/>
      <c r="H30" s="63">
        <f t="shared" si="0"/>
        <v>288</v>
      </c>
      <c r="I30" s="11"/>
      <c r="J30" s="80">
        <v>109</v>
      </c>
      <c r="K30" s="56">
        <v>19</v>
      </c>
      <c r="L30" s="33">
        <v>13</v>
      </c>
      <c r="M30" s="9" t="s">
        <v>1</v>
      </c>
      <c r="N30" s="11"/>
      <c r="O30" s="80">
        <v>94</v>
      </c>
      <c r="P30" s="56">
        <v>5</v>
      </c>
      <c r="Q30" s="33">
        <v>127</v>
      </c>
      <c r="R30" s="9" t="s">
        <v>1</v>
      </c>
      <c r="S30" s="11"/>
      <c r="T30" s="219"/>
      <c r="U30" s="219"/>
      <c r="V30" s="104"/>
      <c r="W30" s="105"/>
      <c r="X30" s="100"/>
      <c r="Y30" s="106"/>
      <c r="Z30" s="11"/>
      <c r="AA30" s="80">
        <v>109</v>
      </c>
      <c r="AB30" s="68">
        <v>22</v>
      </c>
      <c r="AC30" s="33">
        <v>8</v>
      </c>
      <c r="AD30" s="9" t="s">
        <v>1</v>
      </c>
      <c r="AE30" s="11"/>
      <c r="AF30" s="80">
        <v>89</v>
      </c>
      <c r="AG30" s="219">
        <v>102</v>
      </c>
      <c r="AH30" s="104">
        <f>SUM(AF30:AG30)</f>
        <v>191</v>
      </c>
      <c r="AI30" s="105">
        <v>14</v>
      </c>
      <c r="AJ30" s="33">
        <v>30</v>
      </c>
      <c r="AK30" s="9" t="s">
        <v>1</v>
      </c>
      <c r="AL30" s="11"/>
      <c r="AM30" s="219"/>
      <c r="AN30" s="144"/>
      <c r="AO30" s="104"/>
      <c r="AP30" s="105"/>
      <c r="AQ30" s="33"/>
      <c r="AR30" s="9"/>
      <c r="AS30" s="11"/>
      <c r="AT30" s="80">
        <v>93</v>
      </c>
      <c r="AU30" s="158">
        <v>98</v>
      </c>
      <c r="AV30" s="104">
        <f>SUM(AT30:AU30)</f>
        <v>191</v>
      </c>
      <c r="AW30" s="8">
        <v>12</v>
      </c>
      <c r="AX30" s="93">
        <v>60</v>
      </c>
      <c r="AY30" s="9" t="s">
        <v>1</v>
      </c>
      <c r="AZ30" s="11"/>
      <c r="BA30" s="219"/>
      <c r="BB30" s="169"/>
      <c r="BC30" s="169"/>
      <c r="BD30" s="8"/>
      <c r="BE30" s="93"/>
      <c r="BF30" s="9"/>
      <c r="BG30" s="11"/>
      <c r="BH30" s="80">
        <v>95</v>
      </c>
      <c r="BI30" s="177">
        <v>98</v>
      </c>
      <c r="BJ30" s="177">
        <f>SUM(BH30:BI30)</f>
        <v>193</v>
      </c>
      <c r="BK30" s="112">
        <v>13</v>
      </c>
      <c r="BL30" s="33">
        <v>50</v>
      </c>
      <c r="BM30" s="9" t="s">
        <v>1</v>
      </c>
      <c r="BN30" s="11"/>
      <c r="BO30" s="200"/>
      <c r="BP30" s="112"/>
      <c r="BQ30" s="33"/>
      <c r="BR30" s="9"/>
      <c r="BS30" s="11"/>
      <c r="BT30" s="219"/>
      <c r="BU30" s="219"/>
      <c r="BV30" s="219"/>
      <c r="BW30" s="112"/>
      <c r="BX30" s="93"/>
      <c r="BY30" s="9"/>
    </row>
    <row r="31" spans="1:77" ht="15.75">
      <c r="A31" s="69">
        <v>22</v>
      </c>
      <c r="B31" s="50" t="s">
        <v>74</v>
      </c>
      <c r="C31" s="73" t="s">
        <v>90</v>
      </c>
      <c r="D31" s="71">
        <v>2012</v>
      </c>
      <c r="E31" s="24">
        <v>22.7</v>
      </c>
      <c r="F31" s="24">
        <v>21.5</v>
      </c>
      <c r="G31" s="5"/>
      <c r="H31" s="63">
        <f t="shared" si="0"/>
        <v>282</v>
      </c>
      <c r="I31" s="11"/>
      <c r="J31" s="80">
        <v>108</v>
      </c>
      <c r="K31" s="56">
        <v>18</v>
      </c>
      <c r="L31" s="33">
        <v>16</v>
      </c>
      <c r="M31" s="9" t="s">
        <v>1</v>
      </c>
      <c r="N31" s="11"/>
      <c r="O31" s="224"/>
      <c r="P31" s="56"/>
      <c r="Q31" s="33"/>
      <c r="R31" s="9"/>
      <c r="S31" s="11"/>
      <c r="T31" s="80">
        <v>99</v>
      </c>
      <c r="U31" s="184">
        <v>90</v>
      </c>
      <c r="V31" s="104">
        <f>SUM(T31:U31)</f>
        <v>189</v>
      </c>
      <c r="W31" s="105">
        <v>14</v>
      </c>
      <c r="X31" s="100">
        <v>40</v>
      </c>
      <c r="Y31" s="106" t="s">
        <v>1</v>
      </c>
      <c r="Z31" s="11"/>
      <c r="AA31" s="80">
        <v>78</v>
      </c>
      <c r="AB31" s="68">
        <v>9</v>
      </c>
      <c r="AC31" s="33">
        <v>90</v>
      </c>
      <c r="AD31" s="9" t="s">
        <v>1</v>
      </c>
      <c r="AE31" s="11"/>
      <c r="AF31" s="80">
        <v>102</v>
      </c>
      <c r="AG31" s="184">
        <v>97</v>
      </c>
      <c r="AH31" s="104">
        <f>SUM(AF31:AG31)</f>
        <v>199</v>
      </c>
      <c r="AI31" s="105">
        <v>18</v>
      </c>
      <c r="AJ31" s="33">
        <v>16</v>
      </c>
      <c r="AK31" s="9" t="s">
        <v>1</v>
      </c>
      <c r="AL31" s="11"/>
      <c r="AM31" s="200"/>
      <c r="AN31" s="144"/>
      <c r="AO31" s="104"/>
      <c r="AP31" s="105"/>
      <c r="AQ31" s="33"/>
      <c r="AR31" s="165"/>
      <c r="AS31" s="11"/>
      <c r="AT31" s="80">
        <v>88</v>
      </c>
      <c r="AU31" s="158">
        <v>89</v>
      </c>
      <c r="AV31" s="104">
        <f>SUM(AT31:AU31)</f>
        <v>177</v>
      </c>
      <c r="AW31" s="8">
        <v>6</v>
      </c>
      <c r="AX31" s="93">
        <v>120</v>
      </c>
      <c r="AY31" s="9" t="s">
        <v>1</v>
      </c>
      <c r="AZ31" s="11"/>
      <c r="BA31" s="169"/>
      <c r="BB31" s="169"/>
      <c r="BC31" s="169"/>
      <c r="BD31" s="8"/>
      <c r="BE31" s="93"/>
      <c r="BF31" s="9"/>
      <c r="BG31" s="11"/>
      <c r="BH31" s="200"/>
      <c r="BI31" s="177"/>
      <c r="BJ31" s="177"/>
      <c r="BK31" s="8"/>
      <c r="BL31" s="93"/>
      <c r="BM31" s="9"/>
      <c r="BN31" s="11"/>
      <c r="BO31" s="224"/>
      <c r="BP31" s="8"/>
      <c r="BQ31" s="93"/>
      <c r="BR31" s="9"/>
      <c r="BS31" s="11"/>
      <c r="BT31" s="219"/>
      <c r="BU31" s="219"/>
      <c r="BV31" s="219"/>
      <c r="BW31" s="8"/>
      <c r="BX31" s="93"/>
      <c r="BY31" s="9"/>
    </row>
    <row r="32" spans="1:77" ht="15.75">
      <c r="A32" s="69">
        <v>23</v>
      </c>
      <c r="B32" s="50" t="s">
        <v>83</v>
      </c>
      <c r="C32" s="73" t="s">
        <v>90</v>
      </c>
      <c r="D32" s="71">
        <v>2012</v>
      </c>
      <c r="E32" s="24">
        <v>35.1</v>
      </c>
      <c r="F32" s="24">
        <v>24.3</v>
      </c>
      <c r="G32" s="5"/>
      <c r="H32" s="63">
        <f t="shared" si="0"/>
        <v>279</v>
      </c>
      <c r="I32" s="11"/>
      <c r="J32" s="80">
        <v>105</v>
      </c>
      <c r="K32" s="56">
        <v>15</v>
      </c>
      <c r="L32" s="33">
        <v>25</v>
      </c>
      <c r="M32" s="9" t="s">
        <v>1</v>
      </c>
      <c r="N32" s="11"/>
      <c r="O32" s="80">
        <v>95</v>
      </c>
      <c r="P32" s="56">
        <v>7</v>
      </c>
      <c r="Q32" s="33">
        <v>105</v>
      </c>
      <c r="R32" s="9" t="s">
        <v>1</v>
      </c>
      <c r="S32" s="11"/>
      <c r="T32" s="219"/>
      <c r="U32" s="200"/>
      <c r="V32" s="104"/>
      <c r="W32" s="105"/>
      <c r="X32" s="100"/>
      <c r="Y32" s="106"/>
      <c r="Z32" s="11"/>
      <c r="AA32" s="80">
        <v>82</v>
      </c>
      <c r="AB32" s="68">
        <v>12</v>
      </c>
      <c r="AC32" s="33">
        <v>50</v>
      </c>
      <c r="AD32" s="9" t="s">
        <v>1</v>
      </c>
      <c r="AE32" s="11"/>
      <c r="AF32" s="80">
        <v>98</v>
      </c>
      <c r="AG32" s="200">
        <v>105</v>
      </c>
      <c r="AH32" s="104">
        <f>SUM(AF32:AG32)</f>
        <v>203</v>
      </c>
      <c r="AI32" s="105">
        <v>19</v>
      </c>
      <c r="AJ32" s="33">
        <v>14</v>
      </c>
      <c r="AK32" s="9" t="s">
        <v>1</v>
      </c>
      <c r="AL32" s="11"/>
      <c r="AM32" s="219"/>
      <c r="AN32" s="144"/>
      <c r="AO32" s="104"/>
      <c r="AP32" s="105"/>
      <c r="AQ32" s="33"/>
      <c r="AR32" s="9"/>
      <c r="AS32" s="11"/>
      <c r="AT32" s="80">
        <v>91</v>
      </c>
      <c r="AU32" s="158">
        <v>92</v>
      </c>
      <c r="AV32" s="104">
        <f>SUM(AT32:AU32)</f>
        <v>183</v>
      </c>
      <c r="AW32" s="8">
        <v>9</v>
      </c>
      <c r="AX32" s="93">
        <v>85</v>
      </c>
      <c r="AY32" s="9" t="s">
        <v>1</v>
      </c>
      <c r="AZ32" s="11"/>
      <c r="BA32" s="219"/>
      <c r="BB32" s="169"/>
      <c r="BC32" s="169"/>
      <c r="BD32" s="8"/>
      <c r="BE32" s="93"/>
      <c r="BF32" s="9"/>
      <c r="BG32" s="11"/>
      <c r="BH32" s="224"/>
      <c r="BI32" s="177"/>
      <c r="BJ32" s="177"/>
      <c r="BK32" s="8"/>
      <c r="BL32" s="93"/>
      <c r="BM32" s="9"/>
      <c r="BN32" s="11"/>
      <c r="BO32" s="224"/>
      <c r="BP32" s="8"/>
      <c r="BQ32" s="93"/>
      <c r="BR32" s="9"/>
      <c r="BS32" s="11"/>
      <c r="BT32" s="219"/>
      <c r="BU32" s="219"/>
      <c r="BV32" s="219"/>
      <c r="BW32" s="8"/>
      <c r="BX32" s="93"/>
      <c r="BY32" s="9"/>
    </row>
    <row r="33" spans="1:77" ht="15.75">
      <c r="A33" s="69">
        <v>24</v>
      </c>
      <c r="B33" s="50" t="s">
        <v>77</v>
      </c>
      <c r="C33" s="73" t="s">
        <v>71</v>
      </c>
      <c r="D33" s="71">
        <v>2012</v>
      </c>
      <c r="E33" s="23">
        <v>27.9</v>
      </c>
      <c r="F33" s="24">
        <v>20.3</v>
      </c>
      <c r="G33" s="5"/>
      <c r="H33" s="63">
        <f t="shared" si="0"/>
        <v>237</v>
      </c>
      <c r="I33" s="11"/>
      <c r="J33" s="80" t="s">
        <v>161</v>
      </c>
      <c r="K33" s="99"/>
      <c r="L33" s="56"/>
      <c r="M33" s="9"/>
      <c r="N33" s="11"/>
      <c r="O33" s="224"/>
      <c r="P33" s="99"/>
      <c r="Q33" s="56"/>
      <c r="R33" s="9"/>
      <c r="S33" s="85"/>
      <c r="T33" s="126"/>
      <c r="U33" s="183"/>
      <c r="V33" s="104"/>
      <c r="W33" s="107"/>
      <c r="X33" s="108"/>
      <c r="Y33" s="108"/>
      <c r="Z33" s="11"/>
      <c r="AA33" s="80">
        <v>86</v>
      </c>
      <c r="AB33" s="68">
        <v>19</v>
      </c>
      <c r="AC33" s="33">
        <v>14</v>
      </c>
      <c r="AD33" s="9" t="s">
        <v>1</v>
      </c>
      <c r="AE33" s="85"/>
      <c r="AF33" s="80">
        <v>97</v>
      </c>
      <c r="AG33" s="200">
        <v>97</v>
      </c>
      <c r="AH33" s="104">
        <f>SUM(AF33:AG33)</f>
        <v>194</v>
      </c>
      <c r="AI33" s="105">
        <v>17</v>
      </c>
      <c r="AJ33" s="33">
        <v>18</v>
      </c>
      <c r="AK33" s="9" t="s">
        <v>1</v>
      </c>
      <c r="AL33" s="85"/>
      <c r="AM33" s="80" t="s">
        <v>279</v>
      </c>
      <c r="AN33" s="144" t="s">
        <v>279</v>
      </c>
      <c r="AO33" s="104"/>
      <c r="AP33" s="105"/>
      <c r="AQ33" s="33"/>
      <c r="AR33" s="9"/>
      <c r="AS33" s="85"/>
      <c r="AT33" s="80">
        <v>98</v>
      </c>
      <c r="AU33" s="158">
        <v>95</v>
      </c>
      <c r="AV33" s="104">
        <f>SUM(AT33:AU33)</f>
        <v>193</v>
      </c>
      <c r="AW33" s="8">
        <v>13</v>
      </c>
      <c r="AX33" s="163">
        <v>50</v>
      </c>
      <c r="AY33" s="9" t="s">
        <v>1</v>
      </c>
      <c r="AZ33" s="85"/>
      <c r="BA33" s="80" t="s">
        <v>279</v>
      </c>
      <c r="BB33" s="169" t="s">
        <v>279</v>
      </c>
      <c r="BC33" s="169"/>
      <c r="BD33" s="8"/>
      <c r="BE33" s="93"/>
      <c r="BF33" s="9"/>
      <c r="BG33" s="85"/>
      <c r="BH33" s="80">
        <v>96</v>
      </c>
      <c r="BI33" s="177">
        <v>99</v>
      </c>
      <c r="BJ33" s="177">
        <f>SUM(BH33:BI33)</f>
        <v>195</v>
      </c>
      <c r="BK33" s="112">
        <v>14</v>
      </c>
      <c r="BL33" s="33">
        <v>35</v>
      </c>
      <c r="BM33" s="9" t="s">
        <v>1</v>
      </c>
      <c r="BN33" s="85"/>
      <c r="BO33" s="80">
        <v>90</v>
      </c>
      <c r="BP33" s="100">
        <v>8</v>
      </c>
      <c r="BQ33" s="93">
        <v>100</v>
      </c>
      <c r="BR33" s="9" t="s">
        <v>1</v>
      </c>
      <c r="BS33" s="85"/>
      <c r="BT33" s="80">
        <v>103</v>
      </c>
      <c r="BU33" s="219">
        <v>93</v>
      </c>
      <c r="BV33" s="219">
        <f>SUM(BT33:BU33)</f>
        <v>196</v>
      </c>
      <c r="BW33" s="8">
        <v>16</v>
      </c>
      <c r="BX33" s="33">
        <v>20</v>
      </c>
      <c r="BY33" s="9" t="s">
        <v>1</v>
      </c>
    </row>
    <row r="34" spans="1:77" ht="15.75">
      <c r="A34" s="69">
        <v>25</v>
      </c>
      <c r="B34" s="50" t="s">
        <v>194</v>
      </c>
      <c r="C34" s="74" t="s">
        <v>92</v>
      </c>
      <c r="D34" s="79">
        <v>2011</v>
      </c>
      <c r="E34" s="24">
        <v>26.7</v>
      </c>
      <c r="F34" s="24">
        <v>20.399999999999999</v>
      </c>
      <c r="G34" s="5"/>
      <c r="H34" s="63">
        <f t="shared" si="0"/>
        <v>233</v>
      </c>
      <c r="I34" s="11"/>
      <c r="J34" s="224"/>
      <c r="K34" s="99"/>
      <c r="L34" s="56"/>
      <c r="M34" s="9"/>
      <c r="N34" s="11"/>
      <c r="O34" s="80">
        <v>99</v>
      </c>
      <c r="P34" s="56">
        <v>10</v>
      </c>
      <c r="Q34" s="33">
        <v>75</v>
      </c>
      <c r="R34" s="9" t="s">
        <v>1</v>
      </c>
      <c r="S34" s="11"/>
      <c r="T34" s="219"/>
      <c r="U34" s="36"/>
      <c r="V34" s="104"/>
      <c r="W34" s="105"/>
      <c r="X34" s="100"/>
      <c r="Y34" s="106"/>
      <c r="Z34" s="11"/>
      <c r="AA34" s="80">
        <v>85</v>
      </c>
      <c r="AB34" s="68">
        <v>16</v>
      </c>
      <c r="AC34" s="33">
        <v>18</v>
      </c>
      <c r="AD34" s="9" t="s">
        <v>1</v>
      </c>
      <c r="AE34" s="11"/>
      <c r="AF34" s="200"/>
      <c r="AG34" s="36"/>
      <c r="AH34" s="104"/>
      <c r="AI34" s="105"/>
      <c r="AJ34" s="33"/>
      <c r="AK34" s="9"/>
      <c r="AL34" s="11"/>
      <c r="AM34" s="80">
        <v>92</v>
      </c>
      <c r="AN34" s="169">
        <v>103</v>
      </c>
      <c r="AO34" s="104">
        <f>SUM(AM34:AN34)</f>
        <v>195</v>
      </c>
      <c r="AP34" s="8">
        <v>15</v>
      </c>
      <c r="AQ34" s="33">
        <v>30</v>
      </c>
      <c r="AR34" s="9" t="s">
        <v>1</v>
      </c>
      <c r="AS34" s="11"/>
      <c r="AT34" s="224"/>
      <c r="AU34" s="158"/>
      <c r="AV34" s="104"/>
      <c r="AW34" s="8"/>
      <c r="AX34" s="93"/>
      <c r="AY34" s="9"/>
      <c r="AZ34" s="11"/>
      <c r="BA34" s="80">
        <v>94</v>
      </c>
      <c r="BB34" s="169">
        <v>91</v>
      </c>
      <c r="BC34" s="169">
        <f>SUM(BA34:BB34)</f>
        <v>185</v>
      </c>
      <c r="BD34" s="8">
        <v>12</v>
      </c>
      <c r="BE34" s="33">
        <v>60</v>
      </c>
      <c r="BF34" s="9" t="s">
        <v>1</v>
      </c>
      <c r="BG34" s="11"/>
      <c r="BH34" s="200"/>
      <c r="BI34" s="177"/>
      <c r="BJ34" s="177"/>
      <c r="BK34" s="8"/>
      <c r="BL34" s="33"/>
      <c r="BM34" s="9"/>
      <c r="BN34" s="11"/>
      <c r="BO34" s="219"/>
      <c r="BP34" s="8"/>
      <c r="BQ34" s="33"/>
      <c r="BR34" s="9"/>
      <c r="BS34" s="11"/>
      <c r="BT34" s="80">
        <v>83</v>
      </c>
      <c r="BU34" s="219">
        <v>95</v>
      </c>
      <c r="BV34" s="219">
        <f>SUM(BT34:BU34)</f>
        <v>178</v>
      </c>
      <c r="BW34" s="8">
        <v>13</v>
      </c>
      <c r="BX34" s="33">
        <v>50</v>
      </c>
      <c r="BY34" s="9" t="s">
        <v>1</v>
      </c>
    </row>
    <row r="35" spans="1:77" ht="15.75">
      <c r="A35" s="69">
        <v>26</v>
      </c>
      <c r="B35" s="50" t="s">
        <v>80</v>
      </c>
      <c r="C35" s="73" t="s">
        <v>95</v>
      </c>
      <c r="D35" s="71">
        <v>2012</v>
      </c>
      <c r="E35" s="24">
        <v>32</v>
      </c>
      <c r="F35" s="24">
        <v>25.6</v>
      </c>
      <c r="G35" s="5"/>
      <c r="H35" s="63">
        <f t="shared" si="0"/>
        <v>186</v>
      </c>
      <c r="I35" s="11"/>
      <c r="J35" s="80">
        <v>115</v>
      </c>
      <c r="K35" s="56">
        <v>23</v>
      </c>
      <c r="L35" s="33">
        <v>6</v>
      </c>
      <c r="M35" s="9" t="s">
        <v>1</v>
      </c>
      <c r="N35" s="11"/>
      <c r="O35" s="224"/>
      <c r="P35" s="56"/>
      <c r="Q35" s="56"/>
      <c r="R35" s="9"/>
      <c r="S35" s="11"/>
      <c r="T35" s="224"/>
      <c r="U35" s="224"/>
      <c r="V35" s="104"/>
      <c r="W35" s="105"/>
      <c r="X35" s="100"/>
      <c r="Y35" s="106"/>
      <c r="Z35" s="11"/>
      <c r="AA35" s="80">
        <v>77</v>
      </c>
      <c r="AB35" s="68">
        <v>6</v>
      </c>
      <c r="AC35" s="33">
        <v>110</v>
      </c>
      <c r="AD35" s="9" t="s">
        <v>1</v>
      </c>
      <c r="AE35" s="11"/>
      <c r="AF35" s="224"/>
      <c r="AG35" s="224"/>
      <c r="AH35" s="104"/>
      <c r="AI35" s="105"/>
      <c r="AJ35" s="33"/>
      <c r="AK35" s="9"/>
      <c r="AL35" s="11"/>
      <c r="AM35" s="219"/>
      <c r="AN35" s="157"/>
      <c r="AO35" s="104"/>
      <c r="AP35" s="105"/>
      <c r="AQ35" s="33"/>
      <c r="AR35" s="9"/>
      <c r="AS35" s="11"/>
      <c r="AT35" s="80">
        <v>97</v>
      </c>
      <c r="AU35" s="158">
        <v>89</v>
      </c>
      <c r="AV35" s="104">
        <f>SUM(AT35:AU35)</f>
        <v>186</v>
      </c>
      <c r="AW35" s="8">
        <v>11</v>
      </c>
      <c r="AX35" s="93">
        <v>70</v>
      </c>
      <c r="AY35" s="9" t="s">
        <v>1</v>
      </c>
      <c r="AZ35" s="11"/>
      <c r="BA35" s="219"/>
      <c r="BB35" s="169"/>
      <c r="BC35" s="169"/>
      <c r="BD35" s="8"/>
      <c r="BE35" s="93"/>
      <c r="BF35" s="9"/>
      <c r="BG35" s="11"/>
      <c r="BH35" s="224"/>
      <c r="BI35" s="177"/>
      <c r="BJ35" s="177"/>
      <c r="BK35" s="8"/>
      <c r="BL35" s="93"/>
      <c r="BM35" s="9"/>
      <c r="BN35" s="11"/>
      <c r="BO35" s="219"/>
      <c r="BP35" s="8"/>
      <c r="BQ35" s="93"/>
      <c r="BR35" s="9"/>
      <c r="BS35" s="11"/>
      <c r="BT35" s="219"/>
      <c r="BU35" s="219"/>
      <c r="BV35" s="219"/>
      <c r="BW35" s="8"/>
      <c r="BX35" s="93"/>
      <c r="BY35" s="9"/>
    </row>
    <row r="36" spans="1:77" ht="15.75">
      <c r="A36" s="69">
        <v>27</v>
      </c>
      <c r="B36" s="50" t="s">
        <v>192</v>
      </c>
      <c r="C36" s="74" t="s">
        <v>193</v>
      </c>
      <c r="D36" s="71">
        <v>2012</v>
      </c>
      <c r="E36" s="24">
        <v>20.2</v>
      </c>
      <c r="F36" s="24">
        <v>19.3</v>
      </c>
      <c r="G36" s="5"/>
      <c r="H36" s="63">
        <f t="shared" si="0"/>
        <v>182</v>
      </c>
      <c r="I36" s="11"/>
      <c r="J36" s="224"/>
      <c r="K36" s="99"/>
      <c r="L36" s="56"/>
      <c r="M36" s="9"/>
      <c r="N36" s="11"/>
      <c r="O36" s="80">
        <v>104</v>
      </c>
      <c r="P36" s="56">
        <v>12</v>
      </c>
      <c r="Q36" s="33">
        <v>55</v>
      </c>
      <c r="R36" s="9" t="s">
        <v>1</v>
      </c>
      <c r="S36" s="11"/>
      <c r="T36" s="224"/>
      <c r="U36" s="224"/>
      <c r="V36" s="104"/>
      <c r="W36" s="105"/>
      <c r="X36" s="100"/>
      <c r="Y36" s="106"/>
      <c r="Z36" s="11"/>
      <c r="AA36" s="224"/>
      <c r="AB36" s="68"/>
      <c r="AC36" s="93"/>
      <c r="AD36" s="9"/>
      <c r="AE36" s="11"/>
      <c r="AF36" s="224"/>
      <c r="AG36" s="224"/>
      <c r="AH36" s="104"/>
      <c r="AI36" s="105"/>
      <c r="AJ36" s="33"/>
      <c r="AK36" s="9"/>
      <c r="AL36" s="11"/>
      <c r="AM36" s="200"/>
      <c r="AN36" s="157"/>
      <c r="AO36" s="104"/>
      <c r="AP36" s="105"/>
      <c r="AQ36" s="33"/>
      <c r="AR36" s="9"/>
      <c r="AS36" s="11"/>
      <c r="AT36" s="224"/>
      <c r="AU36" s="158"/>
      <c r="AV36" s="104"/>
      <c r="AW36" s="8"/>
      <c r="AX36" s="93"/>
      <c r="AY36" s="9"/>
      <c r="AZ36" s="11"/>
      <c r="BA36" s="224"/>
      <c r="BB36" s="172"/>
      <c r="BC36" s="169"/>
      <c r="BD36" s="8"/>
      <c r="BE36" s="93"/>
      <c r="BF36" s="9"/>
      <c r="BG36" s="11"/>
      <c r="BH36" s="224"/>
      <c r="BI36" s="177"/>
      <c r="BJ36" s="177"/>
      <c r="BK36" s="8"/>
      <c r="BL36" s="93"/>
      <c r="BM36" s="9"/>
      <c r="BN36" s="11"/>
      <c r="BO36" s="80">
        <v>85</v>
      </c>
      <c r="BP36" s="100">
        <v>5</v>
      </c>
      <c r="BQ36" s="33">
        <v>127</v>
      </c>
      <c r="BR36" s="9" t="s">
        <v>1</v>
      </c>
      <c r="BS36" s="11"/>
      <c r="BT36" s="219"/>
      <c r="BU36" s="219"/>
      <c r="BV36" s="219"/>
      <c r="BW36" s="8"/>
      <c r="BX36" s="93"/>
      <c r="BY36" s="9"/>
    </row>
    <row r="37" spans="1:77" ht="15.75">
      <c r="A37" s="69">
        <v>28</v>
      </c>
      <c r="B37" s="50" t="s">
        <v>195</v>
      </c>
      <c r="C37" s="74" t="s">
        <v>196</v>
      </c>
      <c r="D37" s="71">
        <v>2012</v>
      </c>
      <c r="E37" s="24">
        <v>29.8</v>
      </c>
      <c r="F37" s="24">
        <v>24.9</v>
      </c>
      <c r="G37" s="5"/>
      <c r="H37" s="63">
        <f t="shared" si="0"/>
        <v>90</v>
      </c>
      <c r="I37" s="11"/>
      <c r="J37" s="224"/>
      <c r="K37" s="8"/>
      <c r="L37" s="56"/>
      <c r="M37" s="9"/>
      <c r="N37" s="11"/>
      <c r="O37" s="80">
        <v>109</v>
      </c>
      <c r="P37" s="32">
        <v>14</v>
      </c>
      <c r="Q37" s="33">
        <v>40</v>
      </c>
      <c r="R37" s="9" t="s">
        <v>1</v>
      </c>
      <c r="S37" s="11"/>
      <c r="T37" s="200"/>
      <c r="U37" s="36"/>
      <c r="V37" s="104"/>
      <c r="W37" s="105"/>
      <c r="X37" s="100"/>
      <c r="Y37" s="106"/>
      <c r="Z37" s="11"/>
      <c r="AA37" s="219"/>
      <c r="AB37" s="128"/>
      <c r="AC37" s="93"/>
      <c r="AD37" s="9"/>
      <c r="AE37" s="11"/>
      <c r="AF37" s="200"/>
      <c r="AG37" s="36"/>
      <c r="AH37" s="104"/>
      <c r="AI37" s="105"/>
      <c r="AJ37" s="33"/>
      <c r="AK37" s="9"/>
      <c r="AL37" s="11"/>
      <c r="AM37" s="183"/>
      <c r="AN37" s="157"/>
      <c r="AO37" s="104"/>
      <c r="AP37" s="105"/>
      <c r="AQ37" s="33"/>
      <c r="AR37" s="165"/>
      <c r="AS37" s="11"/>
      <c r="AT37" s="224"/>
      <c r="AU37" s="158"/>
      <c r="AV37" s="104"/>
      <c r="AW37" s="8"/>
      <c r="AX37" s="93"/>
      <c r="AY37" s="9"/>
      <c r="AZ37" s="11"/>
      <c r="BA37" s="80">
        <v>96</v>
      </c>
      <c r="BB37" s="169">
        <v>97</v>
      </c>
      <c r="BC37" s="169">
        <f>SUM(BA37:BB37)</f>
        <v>193</v>
      </c>
      <c r="BD37" s="8">
        <v>13</v>
      </c>
      <c r="BE37" s="33">
        <v>50</v>
      </c>
      <c r="BF37" s="9" t="s">
        <v>1</v>
      </c>
      <c r="BG37" s="11"/>
      <c r="BH37" s="200"/>
      <c r="BI37" s="177"/>
      <c r="BJ37" s="177"/>
      <c r="BK37" s="8"/>
      <c r="BL37" s="33"/>
      <c r="BM37" s="9"/>
      <c r="BN37" s="11"/>
      <c r="BO37" s="193"/>
      <c r="BP37" s="8"/>
      <c r="BQ37" s="33"/>
      <c r="BR37" s="9"/>
      <c r="BS37" s="11"/>
      <c r="BT37" s="219"/>
      <c r="BU37" s="219"/>
      <c r="BV37" s="219"/>
      <c r="BW37" s="8"/>
      <c r="BX37" s="93"/>
      <c r="BY37" s="9"/>
    </row>
    <row r="38" spans="1:77" ht="15.75">
      <c r="A38" s="69">
        <v>29</v>
      </c>
      <c r="B38" s="50" t="s">
        <v>75</v>
      </c>
      <c r="C38" s="73" t="s">
        <v>91</v>
      </c>
      <c r="D38" s="71">
        <v>2012</v>
      </c>
      <c r="E38" s="24">
        <v>36.200000000000003</v>
      </c>
      <c r="F38" s="38">
        <v>29.7</v>
      </c>
      <c r="G38" s="5"/>
      <c r="H38" s="63">
        <f t="shared" si="0"/>
        <v>89</v>
      </c>
      <c r="I38" s="11"/>
      <c r="J38" s="80">
        <v>113</v>
      </c>
      <c r="K38" s="32">
        <v>22</v>
      </c>
      <c r="L38" s="33">
        <v>8</v>
      </c>
      <c r="M38" s="9" t="s">
        <v>1</v>
      </c>
      <c r="N38" s="11"/>
      <c r="O38" s="219"/>
      <c r="P38" s="32"/>
      <c r="Q38" s="56"/>
      <c r="R38" s="9"/>
      <c r="S38" s="11"/>
      <c r="T38" s="219"/>
      <c r="U38" s="36"/>
      <c r="V38" s="104"/>
      <c r="W38" s="105"/>
      <c r="X38" s="100"/>
      <c r="Y38" s="106"/>
      <c r="Z38" s="11"/>
      <c r="AA38" s="80">
        <v>85</v>
      </c>
      <c r="AB38" s="128">
        <v>16</v>
      </c>
      <c r="AC38" s="33">
        <v>18</v>
      </c>
      <c r="AD38" s="9" t="s">
        <v>1</v>
      </c>
      <c r="AE38" s="11"/>
      <c r="AF38" s="80">
        <v>112</v>
      </c>
      <c r="AG38" s="36">
        <v>102</v>
      </c>
      <c r="AH38" s="104">
        <f>SUM(AF38:AG38)</f>
        <v>214</v>
      </c>
      <c r="AI38" s="105">
        <v>21</v>
      </c>
      <c r="AJ38" s="33">
        <v>10</v>
      </c>
      <c r="AK38" s="9" t="s">
        <v>1</v>
      </c>
      <c r="AL38" s="11"/>
      <c r="AM38" s="219"/>
      <c r="AN38" s="157"/>
      <c r="AO38" s="104"/>
      <c r="AP38" s="105"/>
      <c r="AQ38" s="33"/>
      <c r="AR38" s="9"/>
      <c r="AS38" s="11"/>
      <c r="AT38" s="80">
        <v>106</v>
      </c>
      <c r="AU38" s="158">
        <v>105</v>
      </c>
      <c r="AV38" s="104">
        <f>SUM(AT38:AU38)</f>
        <v>211</v>
      </c>
      <c r="AW38" s="8">
        <v>17</v>
      </c>
      <c r="AX38" s="93">
        <v>18</v>
      </c>
      <c r="AY38" s="9" t="s">
        <v>1</v>
      </c>
      <c r="AZ38" s="11"/>
      <c r="BA38" s="219"/>
      <c r="BB38" s="169"/>
      <c r="BC38" s="169"/>
      <c r="BD38" s="8"/>
      <c r="BE38" s="93"/>
      <c r="BF38" s="9"/>
      <c r="BG38" s="11"/>
      <c r="BH38" s="80">
        <v>96</v>
      </c>
      <c r="BI38" s="177">
        <v>99</v>
      </c>
      <c r="BJ38" s="177">
        <f>SUM(BH38:BI38)</f>
        <v>195</v>
      </c>
      <c r="BK38" s="8">
        <v>14</v>
      </c>
      <c r="BL38" s="33">
        <v>35</v>
      </c>
      <c r="BM38" s="9" t="s">
        <v>1</v>
      </c>
      <c r="BN38" s="11"/>
      <c r="BO38" s="199"/>
      <c r="BP38" s="8"/>
      <c r="BQ38" s="33"/>
      <c r="BR38" s="9"/>
      <c r="BS38" s="11"/>
      <c r="BT38" s="219"/>
      <c r="BU38" s="219"/>
      <c r="BV38" s="219"/>
      <c r="BW38" s="8"/>
      <c r="BX38" s="93"/>
      <c r="BY38" s="9"/>
    </row>
    <row r="39" spans="1:77" ht="15.75">
      <c r="A39" s="69">
        <v>30</v>
      </c>
      <c r="B39" s="50" t="s">
        <v>50</v>
      </c>
      <c r="C39" s="73" t="s">
        <v>65</v>
      </c>
      <c r="D39" s="70">
        <v>2011</v>
      </c>
      <c r="E39" s="24">
        <v>37</v>
      </c>
      <c r="F39" s="24">
        <v>32.4</v>
      </c>
      <c r="G39" s="5"/>
      <c r="H39" s="63">
        <f t="shared" si="0"/>
        <v>53.5</v>
      </c>
      <c r="I39" s="11"/>
      <c r="J39" s="80">
        <v>126</v>
      </c>
      <c r="K39" s="32">
        <v>25</v>
      </c>
      <c r="L39" s="56">
        <v>1.5</v>
      </c>
      <c r="M39" s="9" t="s">
        <v>1</v>
      </c>
      <c r="N39" s="11"/>
      <c r="O39" s="219"/>
      <c r="P39" s="32"/>
      <c r="Q39" s="56"/>
      <c r="R39" s="9"/>
      <c r="S39" s="11"/>
      <c r="T39" s="200"/>
      <c r="U39" s="224"/>
      <c r="V39" s="104"/>
      <c r="W39" s="107"/>
      <c r="X39" s="109"/>
      <c r="Y39" s="109"/>
      <c r="Z39" s="11"/>
      <c r="AA39" s="80">
        <v>87</v>
      </c>
      <c r="AB39" s="128">
        <v>20</v>
      </c>
      <c r="AC39" s="33">
        <v>12</v>
      </c>
      <c r="AD39" s="9" t="s">
        <v>1</v>
      </c>
      <c r="AE39" s="11"/>
      <c r="AF39" s="200"/>
      <c r="AG39" s="224"/>
      <c r="AH39" s="104"/>
      <c r="AI39" s="107"/>
      <c r="AJ39" s="166"/>
      <c r="AK39" s="164"/>
      <c r="AL39" s="11"/>
      <c r="AM39" s="219"/>
      <c r="AN39" s="153"/>
      <c r="AO39" s="104"/>
      <c r="AP39" s="107"/>
      <c r="AQ39" s="166"/>
      <c r="AR39" s="9"/>
      <c r="AS39" s="11"/>
      <c r="AT39" s="80">
        <v>97</v>
      </c>
      <c r="AU39" s="158">
        <v>98</v>
      </c>
      <c r="AV39" s="104">
        <f>SUM(AT39:AU39)</f>
        <v>195</v>
      </c>
      <c r="AW39" s="8">
        <v>14</v>
      </c>
      <c r="AX39" s="93">
        <v>40</v>
      </c>
      <c r="AY39" s="9" t="s">
        <v>1</v>
      </c>
      <c r="AZ39" s="11"/>
      <c r="BA39" s="219"/>
      <c r="BB39" s="169"/>
      <c r="BC39" s="169"/>
      <c r="BD39" s="8"/>
      <c r="BE39" s="93"/>
      <c r="BF39" s="9"/>
      <c r="BG39" s="11"/>
      <c r="BH39" s="224"/>
      <c r="BI39" s="177"/>
      <c r="BJ39" s="177"/>
      <c r="BK39" s="8"/>
      <c r="BL39" s="93"/>
      <c r="BM39" s="9"/>
      <c r="BN39" s="11"/>
      <c r="BO39" s="193"/>
      <c r="BP39" s="8"/>
      <c r="BQ39" s="93"/>
      <c r="BR39" s="9"/>
      <c r="BS39" s="11"/>
      <c r="BT39" s="219"/>
      <c r="BU39" s="219"/>
      <c r="BV39" s="219"/>
      <c r="BW39" s="8"/>
      <c r="BX39" s="93"/>
      <c r="BY39" s="9"/>
    </row>
    <row r="40" spans="1:77" ht="15.75">
      <c r="A40" s="69">
        <v>31</v>
      </c>
      <c r="B40" s="50" t="s">
        <v>60</v>
      </c>
      <c r="C40" s="73" t="s">
        <v>65</v>
      </c>
      <c r="D40" s="70">
        <v>2011</v>
      </c>
      <c r="E40" s="23">
        <v>34.4</v>
      </c>
      <c r="F40" s="38">
        <v>34.4</v>
      </c>
      <c r="G40" s="5"/>
      <c r="H40" s="63">
        <f t="shared" si="0"/>
        <v>44</v>
      </c>
      <c r="I40" s="11"/>
      <c r="J40" s="80">
        <v>117</v>
      </c>
      <c r="K40" s="32">
        <v>24</v>
      </c>
      <c r="L40" s="33">
        <v>4</v>
      </c>
      <c r="M40" s="9" t="s">
        <v>1</v>
      </c>
      <c r="N40" s="11"/>
      <c r="O40" s="224"/>
      <c r="P40" s="32"/>
      <c r="Q40" s="56"/>
      <c r="R40" s="9"/>
      <c r="S40" s="11"/>
      <c r="T40" s="200"/>
      <c r="U40" s="36"/>
      <c r="V40" s="104"/>
      <c r="W40" s="105"/>
      <c r="X40" s="32"/>
      <c r="Y40" s="108"/>
      <c r="Z40" s="11"/>
      <c r="AA40" s="80">
        <v>95</v>
      </c>
      <c r="AB40" s="128">
        <v>21</v>
      </c>
      <c r="AC40" s="33">
        <v>10</v>
      </c>
      <c r="AD40" s="9" t="s">
        <v>1</v>
      </c>
      <c r="AE40" s="11"/>
      <c r="AF40" s="224"/>
      <c r="AG40" s="36"/>
      <c r="AH40" s="104"/>
      <c r="AI40" s="105"/>
      <c r="AJ40" s="56"/>
      <c r="AK40" s="165"/>
      <c r="AL40" s="11"/>
      <c r="AM40" s="200"/>
      <c r="AN40" s="158"/>
      <c r="AO40" s="104"/>
      <c r="AP40" s="105"/>
      <c r="AQ40" s="56"/>
      <c r="AR40" s="9"/>
      <c r="AS40" s="11"/>
      <c r="AT40" s="80">
        <v>97</v>
      </c>
      <c r="AU40" s="158">
        <v>101</v>
      </c>
      <c r="AV40" s="104">
        <f>SUM(AT40:AU40)</f>
        <v>198</v>
      </c>
      <c r="AW40" s="8">
        <v>15</v>
      </c>
      <c r="AX40" s="93">
        <v>30</v>
      </c>
      <c r="AY40" s="9" t="s">
        <v>1</v>
      </c>
      <c r="AZ40" s="11"/>
      <c r="BA40" s="200"/>
      <c r="BB40" s="169"/>
      <c r="BC40" s="169"/>
      <c r="BD40" s="8"/>
      <c r="BE40" s="93"/>
      <c r="BF40" s="9"/>
      <c r="BG40" s="11"/>
      <c r="BH40" s="200"/>
      <c r="BI40" s="177"/>
      <c r="BJ40" s="177"/>
      <c r="BK40" s="8"/>
      <c r="BL40" s="93"/>
      <c r="BM40" s="9"/>
      <c r="BN40" s="11"/>
      <c r="BO40" s="193"/>
      <c r="BP40" s="8"/>
      <c r="BQ40" s="93"/>
      <c r="BR40" s="9"/>
      <c r="BS40" s="11"/>
      <c r="BT40" s="219"/>
      <c r="BU40" s="219"/>
      <c r="BV40" s="219"/>
      <c r="BW40" s="8"/>
      <c r="BX40" s="93"/>
      <c r="BY40" s="9"/>
    </row>
    <row r="41" spans="1:77" ht="15.75">
      <c r="A41" s="69">
        <v>32</v>
      </c>
      <c r="B41" s="50" t="s">
        <v>197</v>
      </c>
      <c r="C41" s="74" t="s">
        <v>92</v>
      </c>
      <c r="D41" s="79">
        <v>2011</v>
      </c>
      <c r="E41" s="24">
        <v>33.299999999999997</v>
      </c>
      <c r="F41" s="24"/>
      <c r="G41" s="5"/>
      <c r="H41" s="63">
        <f t="shared" si="0"/>
        <v>30</v>
      </c>
      <c r="I41" s="11"/>
      <c r="J41" s="224"/>
      <c r="K41" s="8"/>
      <c r="L41" s="56"/>
      <c r="M41" s="9"/>
      <c r="N41" s="11"/>
      <c r="O41" s="80">
        <v>116</v>
      </c>
      <c r="P41" s="32">
        <v>15</v>
      </c>
      <c r="Q41" s="33">
        <v>30</v>
      </c>
      <c r="R41" s="9" t="s">
        <v>1</v>
      </c>
      <c r="S41" s="11"/>
      <c r="T41" s="224"/>
      <c r="U41" s="224"/>
      <c r="V41" s="104"/>
      <c r="W41" s="105"/>
      <c r="X41" s="100"/>
      <c r="Y41" s="106"/>
      <c r="Z41" s="11"/>
      <c r="AA41" s="224"/>
      <c r="AB41" s="128"/>
      <c r="AC41" s="93"/>
      <c r="AD41" s="9"/>
      <c r="AE41" s="11"/>
      <c r="AF41" s="224"/>
      <c r="AG41" s="224"/>
      <c r="AH41" s="104"/>
      <c r="AI41" s="105"/>
      <c r="AJ41" s="33"/>
      <c r="AK41" s="9"/>
      <c r="AL41" s="11"/>
      <c r="AM41" s="224"/>
      <c r="AN41" s="157"/>
      <c r="AO41" s="104"/>
      <c r="AP41" s="105"/>
      <c r="AQ41" s="33"/>
      <c r="AR41" s="165"/>
      <c r="AS41" s="11"/>
      <c r="AT41" s="224"/>
      <c r="AU41" s="158"/>
      <c r="AV41" s="104"/>
      <c r="AW41" s="8"/>
      <c r="AX41" s="93"/>
      <c r="AY41" s="9"/>
      <c r="AZ41" s="11"/>
      <c r="BA41" s="200"/>
      <c r="BB41" s="169"/>
      <c r="BC41" s="169"/>
      <c r="BD41" s="8"/>
      <c r="BE41" s="93"/>
      <c r="BF41" s="9"/>
      <c r="BG41" s="11"/>
      <c r="BH41" s="219"/>
      <c r="BI41" s="177"/>
      <c r="BJ41" s="177"/>
      <c r="BK41" s="8"/>
      <c r="BL41" s="93"/>
      <c r="BM41" s="9"/>
      <c r="BN41" s="11"/>
      <c r="BO41" s="224"/>
      <c r="BP41" s="8"/>
      <c r="BQ41" s="93"/>
      <c r="BR41" s="9"/>
      <c r="BS41" s="11"/>
      <c r="BT41" s="219"/>
      <c r="BU41" s="219"/>
      <c r="BV41" s="219"/>
      <c r="BW41" s="8"/>
      <c r="BX41" s="93"/>
      <c r="BY41" s="9"/>
    </row>
    <row r="42" spans="1:77" ht="15.75">
      <c r="A42" s="69">
        <v>32</v>
      </c>
      <c r="B42" s="50" t="s">
        <v>81</v>
      </c>
      <c r="C42" s="73" t="s">
        <v>67</v>
      </c>
      <c r="D42" s="71">
        <v>2012</v>
      </c>
      <c r="E42" s="24">
        <v>34.4</v>
      </c>
      <c r="F42" s="24">
        <v>30.7</v>
      </c>
      <c r="G42" s="5"/>
      <c r="H42" s="63">
        <f t="shared" si="0"/>
        <v>30</v>
      </c>
      <c r="I42" s="11"/>
      <c r="J42" s="80">
        <v>111</v>
      </c>
      <c r="K42" s="32">
        <v>21</v>
      </c>
      <c r="L42" s="33">
        <v>10</v>
      </c>
      <c r="M42" s="9" t="s">
        <v>1</v>
      </c>
      <c r="N42" s="11"/>
      <c r="O42" s="224"/>
      <c r="P42" s="32"/>
      <c r="Q42" s="56"/>
      <c r="R42" s="9"/>
      <c r="S42" s="11"/>
      <c r="T42" s="224"/>
      <c r="U42" s="224"/>
      <c r="V42" s="104"/>
      <c r="W42" s="107"/>
      <c r="X42" s="109"/>
      <c r="Y42" s="109"/>
      <c r="Z42" s="11"/>
      <c r="AA42" s="219"/>
      <c r="AB42" s="128"/>
      <c r="AC42" s="68"/>
      <c r="AD42" s="9"/>
      <c r="AE42" s="11"/>
      <c r="AF42" s="224"/>
      <c r="AG42" s="224"/>
      <c r="AH42" s="104"/>
      <c r="AI42" s="107"/>
      <c r="AJ42" s="166"/>
      <c r="AK42" s="164"/>
      <c r="AL42" s="11"/>
      <c r="AM42" s="224"/>
      <c r="AN42" s="144"/>
      <c r="AO42" s="104"/>
      <c r="AP42" s="107"/>
      <c r="AQ42" s="166"/>
      <c r="AR42" s="9"/>
      <c r="AS42" s="11"/>
      <c r="AT42" s="80">
        <v>105</v>
      </c>
      <c r="AU42" s="158">
        <v>101</v>
      </c>
      <c r="AV42" s="104">
        <f>SUM(AT42:AU42)</f>
        <v>206</v>
      </c>
      <c r="AW42" s="8">
        <v>16</v>
      </c>
      <c r="AX42" s="93">
        <v>20</v>
      </c>
      <c r="AY42" s="9" t="s">
        <v>1</v>
      </c>
      <c r="AZ42" s="11"/>
      <c r="BA42" s="200"/>
      <c r="BB42" s="169"/>
      <c r="BC42" s="169"/>
      <c r="BD42" s="8"/>
      <c r="BE42" s="93"/>
      <c r="BF42" s="9"/>
      <c r="BG42" s="11"/>
      <c r="BH42" s="177"/>
      <c r="BI42" s="177"/>
      <c r="BJ42" s="177"/>
      <c r="BK42" s="8"/>
      <c r="BL42" s="93"/>
      <c r="BM42" s="9"/>
      <c r="BN42" s="11"/>
      <c r="BO42" s="224"/>
      <c r="BP42" s="8"/>
      <c r="BQ42" s="93"/>
      <c r="BR42" s="9"/>
      <c r="BS42" s="11"/>
      <c r="BT42" s="219"/>
      <c r="BU42" s="219"/>
      <c r="BV42" s="219"/>
      <c r="BW42" s="8"/>
      <c r="BX42" s="93"/>
      <c r="BY42" s="9"/>
    </row>
    <row r="43" spans="1:77" ht="15.75">
      <c r="A43" s="69">
        <v>34</v>
      </c>
      <c r="B43" s="50" t="s">
        <v>266</v>
      </c>
      <c r="C43" s="73" t="s">
        <v>67</v>
      </c>
      <c r="D43" s="71">
        <v>2012</v>
      </c>
      <c r="E43" s="24">
        <v>41.4</v>
      </c>
      <c r="F43" s="24"/>
      <c r="G43" s="5"/>
      <c r="H43" s="63">
        <f t="shared" si="0"/>
        <v>16</v>
      </c>
      <c r="I43" s="11"/>
      <c r="J43" s="224"/>
      <c r="K43" s="128"/>
      <c r="L43" s="33"/>
      <c r="M43" s="9"/>
      <c r="N43" s="11"/>
      <c r="O43" s="224"/>
      <c r="P43" s="128"/>
      <c r="Q43" s="33"/>
      <c r="R43" s="9"/>
      <c r="S43" s="11"/>
      <c r="T43" s="224"/>
      <c r="U43" s="36"/>
      <c r="V43" s="104"/>
      <c r="W43" s="105"/>
      <c r="X43" s="100"/>
      <c r="Y43" s="106"/>
      <c r="Z43" s="11"/>
      <c r="AA43" s="224"/>
      <c r="AB43" s="128"/>
      <c r="AC43" s="33"/>
      <c r="AD43" s="9"/>
      <c r="AE43" s="11"/>
      <c r="AF43" s="224"/>
      <c r="AG43" s="36"/>
      <c r="AH43" s="104"/>
      <c r="AI43" s="105"/>
      <c r="AJ43" s="33"/>
      <c r="AK43" s="9"/>
      <c r="AL43" s="11"/>
      <c r="AM43" s="224"/>
      <c r="AN43" s="36"/>
      <c r="AO43" s="104"/>
      <c r="AP43" s="105"/>
      <c r="AQ43" s="33"/>
      <c r="AR43" s="9"/>
      <c r="AS43" s="11"/>
      <c r="AT43" s="80">
        <v>115</v>
      </c>
      <c r="AU43" s="158">
        <v>109</v>
      </c>
      <c r="AV43" s="104">
        <f>SUM(AT43:AU43)</f>
        <v>224</v>
      </c>
      <c r="AW43" s="8">
        <v>18</v>
      </c>
      <c r="AX43" s="93">
        <v>16</v>
      </c>
      <c r="AY43" s="9" t="s">
        <v>1</v>
      </c>
      <c r="AZ43" s="11"/>
      <c r="BA43" s="219"/>
      <c r="BB43" s="169"/>
      <c r="BC43" s="169"/>
      <c r="BD43" s="8"/>
      <c r="BE43" s="93"/>
      <c r="BF43" s="9"/>
      <c r="BG43" s="11"/>
      <c r="BH43" s="177"/>
      <c r="BI43" s="177"/>
      <c r="BJ43" s="177"/>
      <c r="BK43" s="8"/>
      <c r="BL43" s="93"/>
      <c r="BM43" s="9"/>
      <c r="BN43" s="11"/>
      <c r="BO43" s="224"/>
      <c r="BP43" s="8"/>
      <c r="BQ43" s="93"/>
      <c r="BR43" s="9"/>
      <c r="BS43" s="11"/>
      <c r="BT43" s="219"/>
      <c r="BU43" s="219"/>
      <c r="BV43" s="219"/>
      <c r="BW43" s="8"/>
      <c r="BX43" s="93"/>
      <c r="BY43" s="9"/>
    </row>
    <row r="44" spans="1:77" ht="15.75">
      <c r="A44" s="69">
        <v>35</v>
      </c>
      <c r="B44" s="50" t="s">
        <v>48</v>
      </c>
      <c r="C44" s="73" t="s">
        <v>346</v>
      </c>
      <c r="D44" s="70">
        <v>2011</v>
      </c>
      <c r="E44" s="24">
        <v>31.3</v>
      </c>
      <c r="F44" s="24">
        <v>31.5</v>
      </c>
      <c r="G44" s="5"/>
      <c r="H44" s="63">
        <f t="shared" si="0"/>
        <v>9.5</v>
      </c>
      <c r="I44" s="11"/>
      <c r="J44" s="80">
        <v>126</v>
      </c>
      <c r="K44" s="32">
        <v>25</v>
      </c>
      <c r="L44" s="33">
        <v>1.5</v>
      </c>
      <c r="M44" s="9" t="s">
        <v>1</v>
      </c>
      <c r="N44" s="11"/>
      <c r="O44" s="224"/>
      <c r="P44" s="32"/>
      <c r="Q44" s="56"/>
      <c r="R44" s="9"/>
      <c r="S44" s="11"/>
      <c r="T44" s="219"/>
      <c r="U44" s="224"/>
      <c r="V44" s="104"/>
      <c r="W44" s="105"/>
      <c r="X44" s="32"/>
      <c r="Y44" s="106"/>
      <c r="Z44" s="11"/>
      <c r="AA44" s="224"/>
      <c r="AB44" s="128"/>
      <c r="AC44" s="68"/>
      <c r="AD44" s="9"/>
      <c r="AE44" s="11"/>
      <c r="AF44" s="80">
        <v>116</v>
      </c>
      <c r="AG44" s="224">
        <v>114</v>
      </c>
      <c r="AH44" s="104">
        <f>SUM(AF44:AG44)</f>
        <v>230</v>
      </c>
      <c r="AI44" s="105">
        <v>22</v>
      </c>
      <c r="AJ44" s="33">
        <v>8</v>
      </c>
      <c r="AK44" s="9" t="s">
        <v>1</v>
      </c>
      <c r="AL44" s="11"/>
      <c r="AM44" s="169"/>
      <c r="AN44" s="144"/>
      <c r="AO44" s="104"/>
      <c r="AP44" s="105"/>
      <c r="AQ44" s="33"/>
      <c r="AR44" s="9"/>
      <c r="AS44" s="11"/>
      <c r="AT44" s="224"/>
      <c r="AU44" s="151"/>
      <c r="AV44" s="104"/>
      <c r="AW44" s="105"/>
      <c r="AX44" s="33"/>
      <c r="AY44" s="9"/>
      <c r="AZ44" s="11"/>
      <c r="BA44" s="169"/>
      <c r="BB44" s="169"/>
      <c r="BC44" s="169"/>
      <c r="BD44" s="8"/>
      <c r="BE44" s="93"/>
      <c r="BF44" s="9"/>
      <c r="BG44" s="11"/>
      <c r="BH44" s="219"/>
      <c r="BI44" s="177"/>
      <c r="BJ44" s="177"/>
      <c r="BK44" s="8"/>
      <c r="BL44" s="93"/>
      <c r="BM44" s="9"/>
      <c r="BN44" s="11"/>
      <c r="BO44" s="193"/>
      <c r="BP44" s="8"/>
      <c r="BQ44" s="93"/>
      <c r="BR44" s="9"/>
      <c r="BS44" s="11"/>
      <c r="BT44" s="219"/>
      <c r="BU44" s="219"/>
      <c r="BV44" s="219"/>
      <c r="BW44" s="8"/>
      <c r="BX44" s="93"/>
      <c r="BY44" s="9"/>
    </row>
    <row r="45" spans="1:77" ht="15.75">
      <c r="A45" s="69">
        <v>36</v>
      </c>
      <c r="B45" s="50" t="s">
        <v>58</v>
      </c>
      <c r="C45" s="73" t="s">
        <v>70</v>
      </c>
      <c r="D45" s="70">
        <v>2011</v>
      </c>
      <c r="E45" s="38">
        <v>36.5</v>
      </c>
      <c r="F45" s="38">
        <v>36.5</v>
      </c>
      <c r="G45" s="5"/>
      <c r="H45" s="63">
        <f t="shared" si="0"/>
        <v>1</v>
      </c>
      <c r="I45" s="11"/>
      <c r="J45" s="80">
        <v>128</v>
      </c>
      <c r="K45" s="32">
        <v>27</v>
      </c>
      <c r="L45" s="56">
        <v>1</v>
      </c>
      <c r="M45" s="9" t="s">
        <v>1</v>
      </c>
      <c r="N45" s="11"/>
      <c r="O45" s="196" t="s">
        <v>198</v>
      </c>
      <c r="P45" s="8">
        <v>16</v>
      </c>
      <c r="Q45" s="33"/>
      <c r="R45" s="9" t="s">
        <v>1</v>
      </c>
      <c r="S45" s="11"/>
      <c r="T45" s="224"/>
      <c r="U45" s="36"/>
      <c r="V45" s="104"/>
      <c r="W45" s="105"/>
      <c r="X45" s="100"/>
      <c r="Y45" s="108"/>
      <c r="Z45" s="11"/>
      <c r="AA45" s="129"/>
      <c r="AB45" s="8"/>
      <c r="AC45" s="93"/>
      <c r="AD45" s="9"/>
      <c r="AE45" s="11"/>
      <c r="AF45" s="224"/>
      <c r="AG45" s="36"/>
      <c r="AH45" s="104"/>
      <c r="AI45" s="105"/>
      <c r="AJ45" s="33"/>
      <c r="AK45" s="165"/>
      <c r="AL45" s="11"/>
      <c r="AM45" s="219"/>
      <c r="AN45" s="148"/>
      <c r="AO45" s="104"/>
      <c r="AP45" s="105"/>
      <c r="AQ45" s="33"/>
      <c r="AR45" s="9"/>
      <c r="AS45" s="11"/>
      <c r="AT45" s="224"/>
      <c r="AU45" s="151"/>
      <c r="AV45" s="104"/>
      <c r="AW45" s="105"/>
      <c r="AX45" s="33"/>
      <c r="AY45" s="9"/>
      <c r="AZ45" s="11"/>
      <c r="BA45" s="219"/>
      <c r="BB45" s="169"/>
      <c r="BC45" s="169"/>
      <c r="BD45" s="8"/>
      <c r="BE45" s="93"/>
      <c r="BF45" s="9"/>
      <c r="BG45" s="11"/>
      <c r="BH45" s="224"/>
      <c r="BI45" s="177"/>
      <c r="BJ45" s="177"/>
      <c r="BK45" s="8"/>
      <c r="BL45" s="93"/>
      <c r="BM45" s="9"/>
      <c r="BN45" s="11"/>
      <c r="BO45" s="193"/>
      <c r="BP45" s="8"/>
      <c r="BQ45" s="93"/>
      <c r="BR45" s="9"/>
      <c r="BS45" s="11"/>
      <c r="BT45" s="219"/>
      <c r="BU45" s="219"/>
      <c r="BV45" s="219"/>
      <c r="BW45" s="8"/>
      <c r="BX45" s="93"/>
      <c r="BY45" s="9"/>
    </row>
    <row r="46" spans="1:77" ht="15.75">
      <c r="A46" s="69">
        <v>37</v>
      </c>
      <c r="B46" s="50" t="s">
        <v>76</v>
      </c>
      <c r="C46" s="74" t="s">
        <v>92</v>
      </c>
      <c r="D46" s="71">
        <v>2012</v>
      </c>
      <c r="E46" s="51"/>
      <c r="F46" s="38"/>
      <c r="G46" s="5"/>
      <c r="H46" s="63">
        <f t="shared" si="0"/>
        <v>0</v>
      </c>
      <c r="I46" s="11"/>
      <c r="J46" s="80" t="s">
        <v>161</v>
      </c>
      <c r="K46" s="8"/>
      <c r="L46" s="56"/>
      <c r="M46" s="9"/>
      <c r="N46" s="11"/>
      <c r="O46" s="224"/>
      <c r="P46" s="8"/>
      <c r="Q46" s="56"/>
      <c r="R46" s="9"/>
      <c r="S46" s="85"/>
      <c r="T46" s="224"/>
      <c r="U46" s="224"/>
      <c r="V46" s="104"/>
      <c r="W46" s="107"/>
      <c r="X46" s="108"/>
      <c r="Y46" s="108"/>
      <c r="Z46" s="11"/>
      <c r="AA46" s="219"/>
      <c r="AB46" s="8"/>
      <c r="AC46" s="68"/>
      <c r="AD46" s="9"/>
      <c r="AE46" s="85"/>
      <c r="AF46" s="224"/>
      <c r="AG46" s="224"/>
      <c r="AH46" s="104"/>
      <c r="AI46" s="107"/>
      <c r="AJ46" s="152"/>
      <c r="AK46" s="165"/>
      <c r="AL46" s="85"/>
      <c r="AM46" s="224"/>
      <c r="AN46" s="219"/>
      <c r="AO46" s="104"/>
      <c r="AP46" s="107"/>
      <c r="AQ46" s="152"/>
      <c r="AR46" s="9"/>
      <c r="AS46" s="85"/>
      <c r="AT46" s="219"/>
      <c r="AU46" s="153"/>
      <c r="AV46" s="104"/>
      <c r="AW46" s="107"/>
      <c r="AX46" s="152"/>
      <c r="AY46" s="9"/>
      <c r="AZ46" s="85"/>
      <c r="BA46" s="224"/>
      <c r="BB46" s="169"/>
      <c r="BC46" s="169"/>
      <c r="BD46" s="8"/>
      <c r="BE46" s="93"/>
      <c r="BF46" s="9"/>
      <c r="BG46" s="85"/>
      <c r="BH46" s="224"/>
      <c r="BI46" s="177"/>
      <c r="BJ46" s="177"/>
      <c r="BK46" s="8"/>
      <c r="BL46" s="93"/>
      <c r="BM46" s="9"/>
      <c r="BN46" s="85"/>
      <c r="BO46" s="193"/>
      <c r="BP46" s="8"/>
      <c r="BQ46" s="93"/>
      <c r="BR46" s="9"/>
      <c r="BS46" s="85"/>
      <c r="BT46" s="224"/>
      <c r="BU46" s="219"/>
      <c r="BV46" s="219"/>
      <c r="BW46" s="8"/>
      <c r="BX46" s="93"/>
      <c r="BY46" s="9"/>
    </row>
    <row r="47" spans="1:77" ht="15.75">
      <c r="A47" s="69">
        <v>37</v>
      </c>
      <c r="B47" s="50" t="s">
        <v>84</v>
      </c>
      <c r="C47" s="74" t="s">
        <v>68</v>
      </c>
      <c r="D47" s="71">
        <v>2012</v>
      </c>
      <c r="E47" s="24"/>
      <c r="F47" s="24"/>
      <c r="G47" s="5"/>
      <c r="H47" s="63">
        <f t="shared" si="0"/>
        <v>0</v>
      </c>
      <c r="I47" s="11"/>
      <c r="J47" s="219"/>
      <c r="K47" s="8"/>
      <c r="L47" s="56"/>
      <c r="M47" s="9"/>
      <c r="N47" s="11"/>
      <c r="O47" s="219"/>
      <c r="P47" s="8"/>
      <c r="Q47" s="56"/>
      <c r="R47" s="9"/>
      <c r="S47" s="85"/>
      <c r="T47" s="219"/>
      <c r="U47" s="224"/>
      <c r="V47" s="104"/>
      <c r="W47" s="107"/>
      <c r="X47" s="108"/>
      <c r="Y47" s="108"/>
      <c r="Z47" s="11"/>
      <c r="AA47" s="219"/>
      <c r="AB47" s="8"/>
      <c r="AC47" s="68"/>
      <c r="AD47" s="9"/>
      <c r="AE47" s="85"/>
      <c r="AF47" s="148"/>
      <c r="AG47" s="224"/>
      <c r="AH47" s="104"/>
      <c r="AI47" s="107"/>
      <c r="AJ47" s="152"/>
      <c r="AK47" s="165"/>
      <c r="AL47" s="85"/>
      <c r="AM47" s="148"/>
      <c r="AN47" s="224"/>
      <c r="AO47" s="104"/>
      <c r="AP47" s="107"/>
      <c r="AQ47" s="152"/>
      <c r="AR47" s="9"/>
      <c r="AS47" s="85"/>
      <c r="AT47" s="224"/>
      <c r="AU47" s="151"/>
      <c r="AV47" s="104"/>
      <c r="AW47" s="107"/>
      <c r="AX47" s="152"/>
      <c r="AY47" s="9"/>
      <c r="AZ47" s="85"/>
      <c r="BA47" s="219"/>
      <c r="BB47" s="169"/>
      <c r="BC47" s="169"/>
      <c r="BD47" s="105"/>
      <c r="BE47" s="33"/>
      <c r="BF47" s="9"/>
      <c r="BG47" s="85"/>
      <c r="BH47" s="177"/>
      <c r="BI47" s="177"/>
      <c r="BJ47" s="177"/>
      <c r="BK47" s="105"/>
      <c r="BL47" s="33"/>
      <c r="BM47" s="9"/>
      <c r="BN47" s="85"/>
      <c r="BO47" s="193"/>
      <c r="BP47" s="8"/>
      <c r="BQ47" s="33"/>
      <c r="BR47" s="9"/>
      <c r="BS47" s="85"/>
      <c r="BT47" s="219"/>
      <c r="BU47" s="219"/>
      <c r="BV47" s="219"/>
      <c r="BW47" s="8"/>
      <c r="BX47" s="93"/>
      <c r="BY47" s="9"/>
    </row>
  </sheetData>
  <sortState ref="B10:BY47">
    <sortCondition descending="1" ref="H10:H47"/>
  </sortState>
  <mergeCells count="81">
    <mergeCell ref="BT4:BY4"/>
    <mergeCell ref="BT5:BY5"/>
    <mergeCell ref="BT6:BY6"/>
    <mergeCell ref="BT7:BT9"/>
    <mergeCell ref="BU7:BU9"/>
    <mergeCell ref="BV7:BV9"/>
    <mergeCell ref="BW7:BW9"/>
    <mergeCell ref="BX7:BY9"/>
    <mergeCell ref="BO4:BR4"/>
    <mergeCell ref="BO5:BR5"/>
    <mergeCell ref="BO6:BR6"/>
    <mergeCell ref="BO7:BO9"/>
    <mergeCell ref="BP7:BP9"/>
    <mergeCell ref="BQ7:BR9"/>
    <mergeCell ref="BH4:BM4"/>
    <mergeCell ref="BH5:BM5"/>
    <mergeCell ref="BH6:BM6"/>
    <mergeCell ref="BH7:BH9"/>
    <mergeCell ref="BI7:BI9"/>
    <mergeCell ref="BJ7:BJ9"/>
    <mergeCell ref="BK7:BK9"/>
    <mergeCell ref="BL7:BM9"/>
    <mergeCell ref="BA4:BF4"/>
    <mergeCell ref="BA5:BF5"/>
    <mergeCell ref="BA6:BF6"/>
    <mergeCell ref="BA7:BA9"/>
    <mergeCell ref="BB7:BB9"/>
    <mergeCell ref="BC7:BC9"/>
    <mergeCell ref="BD7:BD9"/>
    <mergeCell ref="BE7:BF9"/>
    <mergeCell ref="AM4:AR4"/>
    <mergeCell ref="AM5:AR5"/>
    <mergeCell ref="AM6:AR6"/>
    <mergeCell ref="AM7:AM9"/>
    <mergeCell ref="AN7:AN9"/>
    <mergeCell ref="AO7:AO9"/>
    <mergeCell ref="AP7:AP9"/>
    <mergeCell ref="AQ7:AR9"/>
    <mergeCell ref="AF4:AK4"/>
    <mergeCell ref="AF5:AK5"/>
    <mergeCell ref="AF6:AK6"/>
    <mergeCell ref="AF7:AF9"/>
    <mergeCell ref="AG7:AG9"/>
    <mergeCell ref="AH7:AH9"/>
    <mergeCell ref="AI7:AI9"/>
    <mergeCell ref="AJ7:AK9"/>
    <mergeCell ref="L9:M9"/>
    <mergeCell ref="J6:M8"/>
    <mergeCell ref="J5:M5"/>
    <mergeCell ref="T4:Y4"/>
    <mergeCell ref="T5:Y5"/>
    <mergeCell ref="T6:Y6"/>
    <mergeCell ref="T7:T9"/>
    <mergeCell ref="U7:U9"/>
    <mergeCell ref="V7:V9"/>
    <mergeCell ref="W7:W9"/>
    <mergeCell ref="X7:Y9"/>
    <mergeCell ref="AA1:AD2"/>
    <mergeCell ref="AA5:AD5"/>
    <mergeCell ref="AA6:AD8"/>
    <mergeCell ref="AC9:AD9"/>
    <mergeCell ref="A1:H4"/>
    <mergeCell ref="J1:M2"/>
    <mergeCell ref="H7:H9"/>
    <mergeCell ref="B8:B9"/>
    <mergeCell ref="C8:C9"/>
    <mergeCell ref="D8:D9"/>
    <mergeCell ref="E8:E9"/>
    <mergeCell ref="F8:F9"/>
    <mergeCell ref="O1:R2"/>
    <mergeCell ref="O5:R5"/>
    <mergeCell ref="O6:R8"/>
    <mergeCell ref="Q9:R9"/>
    <mergeCell ref="AT4:AY4"/>
    <mergeCell ref="AT5:AY5"/>
    <mergeCell ref="AT6:AY6"/>
    <mergeCell ref="AT7:AT9"/>
    <mergeCell ref="AU7:AU9"/>
    <mergeCell ref="AV7:AV9"/>
    <mergeCell ref="AW7:AW9"/>
    <mergeCell ref="AX7:AY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published="0"/>
  <dimension ref="A1"/>
  <sheetViews>
    <sheetView workbookViewId="0">
      <selection activeCell="I21" sqref="I21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CD24"/>
  <sheetViews>
    <sheetView zoomScaleNormal="100" workbookViewId="0">
      <pane xSplit="9330" topLeftCell="BX1"/>
      <selection activeCell="B5" sqref="B5"/>
      <selection pane="topRight" activeCell="I4" sqref="I1:I1048576"/>
    </sheetView>
  </sheetViews>
  <sheetFormatPr baseColWidth="10" defaultRowHeight="15"/>
  <cols>
    <col min="1" max="1" width="3" style="49" bestFit="1" customWidth="1"/>
    <col min="2" max="2" width="24.5703125" style="49" customWidth="1"/>
    <col min="3" max="3" width="19.140625" style="49" customWidth="1"/>
    <col min="4" max="4" width="6.85546875" style="49" bestFit="1" customWidth="1"/>
    <col min="5" max="5" width="5.42578125" style="20" bestFit="1" customWidth="1"/>
    <col min="6" max="6" width="4.85546875" style="34" bestFit="1" customWidth="1"/>
    <col min="7" max="7" width="0.85546875" style="1" customWidth="1"/>
    <col min="8" max="8" width="20.42578125" style="4" customWidth="1"/>
    <col min="9" max="9" width="0.85546875" style="4" customWidth="1"/>
    <col min="10" max="10" width="7.85546875" style="1" customWidth="1"/>
    <col min="11" max="11" width="6.140625" style="1" customWidth="1"/>
    <col min="12" max="12" width="6.28515625" style="1" customWidth="1"/>
    <col min="13" max="13" width="4" style="1" customWidth="1"/>
    <col min="14" max="14" width="0.85546875" style="4" customWidth="1"/>
    <col min="15" max="15" width="7.85546875" style="1" customWidth="1"/>
    <col min="16" max="16" width="6.140625" style="1" customWidth="1"/>
    <col min="17" max="17" width="6.28515625" style="1" customWidth="1"/>
    <col min="18" max="18" width="4" style="1" customWidth="1"/>
    <col min="19" max="19" width="0.85546875" style="4" customWidth="1"/>
    <col min="20" max="21" width="7.85546875" style="103" customWidth="1"/>
    <col min="22" max="22" width="7.5703125" style="1" customWidth="1"/>
    <col min="23" max="23" width="6.140625" style="1" customWidth="1"/>
    <col min="24" max="24" width="6.28515625" style="1" customWidth="1"/>
    <col min="25" max="25" width="4" style="1" customWidth="1"/>
    <col min="26" max="26" width="0.85546875" style="4" customWidth="1"/>
    <col min="27" max="27" width="7.85546875" style="1" customWidth="1"/>
    <col min="28" max="28" width="6.140625" style="1" customWidth="1"/>
    <col min="29" max="29" width="6.28515625" style="1" customWidth="1"/>
    <col min="30" max="30" width="4" style="1" customWidth="1"/>
    <col min="31" max="31" width="0.85546875" style="4" customWidth="1"/>
    <col min="32" max="32" width="7.85546875" style="1" customWidth="1"/>
    <col min="33" max="33" width="6.140625" style="1" customWidth="1"/>
    <col min="34" max="34" width="6.28515625" style="1" customWidth="1"/>
    <col min="35" max="35" width="4" style="1" customWidth="1"/>
    <col min="36" max="36" width="0.85546875" style="4" customWidth="1"/>
    <col min="37" max="38" width="7.85546875" style="103" customWidth="1"/>
    <col min="39" max="39" width="7.5703125" style="1" customWidth="1"/>
    <col min="40" max="40" width="6.140625" style="1" customWidth="1"/>
    <col min="41" max="41" width="6.28515625" style="1" customWidth="1"/>
    <col min="42" max="42" width="4" style="1" customWidth="1"/>
    <col min="43" max="43" width="0.85546875" style="4" customWidth="1"/>
    <col min="44" max="45" width="7.85546875" style="103" customWidth="1"/>
    <col min="46" max="46" width="7.5703125" style="1" customWidth="1"/>
    <col min="47" max="47" width="6.140625" style="1" customWidth="1"/>
    <col min="48" max="48" width="6.28515625" style="1" customWidth="1"/>
    <col min="49" max="49" width="4" style="1" customWidth="1"/>
    <col min="50" max="50" width="0.85546875" style="4" customWidth="1"/>
    <col min="51" max="52" width="7.85546875" style="103" customWidth="1"/>
    <col min="53" max="53" width="7.5703125" style="1" customWidth="1"/>
    <col min="54" max="54" width="6.140625" style="1" customWidth="1"/>
    <col min="55" max="55" width="6.28515625" style="1" customWidth="1"/>
    <col min="56" max="56" width="4" style="1" customWidth="1"/>
    <col min="57" max="57" width="0.85546875" style="4" customWidth="1"/>
    <col min="58" max="59" width="7.85546875" style="103" customWidth="1"/>
    <col min="60" max="60" width="7.5703125" style="1" customWidth="1"/>
    <col min="61" max="61" width="6.140625" style="1" customWidth="1"/>
    <col min="62" max="62" width="6.28515625" style="1" customWidth="1"/>
    <col min="63" max="63" width="4" style="1" customWidth="1"/>
    <col min="64" max="64" width="0.85546875" style="4" customWidth="1"/>
    <col min="65" max="66" width="7.85546875" style="103" customWidth="1"/>
    <col min="67" max="67" width="7.5703125" style="1" customWidth="1"/>
    <col min="68" max="68" width="6.140625" style="1" customWidth="1"/>
    <col min="69" max="69" width="6.28515625" style="1" customWidth="1"/>
    <col min="70" max="70" width="4" style="1" customWidth="1"/>
    <col min="71" max="71" width="0.85546875" style="4" customWidth="1"/>
    <col min="72" max="72" width="9.7109375" style="103" customWidth="1"/>
    <col min="73" max="73" width="8.140625" style="1" customWidth="1"/>
    <col min="74" max="74" width="6.28515625" style="1" customWidth="1"/>
    <col min="75" max="75" width="6" style="1" customWidth="1"/>
    <col min="76" max="76" width="0.85546875" style="4" customWidth="1"/>
    <col min="77" max="78" width="7.85546875" style="103" customWidth="1"/>
    <col min="79" max="79" width="7.5703125" style="1" customWidth="1"/>
    <col min="80" max="80" width="6.140625" style="1" customWidth="1"/>
    <col min="81" max="81" width="6.28515625" style="1" customWidth="1"/>
    <col min="82" max="82" width="4" style="1" customWidth="1"/>
    <col min="83" max="16384" width="11.42578125" style="1"/>
  </cols>
  <sheetData>
    <row r="1" spans="1:82" ht="15.75" customHeight="1" thickTop="1">
      <c r="A1" s="259"/>
      <c r="B1" s="284"/>
      <c r="C1" s="284"/>
      <c r="D1" s="284"/>
      <c r="E1" s="284"/>
      <c r="F1" s="284"/>
      <c r="G1" s="284"/>
      <c r="H1" s="285"/>
      <c r="J1" s="244"/>
      <c r="K1" s="244"/>
      <c r="L1" s="244"/>
      <c r="M1" s="244"/>
      <c r="O1" s="244"/>
      <c r="P1" s="244"/>
      <c r="Q1" s="244"/>
      <c r="R1" s="244"/>
      <c r="AA1" s="244"/>
      <c r="AB1" s="244"/>
      <c r="AC1" s="244"/>
      <c r="AD1" s="244"/>
      <c r="AF1" s="244"/>
      <c r="AG1" s="244"/>
      <c r="AH1" s="244"/>
      <c r="AI1" s="244"/>
    </row>
    <row r="2" spans="1:82">
      <c r="A2" s="286"/>
      <c r="B2" s="287"/>
      <c r="C2" s="287"/>
      <c r="D2" s="287"/>
      <c r="E2" s="287"/>
      <c r="F2" s="287"/>
      <c r="G2" s="287"/>
      <c r="H2" s="288"/>
      <c r="J2" s="244"/>
      <c r="K2" s="244"/>
      <c r="L2" s="244"/>
      <c r="M2" s="244"/>
      <c r="O2" s="244"/>
      <c r="P2" s="244"/>
      <c r="Q2" s="244"/>
      <c r="R2" s="244"/>
      <c r="AA2" s="244"/>
      <c r="AB2" s="244"/>
      <c r="AC2" s="244"/>
      <c r="AD2" s="244"/>
      <c r="AF2" s="244"/>
      <c r="AG2" s="244"/>
      <c r="AH2" s="244"/>
      <c r="AI2" s="244"/>
    </row>
    <row r="3" spans="1:82">
      <c r="A3" s="286"/>
      <c r="B3" s="287"/>
      <c r="C3" s="287"/>
      <c r="D3" s="287"/>
      <c r="E3" s="287"/>
      <c r="F3" s="287"/>
      <c r="G3" s="287"/>
      <c r="H3" s="288"/>
    </row>
    <row r="4" spans="1:82" ht="15.75" thickBot="1">
      <c r="A4" s="289"/>
      <c r="B4" s="290"/>
      <c r="C4" s="290"/>
      <c r="D4" s="290"/>
      <c r="E4" s="290"/>
      <c r="F4" s="290"/>
      <c r="G4" s="290"/>
      <c r="H4" s="291"/>
      <c r="T4" s="227" t="s">
        <v>236</v>
      </c>
      <c r="U4" s="228"/>
      <c r="V4" s="228"/>
      <c r="W4" s="228"/>
      <c r="X4" s="228"/>
      <c r="Y4" s="229"/>
      <c r="AK4" s="227" t="s">
        <v>261</v>
      </c>
      <c r="AL4" s="228"/>
      <c r="AM4" s="228"/>
      <c r="AN4" s="228"/>
      <c r="AO4" s="228"/>
      <c r="AP4" s="229"/>
      <c r="AR4" s="227" t="s">
        <v>274</v>
      </c>
      <c r="AS4" s="228"/>
      <c r="AT4" s="228"/>
      <c r="AU4" s="228"/>
      <c r="AV4" s="228"/>
      <c r="AW4" s="229"/>
      <c r="AY4" s="227" t="s">
        <v>287</v>
      </c>
      <c r="AZ4" s="228"/>
      <c r="BA4" s="228"/>
      <c r="BB4" s="228"/>
      <c r="BC4" s="228"/>
      <c r="BD4" s="229"/>
      <c r="BF4" s="227" t="s">
        <v>300</v>
      </c>
      <c r="BG4" s="228"/>
      <c r="BH4" s="228"/>
      <c r="BI4" s="228"/>
      <c r="BJ4" s="228"/>
      <c r="BK4" s="229"/>
      <c r="BM4" s="227" t="s">
        <v>322</v>
      </c>
      <c r="BN4" s="228"/>
      <c r="BO4" s="228"/>
      <c r="BP4" s="228"/>
      <c r="BQ4" s="228"/>
      <c r="BR4" s="229"/>
      <c r="BT4" s="227" t="s">
        <v>335</v>
      </c>
      <c r="BU4" s="228"/>
      <c r="BV4" s="228"/>
      <c r="BW4" s="229"/>
      <c r="BY4" s="227" t="s">
        <v>370</v>
      </c>
      <c r="BZ4" s="228"/>
      <c r="CA4" s="228"/>
      <c r="CB4" s="228"/>
      <c r="CC4" s="228"/>
      <c r="CD4" s="229"/>
    </row>
    <row r="5" spans="1:82" ht="16.5" thickTop="1">
      <c r="B5" s="136" t="s">
        <v>39</v>
      </c>
      <c r="G5" s="5"/>
      <c r="H5" s="12" t="s">
        <v>3</v>
      </c>
      <c r="I5" s="14"/>
      <c r="J5" s="245" t="s">
        <v>235</v>
      </c>
      <c r="K5" s="246"/>
      <c r="L5" s="246"/>
      <c r="M5" s="247"/>
      <c r="N5" s="14"/>
      <c r="O5" s="245" t="s">
        <v>233</v>
      </c>
      <c r="P5" s="246"/>
      <c r="Q5" s="246"/>
      <c r="R5" s="247"/>
      <c r="S5" s="14"/>
      <c r="T5" s="230" t="s">
        <v>209</v>
      </c>
      <c r="U5" s="231"/>
      <c r="V5" s="231"/>
      <c r="W5" s="231"/>
      <c r="X5" s="231"/>
      <c r="Y5" s="232"/>
      <c r="Z5" s="14"/>
      <c r="AA5" s="245" t="s">
        <v>237</v>
      </c>
      <c r="AB5" s="246"/>
      <c r="AC5" s="246"/>
      <c r="AD5" s="247"/>
      <c r="AE5" s="14"/>
      <c r="AF5" s="245" t="s">
        <v>248</v>
      </c>
      <c r="AG5" s="246"/>
      <c r="AH5" s="246"/>
      <c r="AI5" s="247"/>
      <c r="AJ5" s="14"/>
      <c r="AK5" s="230" t="s">
        <v>209</v>
      </c>
      <c r="AL5" s="231"/>
      <c r="AM5" s="231"/>
      <c r="AN5" s="231"/>
      <c r="AO5" s="231"/>
      <c r="AP5" s="232"/>
      <c r="AQ5" s="14"/>
      <c r="AR5" s="230" t="s">
        <v>209</v>
      </c>
      <c r="AS5" s="231"/>
      <c r="AT5" s="231"/>
      <c r="AU5" s="231"/>
      <c r="AV5" s="231"/>
      <c r="AW5" s="232"/>
      <c r="AX5" s="14"/>
      <c r="AY5" s="230" t="s">
        <v>209</v>
      </c>
      <c r="AZ5" s="231"/>
      <c r="BA5" s="231"/>
      <c r="BB5" s="231"/>
      <c r="BC5" s="231"/>
      <c r="BD5" s="232"/>
      <c r="BE5" s="14"/>
      <c r="BF5" s="230" t="s">
        <v>209</v>
      </c>
      <c r="BG5" s="231"/>
      <c r="BH5" s="231"/>
      <c r="BI5" s="231"/>
      <c r="BJ5" s="231"/>
      <c r="BK5" s="232"/>
      <c r="BL5" s="14"/>
      <c r="BM5" s="230" t="s">
        <v>209</v>
      </c>
      <c r="BN5" s="231"/>
      <c r="BO5" s="231"/>
      <c r="BP5" s="231"/>
      <c r="BQ5" s="231"/>
      <c r="BR5" s="232"/>
      <c r="BS5" s="14"/>
      <c r="BT5" s="230" t="s">
        <v>336</v>
      </c>
      <c r="BU5" s="231"/>
      <c r="BV5" s="231"/>
      <c r="BW5" s="232"/>
      <c r="BX5" s="14"/>
      <c r="BY5" s="230" t="s">
        <v>209</v>
      </c>
      <c r="BZ5" s="231"/>
      <c r="CA5" s="231"/>
      <c r="CB5" s="231"/>
      <c r="CC5" s="231"/>
      <c r="CD5" s="232"/>
    </row>
    <row r="6" spans="1:82" ht="15" customHeight="1">
      <c r="C6" s="45" t="s">
        <v>221</v>
      </c>
      <c r="G6" s="5"/>
      <c r="H6" s="13" t="s">
        <v>7</v>
      </c>
      <c r="I6" s="15"/>
      <c r="J6" s="248" t="s">
        <v>228</v>
      </c>
      <c r="K6" s="249"/>
      <c r="L6" s="249"/>
      <c r="M6" s="250"/>
      <c r="N6" s="15"/>
      <c r="O6" s="248" t="s">
        <v>229</v>
      </c>
      <c r="P6" s="249"/>
      <c r="Q6" s="249"/>
      <c r="R6" s="250"/>
      <c r="S6" s="15"/>
      <c r="T6" s="233" t="s">
        <v>208</v>
      </c>
      <c r="U6" s="234"/>
      <c r="V6" s="234"/>
      <c r="W6" s="234"/>
      <c r="X6" s="234"/>
      <c r="Y6" s="235"/>
      <c r="Z6" s="15"/>
      <c r="AA6" s="248" t="s">
        <v>219</v>
      </c>
      <c r="AB6" s="249"/>
      <c r="AC6" s="249"/>
      <c r="AD6" s="250"/>
      <c r="AE6" s="15"/>
      <c r="AF6" s="248" t="s">
        <v>247</v>
      </c>
      <c r="AG6" s="249"/>
      <c r="AH6" s="249"/>
      <c r="AI6" s="250"/>
      <c r="AJ6" s="15"/>
      <c r="AK6" s="233" t="s">
        <v>265</v>
      </c>
      <c r="AL6" s="234"/>
      <c r="AM6" s="234"/>
      <c r="AN6" s="234"/>
      <c r="AO6" s="234"/>
      <c r="AP6" s="235"/>
      <c r="AQ6" s="15"/>
      <c r="AR6" s="233" t="s">
        <v>273</v>
      </c>
      <c r="AS6" s="234"/>
      <c r="AT6" s="234"/>
      <c r="AU6" s="234"/>
      <c r="AV6" s="234"/>
      <c r="AW6" s="235"/>
      <c r="AX6" s="15"/>
      <c r="AY6" s="233" t="s">
        <v>286</v>
      </c>
      <c r="AZ6" s="234"/>
      <c r="BA6" s="234"/>
      <c r="BB6" s="234"/>
      <c r="BC6" s="234"/>
      <c r="BD6" s="235"/>
      <c r="BE6" s="15"/>
      <c r="BF6" s="233" t="s">
        <v>303</v>
      </c>
      <c r="BG6" s="234"/>
      <c r="BH6" s="234"/>
      <c r="BI6" s="234"/>
      <c r="BJ6" s="234"/>
      <c r="BK6" s="235"/>
      <c r="BL6" s="15"/>
      <c r="BM6" s="233" t="s">
        <v>319</v>
      </c>
      <c r="BN6" s="234"/>
      <c r="BO6" s="234"/>
      <c r="BP6" s="234"/>
      <c r="BQ6" s="234"/>
      <c r="BR6" s="235"/>
      <c r="BS6" s="15"/>
      <c r="BT6" s="280" t="s">
        <v>340</v>
      </c>
      <c r="BU6" s="281"/>
      <c r="BV6" s="281"/>
      <c r="BW6" s="282"/>
      <c r="BX6" s="15"/>
      <c r="BY6" s="280" t="s">
        <v>368</v>
      </c>
      <c r="BZ6" s="281"/>
      <c r="CA6" s="281"/>
      <c r="CB6" s="281"/>
      <c r="CC6" s="281"/>
      <c r="CD6" s="282"/>
    </row>
    <row r="7" spans="1:82" ht="13.5" customHeight="1">
      <c r="C7" s="72" t="s">
        <v>113</v>
      </c>
      <c r="D7" s="19" t="s">
        <v>12</v>
      </c>
      <c r="F7" s="22"/>
      <c r="G7" s="6"/>
      <c r="H7" s="268" t="s">
        <v>5</v>
      </c>
      <c r="I7" s="10"/>
      <c r="J7" s="251"/>
      <c r="K7" s="252"/>
      <c r="L7" s="252"/>
      <c r="M7" s="253"/>
      <c r="N7" s="10"/>
      <c r="O7" s="251"/>
      <c r="P7" s="252"/>
      <c r="Q7" s="252"/>
      <c r="R7" s="253"/>
      <c r="S7" s="10"/>
      <c r="T7" s="236" t="s">
        <v>205</v>
      </c>
      <c r="U7" s="239" t="s">
        <v>206</v>
      </c>
      <c r="V7" s="241" t="s">
        <v>207</v>
      </c>
      <c r="W7" s="241" t="s">
        <v>4</v>
      </c>
      <c r="X7" s="241" t="s">
        <v>19</v>
      </c>
      <c r="Y7" s="241"/>
      <c r="Z7" s="10"/>
      <c r="AA7" s="251"/>
      <c r="AB7" s="252"/>
      <c r="AC7" s="252"/>
      <c r="AD7" s="253"/>
      <c r="AE7" s="10"/>
      <c r="AF7" s="251"/>
      <c r="AG7" s="252"/>
      <c r="AH7" s="252"/>
      <c r="AI7" s="253"/>
      <c r="AJ7" s="10"/>
      <c r="AK7" s="236" t="s">
        <v>205</v>
      </c>
      <c r="AL7" s="239" t="s">
        <v>206</v>
      </c>
      <c r="AM7" s="241" t="s">
        <v>207</v>
      </c>
      <c r="AN7" s="241" t="s">
        <v>4</v>
      </c>
      <c r="AO7" s="241" t="s">
        <v>19</v>
      </c>
      <c r="AP7" s="241"/>
      <c r="AQ7" s="10"/>
      <c r="AR7" s="236" t="s">
        <v>205</v>
      </c>
      <c r="AS7" s="239" t="s">
        <v>206</v>
      </c>
      <c r="AT7" s="241" t="s">
        <v>207</v>
      </c>
      <c r="AU7" s="241" t="s">
        <v>4</v>
      </c>
      <c r="AV7" s="241" t="s">
        <v>19</v>
      </c>
      <c r="AW7" s="241"/>
      <c r="AX7" s="10"/>
      <c r="AY7" s="236" t="s">
        <v>205</v>
      </c>
      <c r="AZ7" s="239" t="s">
        <v>206</v>
      </c>
      <c r="BA7" s="241" t="s">
        <v>207</v>
      </c>
      <c r="BB7" s="241" t="s">
        <v>4</v>
      </c>
      <c r="BC7" s="241" t="s">
        <v>19</v>
      </c>
      <c r="BD7" s="241"/>
      <c r="BE7" s="10"/>
      <c r="BF7" s="236" t="s">
        <v>205</v>
      </c>
      <c r="BG7" s="239" t="s">
        <v>206</v>
      </c>
      <c r="BH7" s="241" t="s">
        <v>207</v>
      </c>
      <c r="BI7" s="241" t="s">
        <v>4</v>
      </c>
      <c r="BJ7" s="241" t="s">
        <v>19</v>
      </c>
      <c r="BK7" s="241"/>
      <c r="BL7" s="10"/>
      <c r="BM7" s="236" t="s">
        <v>205</v>
      </c>
      <c r="BN7" s="239" t="s">
        <v>206</v>
      </c>
      <c r="BO7" s="241" t="s">
        <v>207</v>
      </c>
      <c r="BP7" s="241" t="s">
        <v>4</v>
      </c>
      <c r="BQ7" s="241" t="s">
        <v>19</v>
      </c>
      <c r="BR7" s="241"/>
      <c r="BS7" s="10"/>
      <c r="BT7" s="236" t="s">
        <v>333</v>
      </c>
      <c r="BU7" s="241" t="s">
        <v>4</v>
      </c>
      <c r="BV7" s="241" t="s">
        <v>19</v>
      </c>
      <c r="BW7" s="241"/>
      <c r="BX7" s="10"/>
      <c r="BY7" s="236" t="s">
        <v>205</v>
      </c>
      <c r="BZ7" s="239" t="s">
        <v>206</v>
      </c>
      <c r="CA7" s="241" t="s">
        <v>207</v>
      </c>
      <c r="CB7" s="241" t="s">
        <v>4</v>
      </c>
      <c r="CC7" s="241" t="s">
        <v>19</v>
      </c>
      <c r="CD7" s="241"/>
    </row>
    <row r="8" spans="1:82" ht="15.75" customHeight="1">
      <c r="B8" s="271" t="s">
        <v>157</v>
      </c>
      <c r="C8" s="271" t="s">
        <v>42</v>
      </c>
      <c r="D8" s="271" t="s">
        <v>9</v>
      </c>
      <c r="E8" s="273" t="s">
        <v>10</v>
      </c>
      <c r="F8" s="275" t="s">
        <v>11</v>
      </c>
      <c r="G8" s="7"/>
      <c r="H8" s="294"/>
      <c r="I8" s="11"/>
      <c r="J8" s="254"/>
      <c r="K8" s="255"/>
      <c r="L8" s="255"/>
      <c r="M8" s="256"/>
      <c r="N8" s="11"/>
      <c r="O8" s="254"/>
      <c r="P8" s="255"/>
      <c r="Q8" s="255"/>
      <c r="R8" s="256"/>
      <c r="S8" s="11"/>
      <c r="T8" s="237"/>
      <c r="U8" s="240"/>
      <c r="V8" s="242"/>
      <c r="W8" s="243"/>
      <c r="X8" s="243"/>
      <c r="Y8" s="243"/>
      <c r="Z8" s="11"/>
      <c r="AA8" s="254"/>
      <c r="AB8" s="255"/>
      <c r="AC8" s="255"/>
      <c r="AD8" s="256"/>
      <c r="AE8" s="11"/>
      <c r="AF8" s="254"/>
      <c r="AG8" s="255"/>
      <c r="AH8" s="255"/>
      <c r="AI8" s="256"/>
      <c r="AJ8" s="11"/>
      <c r="AK8" s="237"/>
      <c r="AL8" s="240"/>
      <c r="AM8" s="242"/>
      <c r="AN8" s="243"/>
      <c r="AO8" s="243"/>
      <c r="AP8" s="243"/>
      <c r="AQ8" s="11"/>
      <c r="AR8" s="237"/>
      <c r="AS8" s="240"/>
      <c r="AT8" s="242"/>
      <c r="AU8" s="243"/>
      <c r="AV8" s="243"/>
      <c r="AW8" s="243"/>
      <c r="AX8" s="11"/>
      <c r="AY8" s="237"/>
      <c r="AZ8" s="240"/>
      <c r="BA8" s="242"/>
      <c r="BB8" s="243"/>
      <c r="BC8" s="243"/>
      <c r="BD8" s="243"/>
      <c r="BE8" s="11"/>
      <c r="BF8" s="237"/>
      <c r="BG8" s="240"/>
      <c r="BH8" s="242"/>
      <c r="BI8" s="243"/>
      <c r="BJ8" s="243"/>
      <c r="BK8" s="243"/>
      <c r="BL8" s="11"/>
      <c r="BM8" s="237"/>
      <c r="BN8" s="240"/>
      <c r="BO8" s="242"/>
      <c r="BP8" s="243"/>
      <c r="BQ8" s="243"/>
      <c r="BR8" s="243"/>
      <c r="BS8" s="11"/>
      <c r="BT8" s="237"/>
      <c r="BU8" s="243"/>
      <c r="BV8" s="243"/>
      <c r="BW8" s="243"/>
      <c r="BX8" s="11"/>
      <c r="BY8" s="237"/>
      <c r="BZ8" s="240"/>
      <c r="CA8" s="242"/>
      <c r="CB8" s="243"/>
      <c r="CC8" s="243"/>
      <c r="CD8" s="243"/>
    </row>
    <row r="9" spans="1:82" ht="15" customHeight="1">
      <c r="B9" s="272"/>
      <c r="C9" s="292"/>
      <c r="D9" s="292"/>
      <c r="E9" s="293"/>
      <c r="F9" s="283"/>
      <c r="G9" s="7"/>
      <c r="H9" s="294"/>
      <c r="I9" s="11"/>
      <c r="J9" s="61"/>
      <c r="K9" s="61" t="s">
        <v>4</v>
      </c>
      <c r="L9" s="257" t="s">
        <v>19</v>
      </c>
      <c r="M9" s="258"/>
      <c r="N9" s="11"/>
      <c r="O9" s="61"/>
      <c r="P9" s="61" t="s">
        <v>4</v>
      </c>
      <c r="Q9" s="257" t="s">
        <v>19</v>
      </c>
      <c r="R9" s="258"/>
      <c r="S9" s="11"/>
      <c r="T9" s="238"/>
      <c r="U9" s="240"/>
      <c r="V9" s="242"/>
      <c r="W9" s="243"/>
      <c r="X9" s="243"/>
      <c r="Y9" s="243"/>
      <c r="Z9" s="11"/>
      <c r="AA9" s="117"/>
      <c r="AB9" s="117" t="s">
        <v>4</v>
      </c>
      <c r="AC9" s="257" t="s">
        <v>19</v>
      </c>
      <c r="AD9" s="258"/>
      <c r="AE9" s="11"/>
      <c r="AF9" s="125" t="s">
        <v>47</v>
      </c>
      <c r="AG9" s="125" t="s">
        <v>4</v>
      </c>
      <c r="AH9" s="257" t="s">
        <v>19</v>
      </c>
      <c r="AI9" s="258"/>
      <c r="AJ9" s="11"/>
      <c r="AK9" s="238"/>
      <c r="AL9" s="240"/>
      <c r="AM9" s="242"/>
      <c r="AN9" s="243"/>
      <c r="AO9" s="243"/>
      <c r="AP9" s="243"/>
      <c r="AQ9" s="11"/>
      <c r="AR9" s="238"/>
      <c r="AS9" s="240"/>
      <c r="AT9" s="242"/>
      <c r="AU9" s="243"/>
      <c r="AV9" s="243"/>
      <c r="AW9" s="243"/>
      <c r="AX9" s="11"/>
      <c r="AY9" s="238"/>
      <c r="AZ9" s="240"/>
      <c r="BA9" s="242"/>
      <c r="BB9" s="243"/>
      <c r="BC9" s="243"/>
      <c r="BD9" s="243"/>
      <c r="BE9" s="11"/>
      <c r="BF9" s="238"/>
      <c r="BG9" s="240"/>
      <c r="BH9" s="242"/>
      <c r="BI9" s="243"/>
      <c r="BJ9" s="243"/>
      <c r="BK9" s="243"/>
      <c r="BL9" s="11"/>
      <c r="BM9" s="238"/>
      <c r="BN9" s="240"/>
      <c r="BO9" s="242"/>
      <c r="BP9" s="243"/>
      <c r="BQ9" s="243"/>
      <c r="BR9" s="243"/>
      <c r="BS9" s="11"/>
      <c r="BT9" s="238"/>
      <c r="BU9" s="243"/>
      <c r="BV9" s="243"/>
      <c r="BW9" s="243"/>
      <c r="BX9" s="11"/>
      <c r="BY9" s="238"/>
      <c r="BZ9" s="240"/>
      <c r="CA9" s="242"/>
      <c r="CB9" s="243"/>
      <c r="CC9" s="243"/>
      <c r="CD9" s="243"/>
    </row>
    <row r="10" spans="1:82" ht="15" customHeight="1">
      <c r="A10" s="18">
        <v>1</v>
      </c>
      <c r="B10" s="50" t="s">
        <v>100</v>
      </c>
      <c r="C10" s="74" t="s">
        <v>73</v>
      </c>
      <c r="D10" s="70">
        <v>2011</v>
      </c>
      <c r="E10" s="24">
        <v>18.600000000000001</v>
      </c>
      <c r="F10" s="78">
        <v>12.1</v>
      </c>
      <c r="G10" s="5"/>
      <c r="H10" s="16">
        <f t="shared" ref="H10:H24" si="0">SUM(L10+Q10+X10+AC10+AH10+AO10+AV10+BC10+BJ10+BQ10+BV10+CC10)</f>
        <v>1754</v>
      </c>
      <c r="I10" s="11"/>
      <c r="J10" s="90"/>
      <c r="K10" s="65">
        <v>2</v>
      </c>
      <c r="L10" s="56">
        <v>92</v>
      </c>
      <c r="M10" s="9" t="s">
        <v>1</v>
      </c>
      <c r="N10" s="11"/>
      <c r="O10" s="90">
        <v>85</v>
      </c>
      <c r="P10" s="65">
        <v>1</v>
      </c>
      <c r="Q10" s="93">
        <v>200</v>
      </c>
      <c r="R10" s="9" t="s">
        <v>1</v>
      </c>
      <c r="S10" s="11"/>
      <c r="T10" s="80">
        <v>81</v>
      </c>
      <c r="U10" s="200">
        <v>91</v>
      </c>
      <c r="V10" s="104">
        <f t="shared" ref="V10:V16" si="1">SUM(T10:U10)</f>
        <v>172</v>
      </c>
      <c r="W10" s="105">
        <v>3</v>
      </c>
      <c r="X10" s="33">
        <v>168</v>
      </c>
      <c r="Y10" s="9" t="s">
        <v>1</v>
      </c>
      <c r="Z10" s="11"/>
      <c r="AA10" s="64"/>
      <c r="AB10" s="65"/>
      <c r="AC10" s="93"/>
      <c r="AD10" s="9"/>
      <c r="AE10" s="11"/>
      <c r="AF10" s="90">
        <v>87</v>
      </c>
      <c r="AG10" s="111">
        <v>2</v>
      </c>
      <c r="AH10" s="33">
        <v>184</v>
      </c>
      <c r="AI10" s="67" t="s">
        <v>1</v>
      </c>
      <c r="AJ10" s="11"/>
      <c r="AK10" s="80">
        <v>90</v>
      </c>
      <c r="AL10" s="200">
        <v>86</v>
      </c>
      <c r="AM10" s="104">
        <f>SUM(AK10:AL10)</f>
        <v>176</v>
      </c>
      <c r="AN10" s="105">
        <v>1</v>
      </c>
      <c r="AO10" s="33">
        <v>200</v>
      </c>
      <c r="AP10" s="9" t="s">
        <v>1</v>
      </c>
      <c r="AQ10" s="11"/>
      <c r="AR10" s="80">
        <v>84</v>
      </c>
      <c r="AS10" s="200">
        <v>83</v>
      </c>
      <c r="AT10" s="104">
        <f>SUM(AR10:AS10)</f>
        <v>167</v>
      </c>
      <c r="AU10" s="105">
        <v>1</v>
      </c>
      <c r="AV10" s="33">
        <v>200</v>
      </c>
      <c r="AW10" s="9" t="s">
        <v>1</v>
      </c>
      <c r="AX10" s="11"/>
      <c r="AY10" s="224"/>
      <c r="AZ10" s="158"/>
      <c r="BA10" s="104"/>
      <c r="BB10" s="8"/>
      <c r="BC10" s="33"/>
      <c r="BD10" s="9"/>
      <c r="BE10" s="11"/>
      <c r="BF10" s="80">
        <v>86</v>
      </c>
      <c r="BG10" s="169">
        <v>80</v>
      </c>
      <c r="BH10" s="169">
        <f>SUM(BF10:BG10)</f>
        <v>166</v>
      </c>
      <c r="BI10" s="8">
        <v>1</v>
      </c>
      <c r="BJ10" s="33">
        <v>200</v>
      </c>
      <c r="BK10" s="9" t="s">
        <v>1</v>
      </c>
      <c r="BL10" s="11"/>
      <c r="BM10" s="80">
        <v>84</v>
      </c>
      <c r="BN10" s="177">
        <v>83</v>
      </c>
      <c r="BO10" s="177">
        <f>SUM(BM10:BN10)</f>
        <v>167</v>
      </c>
      <c r="BP10" s="8">
        <v>1</v>
      </c>
      <c r="BQ10" s="33">
        <v>200</v>
      </c>
      <c r="BR10" s="9" t="s">
        <v>1</v>
      </c>
      <c r="BS10" s="11"/>
      <c r="BT10" s="80">
        <v>91</v>
      </c>
      <c r="BU10" s="8">
        <v>4</v>
      </c>
      <c r="BV10" s="33">
        <v>142</v>
      </c>
      <c r="BW10" s="9" t="s">
        <v>1</v>
      </c>
      <c r="BX10" s="11"/>
      <c r="BY10" s="80">
        <v>91</v>
      </c>
      <c r="BZ10" s="219">
        <v>85</v>
      </c>
      <c r="CA10" s="219">
        <f t="shared" ref="CA10:CA19" si="2">SUM(BY10:BZ10)</f>
        <v>176</v>
      </c>
      <c r="CB10" s="8">
        <v>3</v>
      </c>
      <c r="CC10" s="33">
        <v>168</v>
      </c>
      <c r="CD10" s="9" t="s">
        <v>1</v>
      </c>
    </row>
    <row r="11" spans="1:82" ht="15.75" customHeight="1">
      <c r="A11" s="18">
        <v>2</v>
      </c>
      <c r="B11" s="50" t="s">
        <v>107</v>
      </c>
      <c r="C11" s="73" t="s">
        <v>361</v>
      </c>
      <c r="D11" s="71">
        <v>2012</v>
      </c>
      <c r="E11" s="23">
        <v>18.399999999999999</v>
      </c>
      <c r="F11" s="24">
        <v>10.7</v>
      </c>
      <c r="G11" s="89"/>
      <c r="H11" s="16">
        <f t="shared" si="0"/>
        <v>1659</v>
      </c>
      <c r="I11" s="11"/>
      <c r="J11" s="80"/>
      <c r="K11" s="8">
        <v>1</v>
      </c>
      <c r="L11" s="56">
        <v>100</v>
      </c>
      <c r="M11" s="9" t="s">
        <v>1</v>
      </c>
      <c r="N11" s="11"/>
      <c r="O11" s="80">
        <v>96</v>
      </c>
      <c r="P11" s="8">
        <v>2</v>
      </c>
      <c r="Q11" s="93">
        <v>176</v>
      </c>
      <c r="R11" s="9" t="s">
        <v>1</v>
      </c>
      <c r="S11" s="11"/>
      <c r="T11" s="80">
        <v>91</v>
      </c>
      <c r="U11" s="200">
        <v>75</v>
      </c>
      <c r="V11" s="104">
        <f t="shared" si="1"/>
        <v>166</v>
      </c>
      <c r="W11" s="105">
        <v>1</v>
      </c>
      <c r="X11" s="33">
        <v>200</v>
      </c>
      <c r="Y11" s="9" t="s">
        <v>1</v>
      </c>
      <c r="Z11" s="11"/>
      <c r="AA11" s="200"/>
      <c r="AB11" s="8"/>
      <c r="AC11" s="93"/>
      <c r="AD11" s="9"/>
      <c r="AE11" s="11"/>
      <c r="AF11" s="80">
        <v>83</v>
      </c>
      <c r="AG11" s="68">
        <v>1</v>
      </c>
      <c r="AH11" s="33">
        <v>200</v>
      </c>
      <c r="AI11" s="9" t="s">
        <v>1</v>
      </c>
      <c r="AJ11" s="11"/>
      <c r="AK11" s="80">
        <v>87</v>
      </c>
      <c r="AL11" s="200">
        <v>90</v>
      </c>
      <c r="AM11" s="104">
        <f>SUM(AK11:AL11)</f>
        <v>177</v>
      </c>
      <c r="AN11" s="105">
        <v>2</v>
      </c>
      <c r="AO11" s="33">
        <v>184</v>
      </c>
      <c r="AP11" s="9" t="s">
        <v>1</v>
      </c>
      <c r="AQ11" s="11"/>
      <c r="AR11" s="80">
        <v>87</v>
      </c>
      <c r="AS11" s="200">
        <v>91</v>
      </c>
      <c r="AT11" s="104">
        <f>SUM(AR11:AS11)</f>
        <v>178</v>
      </c>
      <c r="AU11" s="105">
        <v>2</v>
      </c>
      <c r="AV11" s="33">
        <v>184</v>
      </c>
      <c r="AW11" s="9" t="s">
        <v>1</v>
      </c>
      <c r="AX11" s="11"/>
      <c r="AY11" s="80">
        <v>102</v>
      </c>
      <c r="AZ11" s="158">
        <v>93</v>
      </c>
      <c r="BA11" s="104">
        <f>SUM(AY11:AZ11)</f>
        <v>195</v>
      </c>
      <c r="BB11" s="8">
        <v>2</v>
      </c>
      <c r="BC11" s="33">
        <v>184</v>
      </c>
      <c r="BD11" s="9" t="s">
        <v>1</v>
      </c>
      <c r="BE11" s="11"/>
      <c r="BF11" s="169"/>
      <c r="BG11" s="169"/>
      <c r="BH11" s="104"/>
      <c r="BI11" s="8"/>
      <c r="BJ11" s="33"/>
      <c r="BK11" s="9"/>
      <c r="BL11" s="11"/>
      <c r="BM11" s="80">
        <v>96</v>
      </c>
      <c r="BN11" s="177">
        <v>92</v>
      </c>
      <c r="BO11" s="183">
        <f>SUM(BM11:BN11)</f>
        <v>188</v>
      </c>
      <c r="BP11" s="8">
        <v>5</v>
      </c>
      <c r="BQ11" s="33">
        <v>127</v>
      </c>
      <c r="BR11" s="9" t="s">
        <v>1</v>
      </c>
      <c r="BS11" s="11"/>
      <c r="BT11" s="80">
        <v>97</v>
      </c>
      <c r="BU11" s="8">
        <v>6</v>
      </c>
      <c r="BV11" s="33">
        <v>120</v>
      </c>
      <c r="BW11" s="9" t="s">
        <v>1</v>
      </c>
      <c r="BX11" s="11"/>
      <c r="BY11" s="80">
        <v>80</v>
      </c>
      <c r="BZ11" s="219">
        <v>89</v>
      </c>
      <c r="CA11" s="223">
        <f t="shared" si="2"/>
        <v>169</v>
      </c>
      <c r="CB11" s="8">
        <v>2</v>
      </c>
      <c r="CC11" s="33">
        <v>184</v>
      </c>
      <c r="CD11" s="9" t="s">
        <v>1</v>
      </c>
    </row>
    <row r="12" spans="1:82" ht="15.75">
      <c r="A12" s="18">
        <v>3</v>
      </c>
      <c r="B12" s="50" t="s">
        <v>105</v>
      </c>
      <c r="C12" s="73" t="s">
        <v>111</v>
      </c>
      <c r="D12" s="71">
        <v>2012</v>
      </c>
      <c r="E12" s="23">
        <v>53</v>
      </c>
      <c r="F12" s="24">
        <v>19.3</v>
      </c>
      <c r="G12" s="89"/>
      <c r="H12" s="16">
        <f t="shared" si="0"/>
        <v>1490</v>
      </c>
      <c r="I12" s="11"/>
      <c r="J12" s="80"/>
      <c r="K12" s="8">
        <v>10</v>
      </c>
      <c r="L12" s="56">
        <v>40</v>
      </c>
      <c r="M12" s="67" t="s">
        <v>1</v>
      </c>
      <c r="N12" s="11"/>
      <c r="O12" s="80">
        <v>108</v>
      </c>
      <c r="P12" s="8">
        <v>4</v>
      </c>
      <c r="Q12" s="93">
        <v>150</v>
      </c>
      <c r="R12" s="67" t="s">
        <v>1</v>
      </c>
      <c r="S12" s="11"/>
      <c r="T12" s="80">
        <v>96</v>
      </c>
      <c r="U12" s="36">
        <v>98</v>
      </c>
      <c r="V12" s="104">
        <f t="shared" si="1"/>
        <v>194</v>
      </c>
      <c r="W12" s="105">
        <v>6</v>
      </c>
      <c r="X12" s="33">
        <v>120</v>
      </c>
      <c r="Y12" s="9" t="s">
        <v>1</v>
      </c>
      <c r="Z12" s="11"/>
      <c r="AA12" s="80">
        <v>97</v>
      </c>
      <c r="AB12" s="65">
        <v>4</v>
      </c>
      <c r="AC12" s="33">
        <v>142</v>
      </c>
      <c r="AD12" s="9" t="s">
        <v>1</v>
      </c>
      <c r="AE12" s="11"/>
      <c r="AF12" s="80">
        <v>93</v>
      </c>
      <c r="AG12" s="111">
        <v>4</v>
      </c>
      <c r="AH12" s="33">
        <v>142</v>
      </c>
      <c r="AI12" s="67" t="s">
        <v>1</v>
      </c>
      <c r="AJ12" s="11"/>
      <c r="AK12" s="80">
        <v>107</v>
      </c>
      <c r="AL12" s="36">
        <v>100</v>
      </c>
      <c r="AM12" s="104">
        <f>SUM(AK12:AL12)</f>
        <v>207</v>
      </c>
      <c r="AN12" s="105">
        <v>7</v>
      </c>
      <c r="AO12" s="33">
        <v>110</v>
      </c>
      <c r="AP12" s="9" t="s">
        <v>1</v>
      </c>
      <c r="AQ12" s="11"/>
      <c r="AR12" s="80">
        <v>103</v>
      </c>
      <c r="AS12" s="36">
        <v>94</v>
      </c>
      <c r="AT12" s="104">
        <f>SUM(AR12:AS12)</f>
        <v>197</v>
      </c>
      <c r="AU12" s="105">
        <v>5</v>
      </c>
      <c r="AV12" s="33">
        <v>134</v>
      </c>
      <c r="AW12" s="9" t="s">
        <v>1</v>
      </c>
      <c r="AX12" s="11"/>
      <c r="AY12" s="80">
        <v>100</v>
      </c>
      <c r="AZ12" s="158">
        <v>96</v>
      </c>
      <c r="BA12" s="104">
        <f>SUM(AY12:AZ12)</f>
        <v>196</v>
      </c>
      <c r="BB12" s="8">
        <v>3</v>
      </c>
      <c r="BC12" s="33">
        <v>168</v>
      </c>
      <c r="BD12" s="9" t="s">
        <v>1</v>
      </c>
      <c r="BE12" s="11"/>
      <c r="BF12" s="224"/>
      <c r="BG12" s="169"/>
      <c r="BH12" s="169"/>
      <c r="BI12" s="8"/>
      <c r="BJ12" s="33"/>
      <c r="BK12" s="9"/>
      <c r="BL12" s="85"/>
      <c r="BM12" s="80">
        <v>91</v>
      </c>
      <c r="BN12" s="177">
        <v>92</v>
      </c>
      <c r="BO12" s="183">
        <f>SUM(BM12:BN12)</f>
        <v>183</v>
      </c>
      <c r="BP12" s="8">
        <v>4</v>
      </c>
      <c r="BQ12" s="33">
        <v>150</v>
      </c>
      <c r="BR12" s="9" t="s">
        <v>1</v>
      </c>
      <c r="BS12" s="11"/>
      <c r="BT12" s="80">
        <v>82</v>
      </c>
      <c r="BU12" s="112">
        <v>1</v>
      </c>
      <c r="BV12" s="33">
        <v>200</v>
      </c>
      <c r="BW12" s="9" t="s">
        <v>1</v>
      </c>
      <c r="BX12" s="85"/>
      <c r="BY12" s="80">
        <v>92</v>
      </c>
      <c r="BZ12" s="219">
        <v>87</v>
      </c>
      <c r="CA12" s="223">
        <f t="shared" si="2"/>
        <v>179</v>
      </c>
      <c r="CB12" s="8">
        <v>5</v>
      </c>
      <c r="CC12" s="33">
        <v>134</v>
      </c>
      <c r="CD12" s="9" t="s">
        <v>1</v>
      </c>
    </row>
    <row r="13" spans="1:82" ht="15.75">
      <c r="A13" s="18">
        <v>4</v>
      </c>
      <c r="B13" s="50" t="s">
        <v>108</v>
      </c>
      <c r="C13" s="74" t="s">
        <v>92</v>
      </c>
      <c r="D13" s="71">
        <v>2012</v>
      </c>
      <c r="E13" s="24">
        <v>40</v>
      </c>
      <c r="F13" s="24">
        <v>17.399999999999999</v>
      </c>
      <c r="G13" s="89"/>
      <c r="H13" s="16">
        <f t="shared" si="0"/>
        <v>1230</v>
      </c>
      <c r="I13" s="11"/>
      <c r="J13" s="80"/>
      <c r="K13" s="8">
        <v>9</v>
      </c>
      <c r="L13" s="56">
        <v>45</v>
      </c>
      <c r="M13" s="67" t="s">
        <v>1</v>
      </c>
      <c r="N13" s="11"/>
      <c r="O13" s="80">
        <v>109</v>
      </c>
      <c r="P13" s="8">
        <v>5</v>
      </c>
      <c r="Q13" s="93">
        <v>134</v>
      </c>
      <c r="R13" s="67" t="s">
        <v>1</v>
      </c>
      <c r="S13" s="11"/>
      <c r="T13" s="80">
        <v>93</v>
      </c>
      <c r="U13" s="36">
        <v>94</v>
      </c>
      <c r="V13" s="104">
        <f t="shared" si="1"/>
        <v>187</v>
      </c>
      <c r="W13" s="105">
        <v>5</v>
      </c>
      <c r="X13" s="33">
        <v>134</v>
      </c>
      <c r="Y13" s="9" t="s">
        <v>1</v>
      </c>
      <c r="Z13" s="11"/>
      <c r="AA13" s="80">
        <v>88</v>
      </c>
      <c r="AB13" s="8">
        <v>1</v>
      </c>
      <c r="AC13" s="33">
        <v>200</v>
      </c>
      <c r="AD13" s="9" t="s">
        <v>1</v>
      </c>
      <c r="AE13" s="11"/>
      <c r="AF13" s="80">
        <v>99</v>
      </c>
      <c r="AG13" s="68">
        <v>7</v>
      </c>
      <c r="AH13" s="33">
        <v>110</v>
      </c>
      <c r="AI13" s="67" t="s">
        <v>1</v>
      </c>
      <c r="AJ13" s="11"/>
      <c r="AK13" s="80">
        <v>98</v>
      </c>
      <c r="AL13" s="36">
        <v>105</v>
      </c>
      <c r="AM13" s="104">
        <f>SUM(AK13:AL13)</f>
        <v>203</v>
      </c>
      <c r="AN13" s="105">
        <v>6</v>
      </c>
      <c r="AO13" s="33">
        <v>120</v>
      </c>
      <c r="AP13" s="9" t="s">
        <v>1</v>
      </c>
      <c r="AQ13" s="11"/>
      <c r="AR13" s="80">
        <v>96</v>
      </c>
      <c r="AS13" s="36">
        <v>103</v>
      </c>
      <c r="AT13" s="104">
        <f>SUM(AR13:AS13)</f>
        <v>199</v>
      </c>
      <c r="AU13" s="105">
        <v>7</v>
      </c>
      <c r="AV13" s="33">
        <v>110</v>
      </c>
      <c r="AW13" s="9" t="s">
        <v>1</v>
      </c>
      <c r="AX13" s="11"/>
      <c r="AY13" s="158"/>
      <c r="AZ13" s="158"/>
      <c r="BA13" s="104"/>
      <c r="BB13" s="8"/>
      <c r="BC13" s="33"/>
      <c r="BD13" s="9"/>
      <c r="BE13" s="11"/>
      <c r="BF13" s="80">
        <v>100</v>
      </c>
      <c r="BG13" s="169">
        <v>90</v>
      </c>
      <c r="BH13" s="169">
        <f>SUM(BF13:BG13)</f>
        <v>190</v>
      </c>
      <c r="BI13" s="8">
        <v>4</v>
      </c>
      <c r="BJ13" s="33">
        <v>150</v>
      </c>
      <c r="BK13" s="9" t="s">
        <v>1</v>
      </c>
      <c r="BL13" s="11"/>
      <c r="BM13" s="80">
        <v>93</v>
      </c>
      <c r="BN13" s="177">
        <v>95</v>
      </c>
      <c r="BO13" s="183">
        <f>SUM(BM13:BN13)</f>
        <v>188</v>
      </c>
      <c r="BP13" s="8">
        <v>5</v>
      </c>
      <c r="BQ13" s="33">
        <v>127</v>
      </c>
      <c r="BR13" s="9" t="s">
        <v>1</v>
      </c>
      <c r="BS13" s="11"/>
      <c r="BT13" s="224"/>
      <c r="BU13" s="8"/>
      <c r="BV13" s="33"/>
      <c r="BW13" s="9"/>
      <c r="BX13" s="11"/>
      <c r="BY13" s="80">
        <v>104</v>
      </c>
      <c r="BZ13" s="219">
        <v>87</v>
      </c>
      <c r="CA13" s="223">
        <f t="shared" si="2"/>
        <v>191</v>
      </c>
      <c r="CB13" s="8">
        <v>8</v>
      </c>
      <c r="CC13" s="33">
        <v>100</v>
      </c>
      <c r="CD13" s="9" t="s">
        <v>1</v>
      </c>
    </row>
    <row r="14" spans="1:82" ht="15.75">
      <c r="A14" s="18">
        <v>5</v>
      </c>
      <c r="B14" s="50" t="s">
        <v>110</v>
      </c>
      <c r="C14" s="73" t="s">
        <v>111</v>
      </c>
      <c r="D14" s="71">
        <v>2012</v>
      </c>
      <c r="E14" s="24">
        <v>43</v>
      </c>
      <c r="F14" s="24">
        <v>19.600000000000001</v>
      </c>
      <c r="G14" s="89"/>
      <c r="H14" s="16">
        <f t="shared" si="0"/>
        <v>1225</v>
      </c>
      <c r="I14" s="11"/>
      <c r="J14" s="80"/>
      <c r="K14" s="8">
        <v>11</v>
      </c>
      <c r="L14" s="56">
        <v>35</v>
      </c>
      <c r="M14" s="67" t="s">
        <v>1</v>
      </c>
      <c r="N14" s="11"/>
      <c r="O14" s="80">
        <v>96</v>
      </c>
      <c r="P14" s="8">
        <v>2</v>
      </c>
      <c r="Q14" s="93">
        <v>176</v>
      </c>
      <c r="R14" s="67" t="s">
        <v>1</v>
      </c>
      <c r="S14" s="11"/>
      <c r="T14" s="80">
        <v>103</v>
      </c>
      <c r="U14" s="36">
        <v>100</v>
      </c>
      <c r="V14" s="104">
        <f t="shared" si="1"/>
        <v>203</v>
      </c>
      <c r="W14" s="105">
        <v>9</v>
      </c>
      <c r="X14" s="33">
        <v>90</v>
      </c>
      <c r="Y14" s="9" t="s">
        <v>1</v>
      </c>
      <c r="Z14" s="11"/>
      <c r="AA14" s="80">
        <v>97</v>
      </c>
      <c r="AB14" s="65">
        <v>5</v>
      </c>
      <c r="AC14" s="33">
        <v>142</v>
      </c>
      <c r="AD14" s="9" t="s">
        <v>1</v>
      </c>
      <c r="AE14" s="11"/>
      <c r="AF14" s="80">
        <v>93</v>
      </c>
      <c r="AG14" s="111">
        <v>4</v>
      </c>
      <c r="AH14" s="33">
        <v>142</v>
      </c>
      <c r="AI14" s="9" t="s">
        <v>1</v>
      </c>
      <c r="AJ14" s="11"/>
      <c r="AK14" s="224"/>
      <c r="AL14" s="36"/>
      <c r="AM14" s="104"/>
      <c r="AN14" s="105"/>
      <c r="AO14" s="33"/>
      <c r="AP14" s="9"/>
      <c r="AQ14" s="11"/>
      <c r="AR14" s="80">
        <v>103</v>
      </c>
      <c r="AS14" s="36" t="s">
        <v>198</v>
      </c>
      <c r="AT14" s="104"/>
      <c r="AU14" s="105">
        <v>12</v>
      </c>
      <c r="AV14" s="33">
        <v>60</v>
      </c>
      <c r="AW14" s="9" t="s">
        <v>1</v>
      </c>
      <c r="AX14" s="11"/>
      <c r="AY14" s="80">
        <v>98</v>
      </c>
      <c r="AZ14" s="158">
        <v>107</v>
      </c>
      <c r="BA14" s="104">
        <f>SUM(AY14:AZ14)</f>
        <v>205</v>
      </c>
      <c r="BB14" s="8">
        <v>5</v>
      </c>
      <c r="BC14" s="33">
        <v>134</v>
      </c>
      <c r="BD14" s="9" t="s">
        <v>1</v>
      </c>
      <c r="BE14" s="11"/>
      <c r="BF14" s="169"/>
      <c r="BG14" s="169"/>
      <c r="BH14" s="169"/>
      <c r="BI14" s="8"/>
      <c r="BJ14" s="33"/>
      <c r="BK14" s="9"/>
      <c r="BL14" s="11"/>
      <c r="BM14" s="80">
        <v>87</v>
      </c>
      <c r="BN14" s="177">
        <v>89</v>
      </c>
      <c r="BO14" s="183">
        <f>SUM(BM14:BN14)</f>
        <v>176</v>
      </c>
      <c r="BP14" s="8">
        <v>2</v>
      </c>
      <c r="BQ14" s="33">
        <v>184</v>
      </c>
      <c r="BR14" s="9" t="s">
        <v>1</v>
      </c>
      <c r="BS14" s="11"/>
      <c r="BT14" s="80">
        <v>91</v>
      </c>
      <c r="BU14" s="8">
        <v>4</v>
      </c>
      <c r="BV14" s="33">
        <v>142</v>
      </c>
      <c r="BW14" s="9" t="s">
        <v>1</v>
      </c>
      <c r="BX14" s="11"/>
      <c r="BY14" s="80">
        <v>94</v>
      </c>
      <c r="BZ14" s="219">
        <v>86</v>
      </c>
      <c r="CA14" s="223">
        <f t="shared" si="2"/>
        <v>180</v>
      </c>
      <c r="CB14" s="8">
        <v>6</v>
      </c>
      <c r="CC14" s="33">
        <v>120</v>
      </c>
      <c r="CD14" s="9" t="s">
        <v>1</v>
      </c>
    </row>
    <row r="15" spans="1:82" ht="15.75">
      <c r="A15" s="18">
        <v>5</v>
      </c>
      <c r="B15" s="50" t="s">
        <v>101</v>
      </c>
      <c r="C15" s="73" t="s">
        <v>91</v>
      </c>
      <c r="D15" s="70">
        <v>2011</v>
      </c>
      <c r="E15" s="23">
        <v>21.9</v>
      </c>
      <c r="F15" s="38">
        <v>11.8</v>
      </c>
      <c r="G15" s="88"/>
      <c r="H15" s="16">
        <f t="shared" si="0"/>
        <v>1163</v>
      </c>
      <c r="I15" s="11"/>
      <c r="J15" s="80"/>
      <c r="K15" s="8">
        <v>4</v>
      </c>
      <c r="L15" s="56">
        <v>75</v>
      </c>
      <c r="M15" s="67" t="s">
        <v>1</v>
      </c>
      <c r="N15" s="11"/>
      <c r="O15" s="224"/>
      <c r="P15" s="8"/>
      <c r="Q15" s="68"/>
      <c r="R15" s="67"/>
      <c r="S15" s="11"/>
      <c r="T15" s="80">
        <v>90</v>
      </c>
      <c r="U15" s="224">
        <v>77</v>
      </c>
      <c r="V15" s="104">
        <f t="shared" si="1"/>
        <v>167</v>
      </c>
      <c r="W15" s="105">
        <v>2</v>
      </c>
      <c r="X15" s="33">
        <v>184</v>
      </c>
      <c r="Y15" s="9" t="s">
        <v>1</v>
      </c>
      <c r="Z15" s="11"/>
      <c r="AA15" s="224"/>
      <c r="AB15" s="8"/>
      <c r="AC15" s="68"/>
      <c r="AD15" s="9"/>
      <c r="AE15" s="11"/>
      <c r="AF15" s="80">
        <v>88</v>
      </c>
      <c r="AG15" s="68">
        <v>3</v>
      </c>
      <c r="AH15" s="33">
        <v>168</v>
      </c>
      <c r="AI15" s="67" t="s">
        <v>1</v>
      </c>
      <c r="AJ15" s="11"/>
      <c r="AK15" s="80">
        <v>96</v>
      </c>
      <c r="AL15" s="224">
        <v>86</v>
      </c>
      <c r="AM15" s="104">
        <f>SUM(AK15:AL15)</f>
        <v>182</v>
      </c>
      <c r="AN15" s="105">
        <v>3</v>
      </c>
      <c r="AO15" s="33">
        <v>168</v>
      </c>
      <c r="AP15" s="9" t="s">
        <v>1</v>
      </c>
      <c r="AQ15" s="11"/>
      <c r="AR15" s="80">
        <v>86</v>
      </c>
      <c r="AS15" s="224">
        <v>97</v>
      </c>
      <c r="AT15" s="104">
        <f>SUM(AR15:AS15)</f>
        <v>183</v>
      </c>
      <c r="AU15" s="105">
        <v>3</v>
      </c>
      <c r="AV15" s="33">
        <v>168</v>
      </c>
      <c r="AW15" s="9" t="s">
        <v>1</v>
      </c>
      <c r="AX15" s="11"/>
      <c r="AY15" s="80">
        <v>86</v>
      </c>
      <c r="AZ15" s="158">
        <v>82</v>
      </c>
      <c r="BA15" s="104">
        <f>SUM(AY15:AZ15)</f>
        <v>168</v>
      </c>
      <c r="BB15" s="8">
        <v>1</v>
      </c>
      <c r="BC15" s="33">
        <v>200</v>
      </c>
      <c r="BD15" s="9" t="s">
        <v>1</v>
      </c>
      <c r="BE15" s="11"/>
      <c r="BF15" s="169"/>
      <c r="BG15" s="169"/>
      <c r="BH15" s="200"/>
      <c r="BI15" s="8"/>
      <c r="BJ15" s="33"/>
      <c r="BK15" s="9"/>
      <c r="BL15" s="11"/>
      <c r="BM15" s="224"/>
      <c r="BN15" s="177"/>
      <c r="BO15" s="183"/>
      <c r="BP15" s="8"/>
      <c r="BQ15" s="93"/>
      <c r="BR15" s="9"/>
      <c r="BS15" s="11"/>
      <c r="BT15" s="224"/>
      <c r="BU15" s="8"/>
      <c r="BV15" s="33"/>
      <c r="BW15" s="9"/>
      <c r="BX15" s="11"/>
      <c r="BY15" s="80">
        <v>79</v>
      </c>
      <c r="BZ15" s="219">
        <v>75</v>
      </c>
      <c r="CA15" s="223">
        <f t="shared" si="2"/>
        <v>154</v>
      </c>
      <c r="CB15" s="8">
        <v>1</v>
      </c>
      <c r="CC15" s="33">
        <v>200</v>
      </c>
      <c r="CD15" s="9" t="s">
        <v>1</v>
      </c>
    </row>
    <row r="16" spans="1:82" ht="15.75">
      <c r="A16" s="18">
        <v>7</v>
      </c>
      <c r="B16" s="50" t="s">
        <v>104</v>
      </c>
      <c r="C16" s="73" t="s">
        <v>71</v>
      </c>
      <c r="D16" s="71">
        <v>2012</v>
      </c>
      <c r="E16" s="23">
        <v>38</v>
      </c>
      <c r="F16" s="38">
        <v>21.1</v>
      </c>
      <c r="G16" s="88"/>
      <c r="H16" s="16">
        <f t="shared" si="0"/>
        <v>942</v>
      </c>
      <c r="I16" s="11"/>
      <c r="J16" s="200"/>
      <c r="K16" s="8"/>
      <c r="L16" s="56"/>
      <c r="M16" s="67"/>
      <c r="N16" s="11"/>
      <c r="O16" s="80">
        <v>116</v>
      </c>
      <c r="P16" s="8">
        <v>7</v>
      </c>
      <c r="Q16" s="93">
        <v>110</v>
      </c>
      <c r="R16" s="67" t="s">
        <v>1</v>
      </c>
      <c r="S16" s="11"/>
      <c r="T16" s="80">
        <v>100</v>
      </c>
      <c r="U16" s="36">
        <v>99</v>
      </c>
      <c r="V16" s="104">
        <f t="shared" si="1"/>
        <v>199</v>
      </c>
      <c r="W16" s="105">
        <v>8</v>
      </c>
      <c r="X16" s="33">
        <v>100</v>
      </c>
      <c r="Y16" s="9" t="s">
        <v>1</v>
      </c>
      <c r="Z16" s="11"/>
      <c r="AA16" s="200"/>
      <c r="AB16" s="65"/>
      <c r="AC16" s="93"/>
      <c r="AD16" s="9"/>
      <c r="AE16" s="11"/>
      <c r="AF16" s="80">
        <v>121</v>
      </c>
      <c r="AG16" s="111">
        <v>9</v>
      </c>
      <c r="AH16" s="33">
        <v>90</v>
      </c>
      <c r="AI16" s="67" t="s">
        <v>1</v>
      </c>
      <c r="AJ16" s="11"/>
      <c r="AK16" s="80">
        <v>109</v>
      </c>
      <c r="AL16" s="36">
        <v>111</v>
      </c>
      <c r="AM16" s="104">
        <f>SUM(AK16:AL16)</f>
        <v>220</v>
      </c>
      <c r="AN16" s="105">
        <v>10</v>
      </c>
      <c r="AO16" s="33">
        <v>80</v>
      </c>
      <c r="AP16" s="9" t="s">
        <v>1</v>
      </c>
      <c r="AQ16" s="11"/>
      <c r="AR16" s="224"/>
      <c r="AS16" s="36"/>
      <c r="AT16" s="104"/>
      <c r="AU16" s="105"/>
      <c r="AV16" s="33"/>
      <c r="AW16" s="9"/>
      <c r="AX16" s="11"/>
      <c r="AY16" s="80">
        <v>101</v>
      </c>
      <c r="AZ16" s="158">
        <v>107</v>
      </c>
      <c r="BA16" s="104">
        <f>SUM(AY16:AZ16)</f>
        <v>208</v>
      </c>
      <c r="BB16" s="8">
        <v>6</v>
      </c>
      <c r="BC16" s="163">
        <v>120</v>
      </c>
      <c r="BD16" s="9" t="s">
        <v>1</v>
      </c>
      <c r="BE16" s="11"/>
      <c r="BF16" s="199"/>
      <c r="BG16" s="169"/>
      <c r="BH16" s="169"/>
      <c r="BI16" s="8"/>
      <c r="BJ16" s="33"/>
      <c r="BK16" s="9"/>
      <c r="BL16" s="11"/>
      <c r="BM16" s="80">
        <v>90</v>
      </c>
      <c r="BN16" s="177">
        <v>91</v>
      </c>
      <c r="BO16" s="183">
        <f>SUM(BM16:BN16)</f>
        <v>181</v>
      </c>
      <c r="BP16" s="8">
        <v>3</v>
      </c>
      <c r="BQ16" s="33">
        <v>168</v>
      </c>
      <c r="BR16" s="9" t="s">
        <v>1</v>
      </c>
      <c r="BS16" s="11"/>
      <c r="BT16" s="80">
        <v>87</v>
      </c>
      <c r="BU16" s="8">
        <v>2</v>
      </c>
      <c r="BV16" s="33">
        <v>184</v>
      </c>
      <c r="BW16" s="9" t="s">
        <v>1</v>
      </c>
      <c r="BX16" s="11"/>
      <c r="BY16" s="80">
        <v>99</v>
      </c>
      <c r="BZ16" s="219">
        <v>99</v>
      </c>
      <c r="CA16" s="223">
        <f t="shared" si="2"/>
        <v>198</v>
      </c>
      <c r="CB16" s="8">
        <v>9</v>
      </c>
      <c r="CC16" s="33">
        <v>90</v>
      </c>
      <c r="CD16" s="9" t="s">
        <v>1</v>
      </c>
    </row>
    <row r="17" spans="1:82" ht="15.75">
      <c r="A17" s="18">
        <v>8</v>
      </c>
      <c r="B17" s="50" t="s">
        <v>106</v>
      </c>
      <c r="C17" s="74" t="s">
        <v>112</v>
      </c>
      <c r="D17" s="71">
        <v>2012</v>
      </c>
      <c r="E17" s="24">
        <v>40</v>
      </c>
      <c r="F17" s="24">
        <v>22</v>
      </c>
      <c r="G17" s="75"/>
      <c r="H17" s="16">
        <f t="shared" si="0"/>
        <v>914</v>
      </c>
      <c r="I17" s="48"/>
      <c r="J17" s="80"/>
      <c r="K17" s="8">
        <v>5</v>
      </c>
      <c r="L17" s="56">
        <v>67</v>
      </c>
      <c r="M17" s="67" t="s">
        <v>1</v>
      </c>
      <c r="N17" s="48"/>
      <c r="O17" s="224"/>
      <c r="P17" s="8"/>
      <c r="Q17" s="68"/>
      <c r="R17" s="9"/>
      <c r="S17" s="11"/>
      <c r="T17" s="224"/>
      <c r="U17" s="224"/>
      <c r="V17" s="104"/>
      <c r="W17" s="105"/>
      <c r="X17" s="33"/>
      <c r="Y17" s="9"/>
      <c r="Z17" s="48"/>
      <c r="AA17" s="80">
        <v>92</v>
      </c>
      <c r="AB17" s="65">
        <v>2</v>
      </c>
      <c r="AC17" s="33">
        <v>184</v>
      </c>
      <c r="AD17" s="9" t="s">
        <v>1</v>
      </c>
      <c r="AE17" s="11"/>
      <c r="AF17" s="80">
        <v>94</v>
      </c>
      <c r="AG17" s="68">
        <v>6</v>
      </c>
      <c r="AH17" s="33">
        <v>120</v>
      </c>
      <c r="AI17" s="9" t="s">
        <v>1</v>
      </c>
      <c r="AJ17" s="11"/>
      <c r="AK17" s="80">
        <v>111</v>
      </c>
      <c r="AL17" s="224">
        <v>106</v>
      </c>
      <c r="AM17" s="104">
        <f>SUM(AK17:AL17)</f>
        <v>217</v>
      </c>
      <c r="AN17" s="105">
        <v>8</v>
      </c>
      <c r="AO17" s="33">
        <v>95</v>
      </c>
      <c r="AP17" s="9" t="s">
        <v>1</v>
      </c>
      <c r="AQ17" s="11"/>
      <c r="AR17" s="80">
        <v>108</v>
      </c>
      <c r="AS17" s="224">
        <v>105</v>
      </c>
      <c r="AT17" s="104">
        <f>SUM(AR17:AS17)</f>
        <v>213</v>
      </c>
      <c r="AU17" s="105">
        <v>8</v>
      </c>
      <c r="AV17" s="33">
        <v>100</v>
      </c>
      <c r="AW17" s="9" t="s">
        <v>1</v>
      </c>
      <c r="AX17" s="11"/>
      <c r="AY17" s="199"/>
      <c r="AZ17" s="158"/>
      <c r="BA17" s="104"/>
      <c r="BB17" s="8"/>
      <c r="BC17" s="33"/>
      <c r="BD17" s="9"/>
      <c r="BE17" s="11"/>
      <c r="BF17" s="80">
        <v>92</v>
      </c>
      <c r="BG17" s="169">
        <v>94</v>
      </c>
      <c r="BH17" s="169">
        <f>SUM(BF17:BG17)</f>
        <v>186</v>
      </c>
      <c r="BI17" s="8">
        <v>3</v>
      </c>
      <c r="BJ17" s="33">
        <v>168</v>
      </c>
      <c r="BK17" s="9" t="s">
        <v>1</v>
      </c>
      <c r="BL17" s="11"/>
      <c r="BM17" s="80">
        <v>103</v>
      </c>
      <c r="BN17" s="177">
        <v>100</v>
      </c>
      <c r="BO17" s="183">
        <f>SUM(BM17:BN17)</f>
        <v>203</v>
      </c>
      <c r="BP17" s="8">
        <v>8</v>
      </c>
      <c r="BQ17" s="33">
        <v>100</v>
      </c>
      <c r="BR17" s="9" t="s">
        <v>1</v>
      </c>
      <c r="BS17" s="7"/>
      <c r="BT17" s="199"/>
      <c r="BU17" s="112"/>
      <c r="BV17" s="33"/>
      <c r="BW17" s="9"/>
      <c r="BX17" s="11"/>
      <c r="BY17" s="80">
        <v>108</v>
      </c>
      <c r="BZ17" s="219">
        <v>97</v>
      </c>
      <c r="CA17" s="223">
        <f t="shared" si="2"/>
        <v>205</v>
      </c>
      <c r="CB17" s="8">
        <v>10</v>
      </c>
      <c r="CC17" s="33">
        <v>80</v>
      </c>
      <c r="CD17" s="9" t="s">
        <v>1</v>
      </c>
    </row>
    <row r="18" spans="1:82" ht="15.75">
      <c r="A18" s="18">
        <v>9</v>
      </c>
      <c r="B18" s="50" t="s">
        <v>150</v>
      </c>
      <c r="C18" s="74" t="s">
        <v>92</v>
      </c>
      <c r="D18" s="71">
        <v>2012</v>
      </c>
      <c r="E18" s="24">
        <v>53</v>
      </c>
      <c r="F18" s="24">
        <v>20.7</v>
      </c>
      <c r="G18" s="75"/>
      <c r="H18" s="16">
        <f t="shared" si="0"/>
        <v>754</v>
      </c>
      <c r="I18" s="48"/>
      <c r="J18" s="80"/>
      <c r="K18" s="8">
        <v>3</v>
      </c>
      <c r="L18" s="56">
        <v>84</v>
      </c>
      <c r="M18" s="67" t="s">
        <v>1</v>
      </c>
      <c r="N18" s="48"/>
      <c r="O18" s="224"/>
      <c r="P18" s="8"/>
      <c r="Q18" s="68"/>
      <c r="R18" s="67"/>
      <c r="S18" s="11"/>
      <c r="T18" s="224"/>
      <c r="U18" s="224"/>
      <c r="V18" s="104"/>
      <c r="W18" s="105"/>
      <c r="X18" s="33"/>
      <c r="Y18" s="9"/>
      <c r="Z18" s="48"/>
      <c r="AA18" s="80">
        <v>94</v>
      </c>
      <c r="AB18" s="8">
        <v>3</v>
      </c>
      <c r="AC18" s="33">
        <v>168</v>
      </c>
      <c r="AD18" s="67" t="s">
        <v>1</v>
      </c>
      <c r="AE18" s="11"/>
      <c r="AF18" s="224"/>
      <c r="AG18" s="111"/>
      <c r="AH18" s="93"/>
      <c r="AI18" s="67"/>
      <c r="AJ18" s="11"/>
      <c r="AK18" s="224"/>
      <c r="AL18" s="224"/>
      <c r="AM18" s="104"/>
      <c r="AN18" s="105"/>
      <c r="AO18" s="33"/>
      <c r="AP18" s="9"/>
      <c r="AQ18" s="11"/>
      <c r="AR18" s="200"/>
      <c r="AS18" s="224"/>
      <c r="AT18" s="104"/>
      <c r="AU18" s="105"/>
      <c r="AV18" s="33"/>
      <c r="AW18" s="9"/>
      <c r="AX18" s="11"/>
      <c r="AY18" s="224"/>
      <c r="AZ18" s="158"/>
      <c r="BA18" s="104"/>
      <c r="BB18" s="8"/>
      <c r="BC18" s="33"/>
      <c r="BD18" s="9"/>
      <c r="BE18" s="11"/>
      <c r="BF18" s="80">
        <v>93</v>
      </c>
      <c r="BG18" s="169">
        <v>89</v>
      </c>
      <c r="BH18" s="169">
        <f>SUM(BF18:BG18)</f>
        <v>182</v>
      </c>
      <c r="BI18" s="8">
        <v>2</v>
      </c>
      <c r="BJ18" s="33">
        <v>184</v>
      </c>
      <c r="BK18" s="9" t="s">
        <v>1</v>
      </c>
      <c r="BL18" s="11"/>
      <c r="BM18" s="224"/>
      <c r="BN18" s="177"/>
      <c r="BO18" s="177"/>
      <c r="BP18" s="8"/>
      <c r="BQ18" s="93"/>
      <c r="BR18" s="9"/>
      <c r="BS18" s="11"/>
      <c r="BT18" s="80">
        <v>90</v>
      </c>
      <c r="BU18" s="112">
        <v>3</v>
      </c>
      <c r="BV18" s="33">
        <v>168</v>
      </c>
      <c r="BW18" s="9" t="s">
        <v>1</v>
      </c>
      <c r="BX18" s="11"/>
      <c r="BY18" s="80">
        <v>87</v>
      </c>
      <c r="BZ18" s="219">
        <v>91</v>
      </c>
      <c r="CA18" s="223">
        <f t="shared" si="2"/>
        <v>178</v>
      </c>
      <c r="CB18" s="8">
        <v>4</v>
      </c>
      <c r="CC18" s="33">
        <v>150</v>
      </c>
      <c r="CD18" s="9" t="s">
        <v>1</v>
      </c>
    </row>
    <row r="19" spans="1:82" ht="15.75">
      <c r="A19" s="18">
        <v>10</v>
      </c>
      <c r="B19" s="50" t="s">
        <v>211</v>
      </c>
      <c r="C19" s="74" t="s">
        <v>112</v>
      </c>
      <c r="D19" s="71">
        <v>2012</v>
      </c>
      <c r="E19" s="24">
        <v>42.5</v>
      </c>
      <c r="F19" s="24">
        <v>19.8</v>
      </c>
      <c r="G19" s="75"/>
      <c r="H19" s="16">
        <f t="shared" si="0"/>
        <v>604</v>
      </c>
      <c r="I19" s="48"/>
      <c r="J19" s="224"/>
      <c r="K19" s="8"/>
      <c r="L19" s="56"/>
      <c r="M19" s="67"/>
      <c r="N19" s="48"/>
      <c r="O19" s="200"/>
      <c r="P19" s="8"/>
      <c r="Q19" s="56"/>
      <c r="R19" s="67"/>
      <c r="S19" s="11"/>
      <c r="T19" s="223"/>
      <c r="U19" s="223"/>
      <c r="V19" s="104"/>
      <c r="W19" s="105"/>
      <c r="X19" s="33"/>
      <c r="Y19" s="9"/>
      <c r="Z19" s="48"/>
      <c r="AA19" s="224"/>
      <c r="AB19" s="8"/>
      <c r="AC19" s="56"/>
      <c r="AD19" s="67"/>
      <c r="AE19" s="11"/>
      <c r="AF19" s="80">
        <v>104</v>
      </c>
      <c r="AG19" s="68">
        <v>8</v>
      </c>
      <c r="AH19" s="33">
        <v>100</v>
      </c>
      <c r="AI19" s="67" t="s">
        <v>1</v>
      </c>
      <c r="AJ19" s="11"/>
      <c r="AK19" s="80">
        <v>101</v>
      </c>
      <c r="AL19" s="223">
        <v>101</v>
      </c>
      <c r="AM19" s="104">
        <f>SUM(AK19:AL19)</f>
        <v>202</v>
      </c>
      <c r="AN19" s="105">
        <v>5</v>
      </c>
      <c r="AO19" s="33">
        <v>134</v>
      </c>
      <c r="AP19" s="9" t="s">
        <v>1</v>
      </c>
      <c r="AQ19" s="11"/>
      <c r="AR19" s="80">
        <v>93</v>
      </c>
      <c r="AS19" s="223">
        <v>98</v>
      </c>
      <c r="AT19" s="104">
        <f>SUM(AR19:AS19)</f>
        <v>191</v>
      </c>
      <c r="AU19" s="105">
        <v>4</v>
      </c>
      <c r="AV19" s="33">
        <v>150</v>
      </c>
      <c r="AW19" s="9" t="s">
        <v>1</v>
      </c>
      <c r="AX19" s="11"/>
      <c r="AY19" s="223"/>
      <c r="AZ19" s="158"/>
      <c r="BA19" s="104"/>
      <c r="BB19" s="8"/>
      <c r="BC19" s="33"/>
      <c r="BD19" s="9"/>
      <c r="BE19" s="11"/>
      <c r="BF19" s="224"/>
      <c r="BG19" s="169"/>
      <c r="BH19" s="169"/>
      <c r="BI19" s="8"/>
      <c r="BJ19" s="33"/>
      <c r="BK19" s="9"/>
      <c r="BL19" s="11"/>
      <c r="BM19" s="80">
        <v>97</v>
      </c>
      <c r="BN19" s="177">
        <v>94</v>
      </c>
      <c r="BO19" s="177">
        <f>SUM(BM19:BN19)</f>
        <v>191</v>
      </c>
      <c r="BP19" s="8">
        <v>7</v>
      </c>
      <c r="BQ19" s="33">
        <v>110</v>
      </c>
      <c r="BR19" s="9" t="s">
        <v>1</v>
      </c>
      <c r="BS19" s="11"/>
      <c r="BT19" s="193"/>
      <c r="BU19" s="112"/>
      <c r="BV19" s="33"/>
      <c r="BW19" s="9"/>
      <c r="BX19" s="11"/>
      <c r="BY19" s="80">
        <v>93</v>
      </c>
      <c r="BZ19" s="219">
        <v>90</v>
      </c>
      <c r="CA19" s="223">
        <f t="shared" si="2"/>
        <v>183</v>
      </c>
      <c r="CB19" s="8">
        <v>7</v>
      </c>
      <c r="CC19" s="33">
        <v>110</v>
      </c>
      <c r="CD19" s="9" t="s">
        <v>1</v>
      </c>
    </row>
    <row r="20" spans="1:82" ht="15.75">
      <c r="A20" s="18">
        <v>11</v>
      </c>
      <c r="B20" s="50" t="s">
        <v>102</v>
      </c>
      <c r="C20" s="73" t="s">
        <v>69</v>
      </c>
      <c r="D20" s="71">
        <v>2012</v>
      </c>
      <c r="E20" s="23">
        <v>30.6</v>
      </c>
      <c r="F20" s="55">
        <v>29.5</v>
      </c>
      <c r="G20" s="88"/>
      <c r="H20" s="16">
        <f t="shared" si="0"/>
        <v>575</v>
      </c>
      <c r="I20" s="48"/>
      <c r="J20" s="80"/>
      <c r="K20" s="8">
        <v>8</v>
      </c>
      <c r="L20" s="56">
        <v>50</v>
      </c>
      <c r="M20" s="67" t="s">
        <v>1</v>
      </c>
      <c r="N20" s="48"/>
      <c r="O20" s="200"/>
      <c r="P20" s="8"/>
      <c r="Q20" s="68"/>
      <c r="R20" s="67"/>
      <c r="S20" s="11"/>
      <c r="T20" s="80">
        <v>103</v>
      </c>
      <c r="U20" s="36">
        <v>103</v>
      </c>
      <c r="V20" s="104">
        <f>SUM(T20:U20)</f>
        <v>206</v>
      </c>
      <c r="W20" s="105">
        <v>10</v>
      </c>
      <c r="X20" s="33">
        <v>80</v>
      </c>
      <c r="Y20" s="9" t="s">
        <v>1</v>
      </c>
      <c r="Z20" s="48"/>
      <c r="AA20" s="80">
        <v>103</v>
      </c>
      <c r="AB20" s="8">
        <v>6</v>
      </c>
      <c r="AC20" s="33">
        <v>120</v>
      </c>
      <c r="AD20" s="67" t="s">
        <v>1</v>
      </c>
      <c r="AE20" s="48"/>
      <c r="AF20" s="200"/>
      <c r="AG20" s="111"/>
      <c r="AH20" s="93"/>
      <c r="AI20" s="67"/>
      <c r="AJ20" s="11"/>
      <c r="AK20" s="80">
        <v>107</v>
      </c>
      <c r="AL20" s="36">
        <v>110</v>
      </c>
      <c r="AM20" s="104">
        <f>SUM(AK20:AL20)</f>
        <v>217</v>
      </c>
      <c r="AN20" s="105">
        <v>8</v>
      </c>
      <c r="AO20" s="33">
        <v>95</v>
      </c>
      <c r="AP20" s="9" t="s">
        <v>1</v>
      </c>
      <c r="AQ20" s="11"/>
      <c r="AR20" s="80">
        <v>112</v>
      </c>
      <c r="AS20" s="36">
        <v>105</v>
      </c>
      <c r="AT20" s="104">
        <f>SUM(AR20:AS20)</f>
        <v>217</v>
      </c>
      <c r="AU20" s="105">
        <v>10</v>
      </c>
      <c r="AV20" s="33">
        <v>80</v>
      </c>
      <c r="AW20" s="9" t="s">
        <v>1</v>
      </c>
      <c r="AX20" s="11"/>
      <c r="AY20" s="80">
        <v>100</v>
      </c>
      <c r="AZ20" s="158">
        <v>103</v>
      </c>
      <c r="BA20" s="104">
        <f>SUM(AY20:AZ20)</f>
        <v>203</v>
      </c>
      <c r="BB20" s="8">
        <v>4</v>
      </c>
      <c r="BC20" s="33">
        <v>150</v>
      </c>
      <c r="BD20" s="9" t="s">
        <v>1</v>
      </c>
      <c r="BE20" s="11"/>
      <c r="BF20" s="169"/>
      <c r="BG20" s="169"/>
      <c r="BH20" s="180"/>
      <c r="BI20" s="8"/>
      <c r="BJ20" s="33"/>
      <c r="BK20" s="9"/>
      <c r="BL20" s="11"/>
      <c r="BM20" s="177"/>
      <c r="BN20" s="177"/>
      <c r="BO20" s="177"/>
      <c r="BP20" s="8"/>
      <c r="BQ20" s="93"/>
      <c r="BR20" s="9"/>
      <c r="BS20" s="11"/>
      <c r="BT20" s="223"/>
      <c r="BU20" s="8"/>
      <c r="BV20" s="33"/>
      <c r="BW20" s="9"/>
      <c r="BX20" s="11"/>
      <c r="BY20" s="219"/>
      <c r="BZ20" s="219"/>
      <c r="CA20" s="223"/>
      <c r="CB20" s="8"/>
      <c r="CC20" s="93"/>
      <c r="CD20" s="9"/>
    </row>
    <row r="21" spans="1:82" ht="15.75">
      <c r="A21" s="18">
        <v>12</v>
      </c>
      <c r="B21" s="50" t="s">
        <v>103</v>
      </c>
      <c r="C21" s="73" t="s">
        <v>361</v>
      </c>
      <c r="D21" s="71">
        <v>2012</v>
      </c>
      <c r="E21" s="23">
        <v>35.4</v>
      </c>
      <c r="F21" s="55">
        <v>28.9</v>
      </c>
      <c r="G21" s="88"/>
      <c r="H21" s="16">
        <f t="shared" si="0"/>
        <v>545</v>
      </c>
      <c r="I21" s="48"/>
      <c r="J21" s="80"/>
      <c r="K21" s="8">
        <v>7</v>
      </c>
      <c r="L21" s="56">
        <v>55</v>
      </c>
      <c r="M21" s="67" t="s">
        <v>1</v>
      </c>
      <c r="N21" s="48"/>
      <c r="O21" s="199"/>
      <c r="P21" s="8"/>
      <c r="Q21" s="68"/>
      <c r="R21" s="67"/>
      <c r="S21" s="11"/>
      <c r="T21" s="80">
        <v>97</v>
      </c>
      <c r="U21" s="180">
        <v>98</v>
      </c>
      <c r="V21" s="104">
        <f>SUM(T21:U21)</f>
        <v>195</v>
      </c>
      <c r="W21" s="105">
        <v>7</v>
      </c>
      <c r="X21" s="33">
        <v>110</v>
      </c>
      <c r="Y21" s="9" t="s">
        <v>1</v>
      </c>
      <c r="Z21" s="48"/>
      <c r="AA21" s="199"/>
      <c r="AB21" s="8"/>
      <c r="AC21" s="68"/>
      <c r="AD21" s="67"/>
      <c r="AE21" s="48"/>
      <c r="AF21" s="223"/>
      <c r="AG21" s="68"/>
      <c r="AH21" s="93"/>
      <c r="AI21" s="67"/>
      <c r="AJ21" s="11"/>
      <c r="AK21" s="80">
        <v>121</v>
      </c>
      <c r="AL21" s="180">
        <v>104</v>
      </c>
      <c r="AM21" s="104">
        <f>SUM(AK21:AL21)</f>
        <v>225</v>
      </c>
      <c r="AN21" s="105">
        <v>11</v>
      </c>
      <c r="AO21" s="33">
        <v>70</v>
      </c>
      <c r="AP21" s="9" t="s">
        <v>1</v>
      </c>
      <c r="AQ21" s="11"/>
      <c r="AR21" s="80">
        <v>109</v>
      </c>
      <c r="AS21" s="158">
        <v>105</v>
      </c>
      <c r="AT21" s="104">
        <f>SUM(AR21:AS21)</f>
        <v>214</v>
      </c>
      <c r="AU21" s="105">
        <v>9</v>
      </c>
      <c r="AV21" s="33">
        <v>90</v>
      </c>
      <c r="AW21" s="9" t="s">
        <v>1</v>
      </c>
      <c r="AX21" s="11"/>
      <c r="AY21" s="80">
        <v>111</v>
      </c>
      <c r="AZ21" s="158">
        <v>107</v>
      </c>
      <c r="BA21" s="104">
        <f>SUM(AY21:AZ21)</f>
        <v>218</v>
      </c>
      <c r="BB21" s="8">
        <v>7</v>
      </c>
      <c r="BC21" s="33">
        <v>110</v>
      </c>
      <c r="BD21" s="9" t="s">
        <v>1</v>
      </c>
      <c r="BE21" s="11"/>
      <c r="BF21" s="199"/>
      <c r="BG21" s="169"/>
      <c r="BH21" s="169"/>
      <c r="BI21" s="8"/>
      <c r="BJ21" s="33"/>
      <c r="BK21" s="9"/>
      <c r="BL21" s="85"/>
      <c r="BM21" s="223"/>
      <c r="BN21" s="177"/>
      <c r="BO21" s="177"/>
      <c r="BP21" s="8"/>
      <c r="BQ21" s="93"/>
      <c r="BR21" s="9"/>
      <c r="BS21" s="11"/>
      <c r="BT21" s="80">
        <v>104</v>
      </c>
      <c r="BU21" s="112">
        <v>7</v>
      </c>
      <c r="BV21" s="33">
        <v>110</v>
      </c>
      <c r="BW21" s="9" t="s">
        <v>1</v>
      </c>
      <c r="BX21" s="85"/>
      <c r="BY21" s="223"/>
      <c r="BZ21" s="219"/>
      <c r="CA21" s="223"/>
      <c r="CB21" s="8"/>
      <c r="CC21" s="93"/>
      <c r="CD21" s="9"/>
    </row>
    <row r="22" spans="1:82" ht="15.75">
      <c r="A22" s="18">
        <v>13</v>
      </c>
      <c r="B22" s="50" t="s">
        <v>109</v>
      </c>
      <c r="C22" s="73" t="s">
        <v>91</v>
      </c>
      <c r="D22" s="71">
        <v>2012</v>
      </c>
      <c r="E22" s="24">
        <v>34.6</v>
      </c>
      <c r="F22" s="24">
        <v>22.7</v>
      </c>
      <c r="G22" s="75"/>
      <c r="H22" s="16">
        <f t="shared" si="0"/>
        <v>480</v>
      </c>
      <c r="I22" s="48"/>
      <c r="J22" s="80"/>
      <c r="K22" s="8">
        <v>6</v>
      </c>
      <c r="L22" s="56">
        <v>60</v>
      </c>
      <c r="M22" s="67" t="s">
        <v>1</v>
      </c>
      <c r="N22" s="48"/>
      <c r="O22" s="199"/>
      <c r="P22" s="8"/>
      <c r="Q22" s="68"/>
      <c r="R22" s="67"/>
      <c r="S22" s="11"/>
      <c r="T22" s="80">
        <v>87</v>
      </c>
      <c r="U22" s="180">
        <v>92</v>
      </c>
      <c r="V22" s="104">
        <f>SUM(T22:U22)</f>
        <v>179</v>
      </c>
      <c r="W22" s="105">
        <v>4</v>
      </c>
      <c r="X22" s="33">
        <v>150</v>
      </c>
      <c r="Y22" s="9" t="s">
        <v>1</v>
      </c>
      <c r="Z22" s="48"/>
      <c r="AA22" s="199"/>
      <c r="AB22" s="8"/>
      <c r="AC22" s="68"/>
      <c r="AD22" s="67"/>
      <c r="AE22" s="54"/>
      <c r="AF22" s="199"/>
      <c r="AG22" s="111"/>
      <c r="AH22" s="93"/>
      <c r="AI22" s="67"/>
      <c r="AJ22" s="11"/>
      <c r="AK22" s="80">
        <v>92</v>
      </c>
      <c r="AL22" s="180">
        <v>94</v>
      </c>
      <c r="AM22" s="104">
        <f>SUM(AK22:AL22)</f>
        <v>186</v>
      </c>
      <c r="AN22" s="105">
        <v>4</v>
      </c>
      <c r="AO22" s="33">
        <v>150</v>
      </c>
      <c r="AP22" s="9" t="s">
        <v>1</v>
      </c>
      <c r="AQ22" s="11"/>
      <c r="AR22" s="80">
        <v>94</v>
      </c>
      <c r="AS22" s="180">
        <v>104</v>
      </c>
      <c r="AT22" s="104">
        <f>SUM(AR22:AS22)</f>
        <v>198</v>
      </c>
      <c r="AU22" s="105">
        <v>6</v>
      </c>
      <c r="AV22" s="33">
        <v>120</v>
      </c>
      <c r="AW22" s="9" t="s">
        <v>1</v>
      </c>
      <c r="AX22" s="11"/>
      <c r="AY22" s="199"/>
      <c r="AZ22" s="151"/>
      <c r="BA22" s="104"/>
      <c r="BB22" s="8"/>
      <c r="BC22" s="33"/>
      <c r="BD22" s="9"/>
      <c r="BE22" s="11"/>
      <c r="BF22" s="169"/>
      <c r="BG22" s="169"/>
      <c r="BH22" s="169"/>
      <c r="BI22" s="8"/>
      <c r="BJ22" s="33"/>
      <c r="BK22" s="9"/>
      <c r="BL22" s="11"/>
      <c r="BM22" s="177"/>
      <c r="BN22" s="177"/>
      <c r="BO22" s="177"/>
      <c r="BP22" s="8"/>
      <c r="BQ22" s="93"/>
      <c r="BR22" s="9"/>
      <c r="BS22" s="11"/>
      <c r="BT22" s="199"/>
      <c r="BU22" s="8"/>
      <c r="BV22" s="33"/>
      <c r="BW22" s="9"/>
      <c r="BX22" s="11"/>
      <c r="BY22" s="219"/>
      <c r="BZ22" s="219"/>
      <c r="CA22" s="219"/>
      <c r="CB22" s="8"/>
      <c r="CC22" s="93"/>
      <c r="CD22" s="9"/>
    </row>
    <row r="23" spans="1:82" ht="15.75">
      <c r="A23" s="18">
        <v>14</v>
      </c>
      <c r="B23" s="50" t="s">
        <v>220</v>
      </c>
      <c r="C23" s="74" t="s">
        <v>92</v>
      </c>
      <c r="D23" s="71">
        <v>2011</v>
      </c>
      <c r="E23" s="24">
        <v>49.9</v>
      </c>
      <c r="F23" s="24">
        <v>40</v>
      </c>
      <c r="G23" s="75"/>
      <c r="H23" s="16">
        <f t="shared" si="0"/>
        <v>180</v>
      </c>
      <c r="I23" s="48"/>
      <c r="J23" s="180"/>
      <c r="K23" s="8"/>
      <c r="L23" s="56"/>
      <c r="M23" s="67"/>
      <c r="N23" s="48"/>
      <c r="O23" s="153"/>
      <c r="P23" s="8"/>
      <c r="Q23" s="56"/>
      <c r="R23" s="67"/>
      <c r="S23" s="11"/>
      <c r="T23" s="119"/>
      <c r="U23" s="184"/>
      <c r="V23" s="104"/>
      <c r="W23" s="105"/>
      <c r="X23" s="33"/>
      <c r="Y23" s="9"/>
      <c r="Z23" s="48"/>
      <c r="AA23" s="80">
        <v>125</v>
      </c>
      <c r="AB23" s="8">
        <v>7</v>
      </c>
      <c r="AC23" s="33">
        <v>110</v>
      </c>
      <c r="AD23" s="67" t="s">
        <v>1</v>
      </c>
      <c r="AE23" s="11"/>
      <c r="AF23" s="154"/>
      <c r="AG23" s="68"/>
      <c r="AH23" s="93"/>
      <c r="AI23" s="9"/>
      <c r="AJ23" s="11"/>
      <c r="AK23" s="180"/>
      <c r="AL23" s="184"/>
      <c r="AM23" s="104"/>
      <c r="AN23" s="105"/>
      <c r="AO23" s="33"/>
      <c r="AP23" s="9"/>
      <c r="AQ23" s="11"/>
      <c r="AR23" s="80">
        <v>118</v>
      </c>
      <c r="AS23" s="154">
        <v>118</v>
      </c>
      <c r="AT23" s="104">
        <f>SUM(AR23:AS23)</f>
        <v>236</v>
      </c>
      <c r="AU23" s="105">
        <v>11</v>
      </c>
      <c r="AV23" s="33">
        <v>70</v>
      </c>
      <c r="AW23" s="9"/>
      <c r="AX23" s="11"/>
      <c r="AY23" s="151"/>
      <c r="AZ23" s="151"/>
      <c r="BA23" s="104"/>
      <c r="BB23" s="8"/>
      <c r="BC23" s="33"/>
      <c r="BD23" s="9"/>
      <c r="BE23" s="11"/>
      <c r="BF23" s="169"/>
      <c r="BG23" s="169"/>
      <c r="BH23" s="169"/>
      <c r="BI23" s="8"/>
      <c r="BJ23" s="33"/>
      <c r="BK23" s="9"/>
      <c r="BL23" s="11"/>
      <c r="BM23" s="177"/>
      <c r="BN23" s="177"/>
      <c r="BO23" s="177"/>
      <c r="BP23" s="8"/>
      <c r="BQ23" s="93"/>
      <c r="BR23" s="9"/>
      <c r="BS23" s="11"/>
      <c r="BT23" s="193"/>
      <c r="BU23" s="8"/>
      <c r="BV23" s="33"/>
      <c r="BW23" s="9"/>
      <c r="BX23" s="11"/>
      <c r="BY23" s="219"/>
      <c r="BZ23" s="219"/>
      <c r="CA23" s="219"/>
      <c r="CB23" s="8"/>
      <c r="CC23" s="93"/>
      <c r="CD23" s="9"/>
    </row>
    <row r="24" spans="1:82" ht="15.75">
      <c r="A24" s="18">
        <v>15</v>
      </c>
      <c r="B24" s="50" t="s">
        <v>191</v>
      </c>
      <c r="C24" s="74" t="s">
        <v>99</v>
      </c>
      <c r="D24" s="71">
        <v>2012</v>
      </c>
      <c r="E24" s="23">
        <v>38</v>
      </c>
      <c r="F24" s="38">
        <v>37.9</v>
      </c>
      <c r="G24" s="88"/>
      <c r="H24" s="16">
        <f t="shared" si="0"/>
        <v>170</v>
      </c>
      <c r="I24" s="48"/>
      <c r="J24" s="184"/>
      <c r="K24" s="8"/>
      <c r="L24" s="56"/>
      <c r="M24" s="67"/>
      <c r="N24" s="48"/>
      <c r="O24" s="80">
        <v>113</v>
      </c>
      <c r="P24" s="8">
        <v>6</v>
      </c>
      <c r="Q24" s="93">
        <v>120</v>
      </c>
      <c r="R24" s="67" t="s">
        <v>1</v>
      </c>
      <c r="S24" s="11"/>
      <c r="T24" s="116"/>
      <c r="U24" s="36"/>
      <c r="V24" s="104"/>
      <c r="W24" s="105"/>
      <c r="X24" s="33"/>
      <c r="Y24" s="9"/>
      <c r="Z24" s="48"/>
      <c r="AA24" s="197">
        <v>56</v>
      </c>
      <c r="AB24" s="122">
        <v>8</v>
      </c>
      <c r="AC24" s="121">
        <v>50</v>
      </c>
      <c r="AD24" s="123" t="s">
        <v>1</v>
      </c>
      <c r="AE24" s="11"/>
      <c r="AF24" s="180"/>
      <c r="AG24" s="111"/>
      <c r="AH24" s="93"/>
      <c r="AI24" s="9"/>
      <c r="AJ24" s="11"/>
      <c r="AK24" s="184"/>
      <c r="AL24" s="36"/>
      <c r="AM24" s="104"/>
      <c r="AN24" s="105"/>
      <c r="AO24" s="33"/>
      <c r="AP24" s="9"/>
      <c r="AQ24" s="11"/>
      <c r="AR24" s="184"/>
      <c r="AS24" s="180"/>
      <c r="AT24" s="104"/>
      <c r="AU24" s="105"/>
      <c r="AV24" s="33"/>
      <c r="AW24" s="9"/>
      <c r="AX24" s="11"/>
      <c r="AY24" s="153"/>
      <c r="AZ24" s="151"/>
      <c r="BA24" s="104"/>
      <c r="BB24" s="8"/>
      <c r="BC24" s="33"/>
      <c r="BD24" s="9"/>
      <c r="BE24" s="11"/>
      <c r="BF24" s="169"/>
      <c r="BG24" s="169"/>
      <c r="BH24" s="169"/>
      <c r="BI24" s="8"/>
      <c r="BJ24" s="33"/>
      <c r="BK24" s="9"/>
      <c r="BL24" s="11"/>
      <c r="BM24" s="177"/>
      <c r="BN24" s="177"/>
      <c r="BO24" s="177"/>
      <c r="BP24" s="8"/>
      <c r="BQ24" s="93"/>
      <c r="BR24" s="9"/>
      <c r="BS24" s="11"/>
      <c r="BT24" s="193"/>
      <c r="BU24" s="8"/>
      <c r="BV24" s="93"/>
      <c r="BW24" s="9"/>
      <c r="BX24" s="11"/>
      <c r="BY24" s="219"/>
      <c r="BZ24" s="219"/>
      <c r="CA24" s="219"/>
      <c r="CB24" s="8"/>
      <c r="CC24" s="93"/>
      <c r="CD24" s="9"/>
    </row>
  </sheetData>
  <sortState ref="B10:CD24">
    <sortCondition descending="1" ref="H10:H24"/>
  </sortState>
  <mergeCells count="85">
    <mergeCell ref="BY4:CD4"/>
    <mergeCell ref="BY5:CD5"/>
    <mergeCell ref="BY6:CD6"/>
    <mergeCell ref="BY7:BY9"/>
    <mergeCell ref="BZ7:BZ9"/>
    <mergeCell ref="CA7:CA9"/>
    <mergeCell ref="CB7:CB9"/>
    <mergeCell ref="CC7:CD9"/>
    <mergeCell ref="BT4:BW4"/>
    <mergeCell ref="BT5:BW5"/>
    <mergeCell ref="BT6:BW6"/>
    <mergeCell ref="BT7:BT9"/>
    <mergeCell ref="BU7:BU9"/>
    <mergeCell ref="BV7:BW9"/>
    <mergeCell ref="BM4:BR4"/>
    <mergeCell ref="BM5:BR5"/>
    <mergeCell ref="BM6:BR6"/>
    <mergeCell ref="BM7:BM9"/>
    <mergeCell ref="BN7:BN9"/>
    <mergeCell ref="BO7:BO9"/>
    <mergeCell ref="BP7:BP9"/>
    <mergeCell ref="BQ7:BR9"/>
    <mergeCell ref="BF4:BK4"/>
    <mergeCell ref="BF5:BK5"/>
    <mergeCell ref="BF6:BK6"/>
    <mergeCell ref="BF7:BF9"/>
    <mergeCell ref="BG7:BG9"/>
    <mergeCell ref="BH7:BH9"/>
    <mergeCell ref="BI7:BI9"/>
    <mergeCell ref="BJ7:BK9"/>
    <mergeCell ref="AR4:AW4"/>
    <mergeCell ref="AR5:AW5"/>
    <mergeCell ref="AR6:AW6"/>
    <mergeCell ref="AR7:AR9"/>
    <mergeCell ref="AS7:AS9"/>
    <mergeCell ref="AT7:AT9"/>
    <mergeCell ref="AU7:AU9"/>
    <mergeCell ref="AV7:AW9"/>
    <mergeCell ref="AK4:AP4"/>
    <mergeCell ref="AK5:AP5"/>
    <mergeCell ref="AK6:AP6"/>
    <mergeCell ref="AK7:AK9"/>
    <mergeCell ref="AL7:AL9"/>
    <mergeCell ref="AM7:AM9"/>
    <mergeCell ref="AN7:AN9"/>
    <mergeCell ref="AO7:AP9"/>
    <mergeCell ref="Q9:R9"/>
    <mergeCell ref="J6:M8"/>
    <mergeCell ref="L9:M9"/>
    <mergeCell ref="AA1:AD2"/>
    <mergeCell ref="AA5:AD5"/>
    <mergeCell ref="AA6:AD8"/>
    <mergeCell ref="AC9:AD9"/>
    <mergeCell ref="T4:Y4"/>
    <mergeCell ref="T5:Y5"/>
    <mergeCell ref="T6:Y6"/>
    <mergeCell ref="T7:T9"/>
    <mergeCell ref="U7:U9"/>
    <mergeCell ref="V7:V9"/>
    <mergeCell ref="W7:W9"/>
    <mergeCell ref="X7:Y9"/>
    <mergeCell ref="AF1:AI2"/>
    <mergeCell ref="AF5:AI5"/>
    <mergeCell ref="AF6:AI8"/>
    <mergeCell ref="AH9:AI9"/>
    <mergeCell ref="F8:F9"/>
    <mergeCell ref="A1:H4"/>
    <mergeCell ref="J1:M2"/>
    <mergeCell ref="J5:M5"/>
    <mergeCell ref="B8:B9"/>
    <mergeCell ref="C8:C9"/>
    <mergeCell ref="D8:D9"/>
    <mergeCell ref="E8:E9"/>
    <mergeCell ref="H7:H9"/>
    <mergeCell ref="O1:R2"/>
    <mergeCell ref="O5:R5"/>
    <mergeCell ref="O6:R8"/>
    <mergeCell ref="AY4:BD4"/>
    <mergeCell ref="AY5:BD5"/>
    <mergeCell ref="AY6:BD6"/>
    <mergeCell ref="AY7:AY9"/>
    <mergeCell ref="AZ7:AZ9"/>
    <mergeCell ref="BA7:BA9"/>
    <mergeCell ref="BB7:BB9"/>
    <mergeCell ref="BC7:BD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BY42"/>
  <sheetViews>
    <sheetView zoomScale="106" zoomScaleNormal="106" workbookViewId="0">
      <pane xSplit="10965" topLeftCell="BS1"/>
      <selection activeCell="B5" sqref="B5"/>
      <selection pane="topRight" activeCell="I7" sqref="I1:I1048576"/>
    </sheetView>
  </sheetViews>
  <sheetFormatPr baseColWidth="10" defaultRowHeight="15"/>
  <cols>
    <col min="1" max="1" width="3.28515625" style="17" bestFit="1" customWidth="1"/>
    <col min="2" max="2" width="32.140625" style="17" customWidth="1"/>
    <col min="3" max="3" width="18.85546875" style="17" customWidth="1"/>
    <col min="4" max="4" width="6.85546875" style="17" bestFit="1" customWidth="1"/>
    <col min="5" max="5" width="5.42578125" style="20" bestFit="1" customWidth="1"/>
    <col min="6" max="6" width="6.85546875" style="34" bestFit="1" customWidth="1"/>
    <col min="7" max="7" width="0.85546875" style="1" customWidth="1"/>
    <col min="8" max="8" width="20.28515625" style="4" customWidth="1"/>
    <col min="9" max="9" width="0.85546875" style="4" customWidth="1"/>
    <col min="10" max="10" width="7.85546875" style="1" customWidth="1"/>
    <col min="11" max="11" width="6.7109375" style="1" customWidth="1"/>
    <col min="12" max="12" width="6.28515625" style="1" customWidth="1"/>
    <col min="13" max="13" width="4" style="1" customWidth="1"/>
    <col min="14" max="14" width="0.85546875" style="4" customWidth="1"/>
    <col min="15" max="15" width="7.85546875" style="1" customWidth="1"/>
    <col min="16" max="16" width="6.7109375" style="1" customWidth="1"/>
    <col min="17" max="17" width="6.28515625" style="1" customWidth="1"/>
    <col min="18" max="18" width="4" style="1" customWidth="1"/>
    <col min="19" max="19" width="0.85546875" style="4" customWidth="1"/>
    <col min="20" max="21" width="7.85546875" style="103" customWidth="1"/>
    <col min="22" max="22" width="7.5703125" style="1" customWidth="1"/>
    <col min="23" max="23" width="6.140625" style="1" customWidth="1"/>
    <col min="24" max="24" width="6.28515625" style="1" customWidth="1"/>
    <col min="25" max="25" width="4" style="1" customWidth="1"/>
    <col min="26" max="26" width="0.85546875" style="4" customWidth="1"/>
    <col min="27" max="27" width="7.85546875" style="1" customWidth="1"/>
    <col min="28" max="28" width="6.140625" style="1" customWidth="1"/>
    <col min="29" max="29" width="6.28515625" style="1" customWidth="1"/>
    <col min="30" max="30" width="4" style="1" customWidth="1"/>
    <col min="31" max="31" width="0.85546875" style="4" customWidth="1"/>
    <col min="32" max="33" width="7.85546875" style="103" customWidth="1"/>
    <col min="34" max="34" width="7.5703125" style="1" customWidth="1"/>
    <col min="35" max="35" width="6.140625" style="1" customWidth="1"/>
    <col min="36" max="36" width="6.28515625" style="1" customWidth="1"/>
    <col min="37" max="37" width="4" style="1" customWidth="1"/>
    <col min="38" max="38" width="0.85546875" style="4" customWidth="1"/>
    <col min="39" max="40" width="7.85546875" style="103" customWidth="1"/>
    <col min="41" max="41" width="7.5703125" style="1" customWidth="1"/>
    <col min="42" max="42" width="6.140625" style="1" customWidth="1"/>
    <col min="43" max="43" width="6.28515625" style="1" customWidth="1"/>
    <col min="44" max="44" width="6.7109375" style="1" customWidth="1"/>
    <col min="45" max="45" width="0.85546875" style="4" customWidth="1"/>
    <col min="46" max="47" width="7.85546875" style="103" customWidth="1"/>
    <col min="48" max="48" width="7.5703125" style="1" customWidth="1"/>
    <col min="49" max="49" width="6.140625" style="1" customWidth="1"/>
    <col min="50" max="50" width="6.28515625" style="1" customWidth="1"/>
    <col min="51" max="51" width="6.7109375" style="1" customWidth="1"/>
    <col min="52" max="52" width="0.85546875" style="4" customWidth="1"/>
    <col min="53" max="54" width="7.85546875" style="103" customWidth="1"/>
    <col min="55" max="55" width="7.5703125" style="1" customWidth="1"/>
    <col min="56" max="56" width="6.140625" style="1" customWidth="1"/>
    <col min="57" max="57" width="6.28515625" style="1" customWidth="1"/>
    <col min="58" max="58" width="6.7109375" style="1" customWidth="1"/>
    <col min="59" max="59" width="0.85546875" style="4" customWidth="1"/>
    <col min="60" max="61" width="7.85546875" style="103" customWidth="1"/>
    <col min="62" max="62" width="7.5703125" style="1" customWidth="1"/>
    <col min="63" max="63" width="6.140625" style="1" customWidth="1"/>
    <col min="64" max="64" width="6.28515625" style="1" customWidth="1"/>
    <col min="65" max="65" width="4" style="1" customWidth="1"/>
    <col min="66" max="66" width="0.85546875" style="4" customWidth="1"/>
    <col min="67" max="67" width="9.7109375" style="103" customWidth="1"/>
    <col min="68" max="68" width="8.140625" style="1" customWidth="1"/>
    <col min="69" max="69" width="6.28515625" style="1" customWidth="1"/>
    <col min="70" max="70" width="6" style="1" customWidth="1"/>
    <col min="71" max="71" width="0.85546875" style="4" customWidth="1"/>
    <col min="72" max="73" width="7.85546875" style="103" customWidth="1"/>
    <col min="74" max="74" width="7.5703125" style="1" customWidth="1"/>
    <col min="75" max="75" width="6.140625" style="1" customWidth="1"/>
    <col min="76" max="76" width="6.28515625" style="1" customWidth="1"/>
    <col min="77" max="77" width="4" style="1" customWidth="1"/>
    <col min="78" max="16384" width="11.42578125" style="1"/>
  </cols>
  <sheetData>
    <row r="1" spans="1:77" ht="15.75" customHeight="1" thickTop="1">
      <c r="A1" s="259"/>
      <c r="B1" s="260"/>
      <c r="C1" s="260"/>
      <c r="D1" s="260"/>
      <c r="E1" s="260"/>
      <c r="F1" s="260"/>
      <c r="G1" s="260"/>
      <c r="H1" s="261"/>
      <c r="J1" s="244"/>
      <c r="K1" s="244"/>
      <c r="L1" s="244"/>
      <c r="M1" s="244"/>
      <c r="O1" s="244"/>
      <c r="P1" s="244"/>
      <c r="Q1" s="244"/>
      <c r="R1" s="244"/>
      <c r="AA1" s="244"/>
      <c r="AB1" s="244"/>
      <c r="AC1" s="244"/>
      <c r="AD1" s="244"/>
    </row>
    <row r="2" spans="1:77">
      <c r="A2" s="262"/>
      <c r="B2" s="263"/>
      <c r="C2" s="263"/>
      <c r="D2" s="263"/>
      <c r="E2" s="263"/>
      <c r="F2" s="263"/>
      <c r="G2" s="263"/>
      <c r="H2" s="264"/>
      <c r="J2" s="244"/>
      <c r="K2" s="244"/>
      <c r="L2" s="244"/>
      <c r="M2" s="244"/>
      <c r="O2" s="244"/>
      <c r="P2" s="244"/>
      <c r="Q2" s="244"/>
      <c r="R2" s="244"/>
      <c r="AA2" s="244"/>
      <c r="AB2" s="244"/>
      <c r="AC2" s="244"/>
      <c r="AD2" s="244"/>
      <c r="AF2" s="227" t="s">
        <v>258</v>
      </c>
      <c r="AG2" s="228"/>
      <c r="AH2" s="228"/>
      <c r="AI2" s="228"/>
      <c r="AJ2" s="228"/>
      <c r="AK2" s="229"/>
      <c r="AM2" s="227" t="s">
        <v>272</v>
      </c>
      <c r="AN2" s="228"/>
      <c r="AO2" s="228"/>
      <c r="AP2" s="228"/>
      <c r="AQ2" s="228"/>
      <c r="AR2" s="229"/>
    </row>
    <row r="3" spans="1:77">
      <c r="A3" s="262"/>
      <c r="B3" s="263"/>
      <c r="C3" s="263"/>
      <c r="D3" s="263"/>
      <c r="E3" s="263"/>
      <c r="F3" s="263"/>
      <c r="G3" s="263"/>
      <c r="H3" s="264"/>
      <c r="T3" s="227" t="s">
        <v>236</v>
      </c>
      <c r="U3" s="228"/>
      <c r="V3" s="228"/>
      <c r="W3" s="228"/>
      <c r="X3" s="228"/>
      <c r="Y3" s="229"/>
      <c r="AA3" s="245" t="s">
        <v>246</v>
      </c>
      <c r="AB3" s="228"/>
      <c r="AC3" s="228"/>
      <c r="AD3" s="229"/>
      <c r="AF3" s="317" t="s">
        <v>227</v>
      </c>
      <c r="AG3" s="318"/>
      <c r="AH3" s="318"/>
      <c r="AI3" s="318"/>
      <c r="AJ3" s="318"/>
      <c r="AK3" s="319"/>
      <c r="AM3" s="317" t="s">
        <v>227</v>
      </c>
      <c r="AN3" s="318"/>
      <c r="AO3" s="318"/>
      <c r="AP3" s="318"/>
      <c r="AQ3" s="318"/>
      <c r="AR3" s="319"/>
      <c r="BA3" s="227" t="s">
        <v>302</v>
      </c>
      <c r="BB3" s="228"/>
      <c r="BC3" s="228"/>
      <c r="BD3" s="228"/>
      <c r="BE3" s="228"/>
      <c r="BF3" s="229"/>
      <c r="BH3" s="227" t="s">
        <v>318</v>
      </c>
      <c r="BI3" s="228"/>
      <c r="BJ3" s="228"/>
      <c r="BK3" s="228"/>
      <c r="BL3" s="228"/>
      <c r="BM3" s="229"/>
      <c r="BO3" s="227" t="s">
        <v>334</v>
      </c>
      <c r="BP3" s="228"/>
      <c r="BQ3" s="228"/>
      <c r="BR3" s="229"/>
      <c r="BT3" s="227" t="s">
        <v>369</v>
      </c>
      <c r="BU3" s="228"/>
      <c r="BV3" s="228"/>
      <c r="BW3" s="228"/>
      <c r="BX3" s="228"/>
      <c r="BY3" s="229"/>
    </row>
    <row r="4" spans="1:77" ht="15.75" thickBot="1">
      <c r="A4" s="265"/>
      <c r="B4" s="266"/>
      <c r="C4" s="266"/>
      <c r="D4" s="266"/>
      <c r="E4" s="266"/>
      <c r="F4" s="266"/>
      <c r="G4" s="266"/>
      <c r="H4" s="267"/>
      <c r="T4" s="317" t="s">
        <v>227</v>
      </c>
      <c r="U4" s="318"/>
      <c r="V4" s="318"/>
      <c r="W4" s="318"/>
      <c r="X4" s="318"/>
      <c r="Y4" s="319"/>
      <c r="AA4" s="305" t="s">
        <v>251</v>
      </c>
      <c r="AB4" s="306"/>
      <c r="AC4" s="306"/>
      <c r="AD4" s="307"/>
      <c r="AF4" s="295" t="s">
        <v>259</v>
      </c>
      <c r="AG4" s="296"/>
      <c r="AH4" s="296"/>
      <c r="AI4" s="296"/>
      <c r="AJ4" s="296"/>
      <c r="AK4" s="297"/>
      <c r="AM4" s="295" t="s">
        <v>275</v>
      </c>
      <c r="AN4" s="296"/>
      <c r="AO4" s="296"/>
      <c r="AP4" s="296"/>
      <c r="AQ4" s="296"/>
      <c r="AR4" s="297"/>
      <c r="AT4" s="227" t="s">
        <v>285</v>
      </c>
      <c r="AU4" s="228"/>
      <c r="AV4" s="228"/>
      <c r="AW4" s="228"/>
      <c r="AX4" s="228"/>
      <c r="AY4" s="229"/>
      <c r="BA4" s="230" t="s">
        <v>227</v>
      </c>
      <c r="BB4" s="231"/>
      <c r="BC4" s="231"/>
      <c r="BD4" s="231"/>
      <c r="BE4" s="231"/>
      <c r="BF4" s="232"/>
      <c r="BH4" s="230" t="s">
        <v>227</v>
      </c>
      <c r="BI4" s="231"/>
      <c r="BJ4" s="231"/>
      <c r="BK4" s="231"/>
      <c r="BL4" s="231"/>
      <c r="BM4" s="232"/>
      <c r="BO4" s="317" t="s">
        <v>338</v>
      </c>
      <c r="BP4" s="318"/>
      <c r="BQ4" s="318"/>
      <c r="BR4" s="319"/>
      <c r="BT4" s="230" t="s">
        <v>227</v>
      </c>
      <c r="BU4" s="231"/>
      <c r="BV4" s="231"/>
      <c r="BW4" s="231"/>
      <c r="BX4" s="231"/>
      <c r="BY4" s="232"/>
    </row>
    <row r="5" spans="1:77" ht="16.5" customHeight="1" thickTop="1">
      <c r="B5" s="136" t="s">
        <v>40</v>
      </c>
      <c r="C5" s="17">
        <v>57.5</v>
      </c>
      <c r="G5" s="5"/>
      <c r="H5" s="12" t="s">
        <v>3</v>
      </c>
      <c r="I5" s="14"/>
      <c r="J5" s="245" t="s">
        <v>235</v>
      </c>
      <c r="K5" s="246"/>
      <c r="L5" s="246"/>
      <c r="M5" s="247"/>
      <c r="N5" s="14"/>
      <c r="O5" s="245" t="s">
        <v>233</v>
      </c>
      <c r="P5" s="246"/>
      <c r="Q5" s="246"/>
      <c r="R5" s="247"/>
      <c r="S5" s="14"/>
      <c r="T5" s="295" t="s">
        <v>208</v>
      </c>
      <c r="U5" s="320"/>
      <c r="V5" s="320"/>
      <c r="W5" s="320"/>
      <c r="X5" s="320"/>
      <c r="Y5" s="321"/>
      <c r="Z5" s="14"/>
      <c r="AA5" s="301" t="s">
        <v>159</v>
      </c>
      <c r="AB5" s="228"/>
      <c r="AC5" s="228"/>
      <c r="AD5" s="229"/>
      <c r="AE5" s="14"/>
      <c r="AF5" s="324" t="s">
        <v>260</v>
      </c>
      <c r="AG5" s="325"/>
      <c r="AH5" s="325"/>
      <c r="AI5" s="325"/>
      <c r="AJ5" s="325"/>
      <c r="AK5" s="326"/>
      <c r="AL5" s="14"/>
      <c r="AM5" s="324" t="s">
        <v>276</v>
      </c>
      <c r="AN5" s="325"/>
      <c r="AO5" s="325"/>
      <c r="AP5" s="325"/>
      <c r="AQ5" s="325"/>
      <c r="AR5" s="326"/>
      <c r="AS5" s="14"/>
      <c r="AT5" s="230" t="s">
        <v>227</v>
      </c>
      <c r="AU5" s="231"/>
      <c r="AV5" s="231"/>
      <c r="AW5" s="231"/>
      <c r="AX5" s="231"/>
      <c r="AY5" s="232"/>
      <c r="AZ5" s="14"/>
      <c r="BA5" s="295" t="s">
        <v>314</v>
      </c>
      <c r="BB5" s="296"/>
      <c r="BC5" s="296"/>
      <c r="BD5" s="296"/>
      <c r="BE5" s="296"/>
      <c r="BF5" s="297"/>
      <c r="BG5" s="14"/>
      <c r="BH5" s="295" t="s">
        <v>320</v>
      </c>
      <c r="BI5" s="320"/>
      <c r="BJ5" s="320"/>
      <c r="BK5" s="320"/>
      <c r="BL5" s="320"/>
      <c r="BM5" s="321"/>
      <c r="BN5" s="14"/>
      <c r="BO5" s="295" t="s">
        <v>339</v>
      </c>
      <c r="BP5" s="318"/>
      <c r="BQ5" s="318"/>
      <c r="BR5" s="319"/>
      <c r="BS5" s="14"/>
      <c r="BT5" s="280" t="s">
        <v>368</v>
      </c>
      <c r="BU5" s="281"/>
      <c r="BV5" s="281"/>
      <c r="BW5" s="281"/>
      <c r="BX5" s="281"/>
      <c r="BY5" s="282"/>
    </row>
    <row r="6" spans="1:77" ht="15" customHeight="1">
      <c r="C6" s="45" t="s">
        <v>348</v>
      </c>
      <c r="G6" s="5"/>
      <c r="H6" s="13" t="s">
        <v>41</v>
      </c>
      <c r="I6" s="15"/>
      <c r="J6" s="248" t="s">
        <v>238</v>
      </c>
      <c r="K6" s="249"/>
      <c r="L6" s="249"/>
      <c r="M6" s="250"/>
      <c r="N6" s="15"/>
      <c r="O6" s="248" t="s">
        <v>239</v>
      </c>
      <c r="P6" s="249"/>
      <c r="Q6" s="249"/>
      <c r="R6" s="250"/>
      <c r="S6" s="15"/>
      <c r="T6" s="277" t="s">
        <v>210</v>
      </c>
      <c r="U6" s="278"/>
      <c r="V6" s="278"/>
      <c r="W6" s="278"/>
      <c r="X6" s="278"/>
      <c r="Y6" s="279"/>
      <c r="Z6" s="15"/>
      <c r="AA6" s="302" t="s">
        <v>249</v>
      </c>
      <c r="AB6" s="303"/>
      <c r="AC6" s="303"/>
      <c r="AD6" s="304"/>
      <c r="AE6" s="15"/>
      <c r="AF6" s="277" t="s">
        <v>257</v>
      </c>
      <c r="AG6" s="278"/>
      <c r="AH6" s="278"/>
      <c r="AI6" s="278"/>
      <c r="AJ6" s="278"/>
      <c r="AK6" s="279"/>
      <c r="AL6" s="15"/>
      <c r="AM6" s="277" t="s">
        <v>277</v>
      </c>
      <c r="AN6" s="278"/>
      <c r="AO6" s="278"/>
      <c r="AP6" s="278"/>
      <c r="AQ6" s="278"/>
      <c r="AR6" s="279"/>
      <c r="AS6" s="15"/>
      <c r="AT6" s="298" t="s">
        <v>286</v>
      </c>
      <c r="AU6" s="299"/>
      <c r="AV6" s="299"/>
      <c r="AW6" s="299"/>
      <c r="AX6" s="299"/>
      <c r="AY6" s="300"/>
      <c r="AZ6" s="15"/>
      <c r="BA6" s="277" t="s">
        <v>301</v>
      </c>
      <c r="BB6" s="278"/>
      <c r="BC6" s="278"/>
      <c r="BD6" s="278"/>
      <c r="BE6" s="278"/>
      <c r="BF6" s="279"/>
      <c r="BG6" s="15"/>
      <c r="BH6" s="277" t="s">
        <v>321</v>
      </c>
      <c r="BI6" s="278"/>
      <c r="BJ6" s="278"/>
      <c r="BK6" s="278"/>
      <c r="BL6" s="278"/>
      <c r="BM6" s="279"/>
      <c r="BN6" s="15"/>
      <c r="BO6" s="327" t="s">
        <v>349</v>
      </c>
      <c r="BP6" s="318"/>
      <c r="BQ6" s="318"/>
      <c r="BR6" s="319"/>
      <c r="BS6" s="15"/>
      <c r="BT6" s="328" t="s">
        <v>371</v>
      </c>
      <c r="BU6" s="329"/>
      <c r="BV6" s="329"/>
      <c r="BW6" s="329"/>
      <c r="BX6" s="329"/>
      <c r="BY6" s="330"/>
    </row>
    <row r="7" spans="1:77" ht="15" customHeight="1">
      <c r="C7" s="72" t="s">
        <v>355</v>
      </c>
      <c r="D7" s="19" t="s">
        <v>12</v>
      </c>
      <c r="F7" s="22"/>
      <c r="G7" s="6"/>
      <c r="H7" s="268" t="s">
        <v>5</v>
      </c>
      <c r="I7" s="10"/>
      <c r="J7" s="299" t="s">
        <v>159</v>
      </c>
      <c r="K7" s="299"/>
      <c r="L7" s="299"/>
      <c r="M7" s="299"/>
      <c r="N7" s="10"/>
      <c r="O7" s="299" t="s">
        <v>159</v>
      </c>
      <c r="P7" s="299"/>
      <c r="Q7" s="299"/>
      <c r="R7" s="299"/>
      <c r="S7" s="10"/>
      <c r="T7" s="236" t="s">
        <v>205</v>
      </c>
      <c r="U7" s="239" t="s">
        <v>206</v>
      </c>
      <c r="V7" s="241" t="s">
        <v>207</v>
      </c>
      <c r="W7" s="241" t="s">
        <v>4</v>
      </c>
      <c r="X7" s="241" t="s">
        <v>19</v>
      </c>
      <c r="Y7" s="241"/>
      <c r="Z7" s="10"/>
      <c r="AA7" s="308" t="s">
        <v>250</v>
      </c>
      <c r="AB7" s="309"/>
      <c r="AC7" s="309"/>
      <c r="AD7" s="310"/>
      <c r="AE7" s="10"/>
      <c r="AF7" s="236" t="s">
        <v>205</v>
      </c>
      <c r="AG7" s="239" t="s">
        <v>206</v>
      </c>
      <c r="AH7" s="241" t="s">
        <v>207</v>
      </c>
      <c r="AI7" s="241" t="s">
        <v>4</v>
      </c>
      <c r="AJ7" s="241" t="s">
        <v>19</v>
      </c>
      <c r="AK7" s="241"/>
      <c r="AL7" s="10"/>
      <c r="AM7" s="236" t="s">
        <v>205</v>
      </c>
      <c r="AN7" s="239" t="s">
        <v>206</v>
      </c>
      <c r="AO7" s="241" t="s">
        <v>207</v>
      </c>
      <c r="AP7" s="241" t="s">
        <v>4</v>
      </c>
      <c r="AQ7" s="241" t="s">
        <v>19</v>
      </c>
      <c r="AR7" s="241"/>
      <c r="AS7" s="10"/>
      <c r="AT7" s="236" t="s">
        <v>205</v>
      </c>
      <c r="AU7" s="239" t="s">
        <v>206</v>
      </c>
      <c r="AV7" s="241" t="s">
        <v>207</v>
      </c>
      <c r="AW7" s="241" t="s">
        <v>4</v>
      </c>
      <c r="AX7" s="241" t="s">
        <v>19</v>
      </c>
      <c r="AY7" s="241"/>
      <c r="AZ7" s="10"/>
      <c r="BA7" s="236" t="s">
        <v>205</v>
      </c>
      <c r="BB7" s="239" t="s">
        <v>206</v>
      </c>
      <c r="BC7" s="241" t="s">
        <v>207</v>
      </c>
      <c r="BD7" s="241" t="s">
        <v>4</v>
      </c>
      <c r="BE7" s="241" t="s">
        <v>19</v>
      </c>
      <c r="BF7" s="241"/>
      <c r="BG7" s="10"/>
      <c r="BH7" s="236" t="s">
        <v>205</v>
      </c>
      <c r="BI7" s="239" t="s">
        <v>206</v>
      </c>
      <c r="BJ7" s="241" t="s">
        <v>207</v>
      </c>
      <c r="BK7" s="241" t="s">
        <v>4</v>
      </c>
      <c r="BL7" s="241" t="s">
        <v>19</v>
      </c>
      <c r="BM7" s="241"/>
      <c r="BN7" s="10"/>
      <c r="BO7" s="236" t="s">
        <v>333</v>
      </c>
      <c r="BP7" s="241" t="s">
        <v>4</v>
      </c>
      <c r="BQ7" s="241" t="s">
        <v>19</v>
      </c>
      <c r="BR7" s="241"/>
      <c r="BS7" s="10"/>
      <c r="BT7" s="236" t="s">
        <v>205</v>
      </c>
      <c r="BU7" s="239" t="s">
        <v>206</v>
      </c>
      <c r="BV7" s="241" t="s">
        <v>207</v>
      </c>
      <c r="BW7" s="241" t="s">
        <v>4</v>
      </c>
      <c r="BX7" s="241" t="s">
        <v>19</v>
      </c>
      <c r="BY7" s="241"/>
    </row>
    <row r="8" spans="1:77" ht="15" customHeight="1">
      <c r="B8" s="322" t="s">
        <v>157</v>
      </c>
      <c r="C8" s="271" t="s">
        <v>42</v>
      </c>
      <c r="D8" s="271" t="s">
        <v>9</v>
      </c>
      <c r="E8" s="273" t="s">
        <v>10</v>
      </c>
      <c r="F8" s="275" t="s">
        <v>11</v>
      </c>
      <c r="G8" s="7"/>
      <c r="H8" s="294"/>
      <c r="I8" s="11"/>
      <c r="J8" s="314" t="s">
        <v>160</v>
      </c>
      <c r="K8" s="315"/>
      <c r="L8" s="315"/>
      <c r="M8" s="316"/>
      <c r="N8" s="11"/>
      <c r="O8" s="314" t="s">
        <v>160</v>
      </c>
      <c r="P8" s="315"/>
      <c r="Q8" s="315"/>
      <c r="R8" s="316"/>
      <c r="S8" s="11"/>
      <c r="T8" s="237"/>
      <c r="U8" s="240"/>
      <c r="V8" s="242"/>
      <c r="W8" s="243"/>
      <c r="X8" s="243"/>
      <c r="Y8" s="243"/>
      <c r="Z8" s="11"/>
      <c r="AA8" s="311" t="s">
        <v>252</v>
      </c>
      <c r="AB8" s="312"/>
      <c r="AC8" s="312"/>
      <c r="AD8" s="313"/>
      <c r="AE8" s="11"/>
      <c r="AF8" s="237"/>
      <c r="AG8" s="240"/>
      <c r="AH8" s="242"/>
      <c r="AI8" s="243"/>
      <c r="AJ8" s="243"/>
      <c r="AK8" s="243"/>
      <c r="AL8" s="11"/>
      <c r="AM8" s="237"/>
      <c r="AN8" s="240"/>
      <c r="AO8" s="242"/>
      <c r="AP8" s="243"/>
      <c r="AQ8" s="243"/>
      <c r="AR8" s="243"/>
      <c r="AS8" s="11"/>
      <c r="AT8" s="237"/>
      <c r="AU8" s="240"/>
      <c r="AV8" s="242"/>
      <c r="AW8" s="243"/>
      <c r="AX8" s="243"/>
      <c r="AY8" s="243"/>
      <c r="AZ8" s="11"/>
      <c r="BA8" s="237"/>
      <c r="BB8" s="240"/>
      <c r="BC8" s="242"/>
      <c r="BD8" s="243"/>
      <c r="BE8" s="243"/>
      <c r="BF8" s="243"/>
      <c r="BG8" s="11"/>
      <c r="BH8" s="237"/>
      <c r="BI8" s="240"/>
      <c r="BJ8" s="242"/>
      <c r="BK8" s="243"/>
      <c r="BL8" s="243"/>
      <c r="BM8" s="243"/>
      <c r="BN8" s="11"/>
      <c r="BO8" s="237"/>
      <c r="BP8" s="243"/>
      <c r="BQ8" s="243"/>
      <c r="BR8" s="243"/>
      <c r="BS8" s="11"/>
      <c r="BT8" s="237"/>
      <c r="BU8" s="240"/>
      <c r="BV8" s="242"/>
      <c r="BW8" s="243"/>
      <c r="BX8" s="243"/>
      <c r="BY8" s="243"/>
    </row>
    <row r="9" spans="1:77" ht="15" customHeight="1">
      <c r="B9" s="323"/>
      <c r="C9" s="292"/>
      <c r="D9" s="292"/>
      <c r="E9" s="293"/>
      <c r="F9" s="283"/>
      <c r="G9" s="7"/>
      <c r="H9" s="294"/>
      <c r="I9" s="11"/>
      <c r="J9" s="61" t="s">
        <v>47</v>
      </c>
      <c r="K9" s="61" t="s">
        <v>4</v>
      </c>
      <c r="L9" s="257" t="s">
        <v>19</v>
      </c>
      <c r="M9" s="258"/>
      <c r="N9" s="11"/>
      <c r="O9" s="61" t="s">
        <v>47</v>
      </c>
      <c r="P9" s="61" t="s">
        <v>4</v>
      </c>
      <c r="Q9" s="257" t="s">
        <v>19</v>
      </c>
      <c r="R9" s="258"/>
      <c r="S9" s="11"/>
      <c r="T9" s="238"/>
      <c r="U9" s="240"/>
      <c r="V9" s="242"/>
      <c r="W9" s="243"/>
      <c r="X9" s="243"/>
      <c r="Y9" s="243"/>
      <c r="Z9" s="11"/>
      <c r="AA9" s="125" t="s">
        <v>47</v>
      </c>
      <c r="AB9" s="125" t="s">
        <v>4</v>
      </c>
      <c r="AC9" s="257" t="s">
        <v>19</v>
      </c>
      <c r="AD9" s="258"/>
      <c r="AE9" s="11"/>
      <c r="AF9" s="238"/>
      <c r="AG9" s="240"/>
      <c r="AH9" s="242"/>
      <c r="AI9" s="243"/>
      <c r="AJ9" s="243"/>
      <c r="AK9" s="243"/>
      <c r="AL9" s="11"/>
      <c r="AM9" s="238"/>
      <c r="AN9" s="240"/>
      <c r="AO9" s="242"/>
      <c r="AP9" s="243"/>
      <c r="AQ9" s="243"/>
      <c r="AR9" s="243"/>
      <c r="AS9" s="11"/>
      <c r="AT9" s="238"/>
      <c r="AU9" s="240"/>
      <c r="AV9" s="242"/>
      <c r="AW9" s="243"/>
      <c r="AX9" s="243"/>
      <c r="AY9" s="243"/>
      <c r="AZ9" s="11"/>
      <c r="BA9" s="238"/>
      <c r="BB9" s="240"/>
      <c r="BC9" s="242"/>
      <c r="BD9" s="243"/>
      <c r="BE9" s="243"/>
      <c r="BF9" s="243"/>
      <c r="BG9" s="11"/>
      <c r="BH9" s="238"/>
      <c r="BI9" s="240"/>
      <c r="BJ9" s="242"/>
      <c r="BK9" s="243"/>
      <c r="BL9" s="243"/>
      <c r="BM9" s="243"/>
      <c r="BN9" s="11"/>
      <c r="BO9" s="238"/>
      <c r="BP9" s="243"/>
      <c r="BQ9" s="243"/>
      <c r="BR9" s="243"/>
      <c r="BS9" s="11"/>
      <c r="BT9" s="238"/>
      <c r="BU9" s="240"/>
      <c r="BV9" s="242"/>
      <c r="BW9" s="243"/>
      <c r="BX9" s="243"/>
      <c r="BY9" s="243"/>
    </row>
    <row r="10" spans="1:77" ht="15" customHeight="1">
      <c r="A10" s="18">
        <v>1</v>
      </c>
      <c r="B10" s="50" t="s">
        <v>123</v>
      </c>
      <c r="C10" s="73" t="s">
        <v>138</v>
      </c>
      <c r="D10" s="70">
        <v>2013</v>
      </c>
      <c r="E10" s="24">
        <v>13.5</v>
      </c>
      <c r="F10" s="76">
        <v>9.9</v>
      </c>
      <c r="G10" s="5"/>
      <c r="H10" s="16">
        <f t="shared" ref="H10:H41" si="0">SUM(L10+Q10+X10+AC10+AJ10+AQ10+AX10+BE10+BL10+BQ10+BX10)</f>
        <v>1600</v>
      </c>
      <c r="I10" s="11"/>
      <c r="J10" s="90">
        <v>83</v>
      </c>
      <c r="K10" s="65">
        <v>1</v>
      </c>
      <c r="L10" s="33">
        <v>200</v>
      </c>
      <c r="M10" s="9" t="s">
        <v>1</v>
      </c>
      <c r="N10" s="11"/>
      <c r="O10" s="90">
        <v>83</v>
      </c>
      <c r="P10" s="65">
        <v>1</v>
      </c>
      <c r="Q10" s="33">
        <v>200</v>
      </c>
      <c r="R10" s="9" t="s">
        <v>1</v>
      </c>
      <c r="S10" s="11"/>
      <c r="T10" s="80">
        <v>81</v>
      </c>
      <c r="U10" s="224">
        <v>82</v>
      </c>
      <c r="V10" s="104">
        <f>SUM(T10:U10)</f>
        <v>163</v>
      </c>
      <c r="W10" s="105">
        <v>1</v>
      </c>
      <c r="X10" s="33">
        <v>200</v>
      </c>
      <c r="Y10" s="9" t="s">
        <v>1</v>
      </c>
      <c r="Z10" s="11"/>
      <c r="AA10" s="90">
        <v>74</v>
      </c>
      <c r="AB10" s="111">
        <v>1</v>
      </c>
      <c r="AC10" s="93">
        <v>200</v>
      </c>
      <c r="AD10" s="67" t="s">
        <v>1</v>
      </c>
      <c r="AE10" s="11"/>
      <c r="AF10" s="80">
        <v>83</v>
      </c>
      <c r="AG10" s="137">
        <v>81</v>
      </c>
      <c r="AH10" s="104">
        <f t="shared" ref="AH10:AH21" si="1">SUM(AF10:AG10)</f>
        <v>164</v>
      </c>
      <c r="AI10" s="8">
        <v>1</v>
      </c>
      <c r="AJ10" s="93">
        <v>200</v>
      </c>
      <c r="AK10" s="9" t="s">
        <v>1</v>
      </c>
      <c r="AL10" s="11"/>
      <c r="AM10" s="80">
        <v>91</v>
      </c>
      <c r="AN10" s="144">
        <v>80</v>
      </c>
      <c r="AO10" s="104">
        <f t="shared" ref="AO10:AO15" si="2">SUM(AM10:AN10)</f>
        <v>171</v>
      </c>
      <c r="AP10" s="8">
        <v>1</v>
      </c>
      <c r="AQ10" s="33">
        <v>200</v>
      </c>
      <c r="AR10" s="9" t="s">
        <v>1</v>
      </c>
      <c r="AS10" s="11"/>
      <c r="AT10" s="80">
        <v>89</v>
      </c>
      <c r="AU10" s="151">
        <v>81</v>
      </c>
      <c r="AV10" s="104">
        <f>SUM(AT10:AU10)</f>
        <v>170</v>
      </c>
      <c r="AW10" s="8">
        <v>1</v>
      </c>
      <c r="AX10" s="33">
        <v>200</v>
      </c>
      <c r="AY10" s="9" t="s">
        <v>1</v>
      </c>
      <c r="AZ10" s="11"/>
      <c r="BA10" s="224"/>
      <c r="BB10" s="169"/>
      <c r="BC10" s="169"/>
      <c r="BD10" s="8"/>
      <c r="BE10" s="33"/>
      <c r="BF10" s="9"/>
      <c r="BG10" s="11"/>
      <c r="BH10" s="224"/>
      <c r="BI10" s="177"/>
      <c r="BJ10" s="177"/>
      <c r="BK10" s="112"/>
      <c r="BL10" s="33"/>
      <c r="BM10" s="9"/>
      <c r="BN10" s="11"/>
      <c r="BO10" s="80">
        <v>88</v>
      </c>
      <c r="BP10" s="8">
        <v>1</v>
      </c>
      <c r="BQ10" s="93">
        <v>200</v>
      </c>
      <c r="BR10" s="9" t="s">
        <v>1</v>
      </c>
      <c r="BS10" s="11"/>
      <c r="BT10" s="224"/>
      <c r="BU10" s="219"/>
      <c r="BV10" s="219"/>
      <c r="BW10" s="112"/>
      <c r="BX10" s="33"/>
      <c r="BY10" s="9"/>
    </row>
    <row r="11" spans="1:77" ht="15" customHeight="1">
      <c r="A11" s="18">
        <v>2</v>
      </c>
      <c r="B11" s="50" t="s">
        <v>134</v>
      </c>
      <c r="C11" s="73" t="s">
        <v>65</v>
      </c>
      <c r="D11" s="71">
        <v>2015</v>
      </c>
      <c r="E11" s="24">
        <v>17.100000000000001</v>
      </c>
      <c r="F11" s="77">
        <v>14.1</v>
      </c>
      <c r="G11" s="5"/>
      <c r="H11" s="16">
        <f t="shared" si="0"/>
        <v>1488</v>
      </c>
      <c r="I11" s="11"/>
      <c r="J11" s="80">
        <v>86</v>
      </c>
      <c r="K11" s="8">
        <v>2</v>
      </c>
      <c r="L11" s="33">
        <v>184</v>
      </c>
      <c r="M11" s="67" t="s">
        <v>1</v>
      </c>
      <c r="N11" s="11"/>
      <c r="O11" s="224"/>
      <c r="P11" s="8"/>
      <c r="Q11" s="93"/>
      <c r="R11" s="67"/>
      <c r="S11" s="11"/>
      <c r="T11" s="80">
        <v>84</v>
      </c>
      <c r="U11" s="36">
        <v>93</v>
      </c>
      <c r="V11" s="104">
        <f>SUM(T11:U11)</f>
        <v>177</v>
      </c>
      <c r="W11" s="105">
        <v>2</v>
      </c>
      <c r="X11" s="33">
        <v>184</v>
      </c>
      <c r="Y11" s="9" t="s">
        <v>1</v>
      </c>
      <c r="Z11" s="11"/>
      <c r="AA11" s="127">
        <v>76</v>
      </c>
      <c r="AB11" s="68">
        <v>1</v>
      </c>
      <c r="AC11" s="33">
        <v>200</v>
      </c>
      <c r="AD11" s="9" t="s">
        <v>1</v>
      </c>
      <c r="AE11" s="11"/>
      <c r="AF11" s="127">
        <v>86</v>
      </c>
      <c r="AG11" s="137">
        <v>88</v>
      </c>
      <c r="AH11" s="104">
        <f t="shared" si="1"/>
        <v>174</v>
      </c>
      <c r="AI11" s="8">
        <v>1</v>
      </c>
      <c r="AJ11" s="33">
        <v>200</v>
      </c>
      <c r="AK11" s="9" t="s">
        <v>1</v>
      </c>
      <c r="AL11" s="11"/>
      <c r="AM11" s="80">
        <v>90</v>
      </c>
      <c r="AN11" s="144">
        <v>107</v>
      </c>
      <c r="AO11" s="104">
        <f t="shared" si="2"/>
        <v>197</v>
      </c>
      <c r="AP11" s="8">
        <v>2</v>
      </c>
      <c r="AQ11" s="33">
        <v>184</v>
      </c>
      <c r="AR11" s="9" t="s">
        <v>1</v>
      </c>
      <c r="AS11" s="11"/>
      <c r="AT11" s="80">
        <v>90</v>
      </c>
      <c r="AU11" s="151">
        <v>91</v>
      </c>
      <c r="AV11" s="104">
        <f>SUM(AT11:AU11)</f>
        <v>181</v>
      </c>
      <c r="AW11" s="8">
        <v>2</v>
      </c>
      <c r="AX11" s="33">
        <v>184</v>
      </c>
      <c r="AY11" s="9" t="s">
        <v>1</v>
      </c>
      <c r="AZ11" s="11"/>
      <c r="BA11" s="224"/>
      <c r="BB11" s="169"/>
      <c r="BC11" s="169"/>
      <c r="BD11" s="8"/>
      <c r="BE11" s="33"/>
      <c r="BF11" s="9"/>
      <c r="BG11" s="11"/>
      <c r="BH11" s="80">
        <v>88</v>
      </c>
      <c r="BI11" s="177">
        <v>97</v>
      </c>
      <c r="BJ11" s="179">
        <f t="shared" ref="BJ11:BJ16" si="3">SUM(BH11:BI11)</f>
        <v>185</v>
      </c>
      <c r="BK11" s="8">
        <v>3</v>
      </c>
      <c r="BL11" s="33">
        <v>168</v>
      </c>
      <c r="BM11" s="9" t="s">
        <v>1</v>
      </c>
      <c r="BN11" s="11"/>
      <c r="BO11" s="224"/>
      <c r="BP11" s="8"/>
      <c r="BQ11" s="33"/>
      <c r="BR11" s="9"/>
      <c r="BS11" s="11"/>
      <c r="BT11" s="80">
        <v>88</v>
      </c>
      <c r="BU11" s="219">
        <v>94</v>
      </c>
      <c r="BV11" s="223">
        <f>SUM(BT11:BU11)</f>
        <v>182</v>
      </c>
      <c r="BW11" s="8">
        <v>2</v>
      </c>
      <c r="BX11" s="33">
        <v>184</v>
      </c>
      <c r="BY11" s="9" t="s">
        <v>1</v>
      </c>
    </row>
    <row r="12" spans="1:77" ht="15" customHeight="1">
      <c r="A12" s="18">
        <v>3</v>
      </c>
      <c r="B12" s="50" t="s">
        <v>126</v>
      </c>
      <c r="C12" s="74" t="s">
        <v>139</v>
      </c>
      <c r="D12" s="71">
        <v>2014</v>
      </c>
      <c r="E12" s="24">
        <v>29.5</v>
      </c>
      <c r="F12" s="77">
        <v>21.4</v>
      </c>
      <c r="G12" s="52"/>
      <c r="H12" s="16">
        <f t="shared" si="0"/>
        <v>1156</v>
      </c>
      <c r="I12" s="11"/>
      <c r="J12" s="80">
        <v>105</v>
      </c>
      <c r="K12" s="8">
        <v>3</v>
      </c>
      <c r="L12" s="33">
        <v>159</v>
      </c>
      <c r="M12" s="67" t="s">
        <v>1</v>
      </c>
      <c r="N12" s="11"/>
      <c r="O12" s="80">
        <v>99</v>
      </c>
      <c r="P12" s="8">
        <v>5</v>
      </c>
      <c r="Q12" s="33">
        <v>134</v>
      </c>
      <c r="R12" s="67" t="s">
        <v>1</v>
      </c>
      <c r="S12" s="11"/>
      <c r="T12" s="87">
        <v>48</v>
      </c>
      <c r="U12" s="36">
        <v>48</v>
      </c>
      <c r="V12" s="104">
        <f>SUM(T12:U12)</f>
        <v>96</v>
      </c>
      <c r="W12" s="112">
        <v>6</v>
      </c>
      <c r="X12" s="56">
        <v>60</v>
      </c>
      <c r="Y12" s="9" t="s">
        <v>1</v>
      </c>
      <c r="Z12" s="11"/>
      <c r="AA12" s="127">
        <v>101</v>
      </c>
      <c r="AB12" s="159">
        <v>7</v>
      </c>
      <c r="AC12" s="160">
        <v>105</v>
      </c>
      <c r="AD12" s="67" t="s">
        <v>1</v>
      </c>
      <c r="AE12" s="11"/>
      <c r="AF12" s="127">
        <v>91</v>
      </c>
      <c r="AG12" s="137">
        <v>99</v>
      </c>
      <c r="AH12" s="104">
        <f t="shared" si="1"/>
        <v>190</v>
      </c>
      <c r="AI12" s="8">
        <v>4</v>
      </c>
      <c r="AJ12" s="33">
        <v>150</v>
      </c>
      <c r="AK12" s="9" t="s">
        <v>1</v>
      </c>
      <c r="AL12" s="11"/>
      <c r="AM12" s="87">
        <v>42</v>
      </c>
      <c r="AN12" s="144">
        <v>50</v>
      </c>
      <c r="AO12" s="104">
        <f t="shared" si="2"/>
        <v>92</v>
      </c>
      <c r="AP12" s="8">
        <v>4</v>
      </c>
      <c r="AQ12" s="56">
        <v>71</v>
      </c>
      <c r="AR12" s="9" t="s">
        <v>1</v>
      </c>
      <c r="AS12" s="11"/>
      <c r="AT12" s="219"/>
      <c r="AU12" s="151"/>
      <c r="AV12" s="104"/>
      <c r="AW12" s="8"/>
      <c r="AX12" s="93"/>
      <c r="AY12" s="9"/>
      <c r="AZ12" s="11"/>
      <c r="BA12" s="87">
        <v>47</v>
      </c>
      <c r="BB12" s="169">
        <v>38</v>
      </c>
      <c r="BC12" s="169">
        <f>SUM(BA12:BB12)</f>
        <v>85</v>
      </c>
      <c r="BD12" s="8">
        <v>3</v>
      </c>
      <c r="BE12" s="56">
        <v>84</v>
      </c>
      <c r="BF12" s="9" t="s">
        <v>1</v>
      </c>
      <c r="BG12" s="11"/>
      <c r="BH12" s="80">
        <v>102</v>
      </c>
      <c r="BI12" s="177">
        <v>99</v>
      </c>
      <c r="BJ12" s="179">
        <f t="shared" si="3"/>
        <v>201</v>
      </c>
      <c r="BK12" s="8">
        <v>5</v>
      </c>
      <c r="BL12" s="33">
        <v>134</v>
      </c>
      <c r="BM12" s="9" t="s">
        <v>1</v>
      </c>
      <c r="BN12" s="11"/>
      <c r="BO12" s="80">
        <v>100</v>
      </c>
      <c r="BP12" s="8">
        <v>2</v>
      </c>
      <c r="BQ12" s="93">
        <v>184</v>
      </c>
      <c r="BR12" s="9" t="s">
        <v>1</v>
      </c>
      <c r="BS12" s="11"/>
      <c r="BT12" s="139">
        <v>55</v>
      </c>
      <c r="BU12" s="219">
        <v>41</v>
      </c>
      <c r="BV12" s="223">
        <f>SUM(BT12:BU12)</f>
        <v>96</v>
      </c>
      <c r="BW12" s="8">
        <v>4</v>
      </c>
      <c r="BX12" s="56">
        <v>75</v>
      </c>
      <c r="BY12" s="9" t="s">
        <v>1</v>
      </c>
    </row>
    <row r="13" spans="1:77" s="4" customFormat="1" ht="15.75" customHeight="1">
      <c r="A13" s="18">
        <v>4</v>
      </c>
      <c r="B13" s="50" t="s">
        <v>152</v>
      </c>
      <c r="C13" s="73" t="s">
        <v>65</v>
      </c>
      <c r="D13" s="79">
        <v>2013</v>
      </c>
      <c r="E13" s="24">
        <v>16.5</v>
      </c>
      <c r="F13" s="77">
        <v>19.2</v>
      </c>
      <c r="G13" s="53"/>
      <c r="H13" s="16">
        <f t="shared" si="0"/>
        <v>1088</v>
      </c>
      <c r="I13" s="11"/>
      <c r="J13" s="80">
        <v>105</v>
      </c>
      <c r="K13" s="8">
        <v>3</v>
      </c>
      <c r="L13" s="33">
        <v>159</v>
      </c>
      <c r="M13" s="67" t="s">
        <v>1</v>
      </c>
      <c r="N13" s="11"/>
      <c r="O13" s="80">
        <v>95</v>
      </c>
      <c r="P13" s="8">
        <v>3</v>
      </c>
      <c r="Q13" s="33">
        <v>168</v>
      </c>
      <c r="R13" s="67" t="s">
        <v>1</v>
      </c>
      <c r="S13" s="11"/>
      <c r="T13" s="224"/>
      <c r="U13" s="224"/>
      <c r="V13" s="104"/>
      <c r="W13" s="105"/>
      <c r="X13" s="33"/>
      <c r="Y13" s="9"/>
      <c r="Z13" s="11"/>
      <c r="AA13" s="127">
        <v>80</v>
      </c>
      <c r="AB13" s="68">
        <v>2</v>
      </c>
      <c r="AC13" s="33">
        <v>184</v>
      </c>
      <c r="AD13" s="67" t="s">
        <v>1</v>
      </c>
      <c r="AE13" s="11"/>
      <c r="AF13" s="127">
        <v>101</v>
      </c>
      <c r="AG13" s="137">
        <v>95</v>
      </c>
      <c r="AH13" s="104">
        <f t="shared" si="1"/>
        <v>196</v>
      </c>
      <c r="AI13" s="8">
        <v>5</v>
      </c>
      <c r="AJ13" s="33">
        <v>127</v>
      </c>
      <c r="AK13" s="9" t="s">
        <v>1</v>
      </c>
      <c r="AL13" s="11"/>
      <c r="AM13" s="87">
        <v>39</v>
      </c>
      <c r="AN13" s="144">
        <v>40</v>
      </c>
      <c r="AO13" s="104">
        <f t="shared" si="2"/>
        <v>79</v>
      </c>
      <c r="AP13" s="8">
        <v>1</v>
      </c>
      <c r="AQ13" s="56">
        <v>100</v>
      </c>
      <c r="AR13" s="9" t="s">
        <v>1</v>
      </c>
      <c r="AS13" s="11"/>
      <c r="AT13" s="80">
        <v>96</v>
      </c>
      <c r="AU13" s="151">
        <v>93</v>
      </c>
      <c r="AV13" s="104">
        <f>SUM(AT13:AU13)</f>
        <v>189</v>
      </c>
      <c r="AW13" s="8">
        <v>4</v>
      </c>
      <c r="AX13" s="33">
        <v>150</v>
      </c>
      <c r="AY13" s="9" t="s">
        <v>1</v>
      </c>
      <c r="AZ13" s="11"/>
      <c r="BA13" s="224"/>
      <c r="BB13" s="219"/>
      <c r="BC13" s="169"/>
      <c r="BD13" s="8"/>
      <c r="BE13" s="33"/>
      <c r="BF13" s="9"/>
      <c r="BG13" s="11"/>
      <c r="BH13" s="80">
        <v>79</v>
      </c>
      <c r="BI13" s="177">
        <v>87</v>
      </c>
      <c r="BJ13" s="179">
        <f t="shared" si="3"/>
        <v>166</v>
      </c>
      <c r="BK13" s="8">
        <v>1</v>
      </c>
      <c r="BL13" s="33">
        <v>200</v>
      </c>
      <c r="BM13" s="9" t="s">
        <v>1</v>
      </c>
      <c r="BN13" s="11"/>
      <c r="BO13" s="224"/>
      <c r="BP13" s="112"/>
      <c r="BQ13" s="33"/>
      <c r="BR13" s="9"/>
      <c r="BS13" s="11"/>
      <c r="BT13" s="224"/>
      <c r="BU13" s="219"/>
      <c r="BV13" s="223"/>
      <c r="BW13" s="8"/>
      <c r="BX13" s="93"/>
      <c r="BY13" s="9"/>
    </row>
    <row r="14" spans="1:77" ht="15.75">
      <c r="A14" s="18">
        <v>5</v>
      </c>
      <c r="B14" s="50" t="s">
        <v>120</v>
      </c>
      <c r="C14" s="74" t="s">
        <v>68</v>
      </c>
      <c r="D14" s="70">
        <v>2013</v>
      </c>
      <c r="E14" s="24">
        <v>42</v>
      </c>
      <c r="F14" s="77">
        <v>30.5</v>
      </c>
      <c r="G14" s="52"/>
      <c r="H14" s="16">
        <f t="shared" si="0"/>
        <v>913</v>
      </c>
      <c r="I14" s="11"/>
      <c r="J14" s="80">
        <v>126</v>
      </c>
      <c r="K14" s="8">
        <v>7</v>
      </c>
      <c r="L14" s="33">
        <v>110</v>
      </c>
      <c r="M14" s="67" t="s">
        <v>1</v>
      </c>
      <c r="N14" s="11"/>
      <c r="O14" s="224"/>
      <c r="P14" s="8"/>
      <c r="Q14" s="93"/>
      <c r="R14" s="67"/>
      <c r="S14" s="11"/>
      <c r="T14" s="80">
        <v>109</v>
      </c>
      <c r="U14" s="36">
        <v>110</v>
      </c>
      <c r="V14" s="104">
        <f>SUM(T14:U14)</f>
        <v>219</v>
      </c>
      <c r="W14" s="112">
        <v>4</v>
      </c>
      <c r="X14" s="33">
        <v>150</v>
      </c>
      <c r="Y14" s="9" t="s">
        <v>1</v>
      </c>
      <c r="Z14" s="11"/>
      <c r="AA14" s="127">
        <v>109</v>
      </c>
      <c r="AB14" s="68">
        <v>11</v>
      </c>
      <c r="AC14" s="33">
        <v>70</v>
      </c>
      <c r="AD14" s="67" t="s">
        <v>1</v>
      </c>
      <c r="AE14" s="11"/>
      <c r="AF14" s="127">
        <v>103</v>
      </c>
      <c r="AG14" s="200">
        <v>95</v>
      </c>
      <c r="AH14" s="104">
        <f t="shared" si="1"/>
        <v>198</v>
      </c>
      <c r="AI14" s="8">
        <v>7</v>
      </c>
      <c r="AJ14" s="33">
        <v>110</v>
      </c>
      <c r="AK14" s="9" t="s">
        <v>1</v>
      </c>
      <c r="AL14" s="11"/>
      <c r="AM14" s="80">
        <v>113</v>
      </c>
      <c r="AN14" s="200">
        <v>110</v>
      </c>
      <c r="AO14" s="104">
        <f t="shared" si="2"/>
        <v>223</v>
      </c>
      <c r="AP14" s="8">
        <v>3</v>
      </c>
      <c r="AQ14" s="33">
        <v>168</v>
      </c>
      <c r="AR14" s="9" t="s">
        <v>1</v>
      </c>
      <c r="AS14" s="11"/>
      <c r="AT14" s="219"/>
      <c r="AU14" s="200"/>
      <c r="AV14" s="104"/>
      <c r="AW14" s="8"/>
      <c r="AX14" s="56"/>
      <c r="AY14" s="9"/>
      <c r="AZ14" s="11"/>
      <c r="BA14" s="87">
        <v>51</v>
      </c>
      <c r="BB14" s="224">
        <v>52</v>
      </c>
      <c r="BC14" s="200">
        <f>SUM(BA14:BB14)</f>
        <v>103</v>
      </c>
      <c r="BD14" s="8">
        <v>9</v>
      </c>
      <c r="BE14" s="56">
        <v>45</v>
      </c>
      <c r="BF14" s="9" t="s">
        <v>1</v>
      </c>
      <c r="BG14" s="11"/>
      <c r="BH14" s="80">
        <v>104</v>
      </c>
      <c r="BI14" s="200">
        <v>109</v>
      </c>
      <c r="BJ14" s="200">
        <f t="shared" si="3"/>
        <v>213</v>
      </c>
      <c r="BK14" s="8">
        <v>7</v>
      </c>
      <c r="BL14" s="33">
        <v>110</v>
      </c>
      <c r="BM14" s="9" t="s">
        <v>1</v>
      </c>
      <c r="BN14" s="7"/>
      <c r="BO14" s="200"/>
      <c r="BP14" s="112"/>
      <c r="BQ14" s="33"/>
      <c r="BR14" s="9"/>
      <c r="BS14" s="11"/>
      <c r="BT14" s="80">
        <v>104</v>
      </c>
      <c r="BU14" s="219">
        <v>99</v>
      </c>
      <c r="BV14" s="223">
        <f>SUM(BT14:BU14)</f>
        <v>203</v>
      </c>
      <c r="BW14" s="8">
        <v>4</v>
      </c>
      <c r="BX14" s="33">
        <v>150</v>
      </c>
      <c r="BY14" s="9" t="s">
        <v>1</v>
      </c>
    </row>
    <row r="15" spans="1:77" ht="15.75">
      <c r="A15" s="18">
        <v>6</v>
      </c>
      <c r="B15" s="50" t="s">
        <v>117</v>
      </c>
      <c r="C15" s="73" t="s">
        <v>91</v>
      </c>
      <c r="D15" s="70">
        <v>2013</v>
      </c>
      <c r="E15" s="23">
        <v>39</v>
      </c>
      <c r="F15" s="77">
        <v>27</v>
      </c>
      <c r="G15" s="53"/>
      <c r="H15" s="16">
        <f t="shared" si="0"/>
        <v>893</v>
      </c>
      <c r="I15" s="11"/>
      <c r="J15" s="87">
        <v>51</v>
      </c>
      <c r="K15" s="8">
        <v>1</v>
      </c>
      <c r="L15" s="56">
        <v>96</v>
      </c>
      <c r="M15" s="67" t="s">
        <v>1</v>
      </c>
      <c r="N15" s="11"/>
      <c r="O15" s="80">
        <v>97</v>
      </c>
      <c r="P15" s="8">
        <v>4</v>
      </c>
      <c r="Q15" s="33">
        <v>150</v>
      </c>
      <c r="R15" s="67" t="s">
        <v>1</v>
      </c>
      <c r="S15" s="11"/>
      <c r="T15" s="80">
        <v>102</v>
      </c>
      <c r="U15" s="36">
        <v>97</v>
      </c>
      <c r="V15" s="104">
        <f>SUM(T15:U15)</f>
        <v>199</v>
      </c>
      <c r="W15" s="112">
        <v>3</v>
      </c>
      <c r="X15" s="33">
        <v>168</v>
      </c>
      <c r="Y15" s="9" t="s">
        <v>1</v>
      </c>
      <c r="Z15" s="11"/>
      <c r="AA15" s="127">
        <v>101</v>
      </c>
      <c r="AB15" s="159">
        <v>7</v>
      </c>
      <c r="AC15" s="160">
        <v>105</v>
      </c>
      <c r="AD15" s="67" t="s">
        <v>1</v>
      </c>
      <c r="AE15" s="11"/>
      <c r="AF15" s="127">
        <v>97</v>
      </c>
      <c r="AG15" s="219">
        <v>107</v>
      </c>
      <c r="AH15" s="104">
        <f t="shared" si="1"/>
        <v>204</v>
      </c>
      <c r="AI15" s="8">
        <v>9</v>
      </c>
      <c r="AJ15" s="33">
        <v>90</v>
      </c>
      <c r="AK15" s="9" t="s">
        <v>1</v>
      </c>
      <c r="AL15" s="11"/>
      <c r="AM15" s="87" t="s">
        <v>161</v>
      </c>
      <c r="AN15" s="219" t="s">
        <v>161</v>
      </c>
      <c r="AO15" s="104">
        <f t="shared" si="2"/>
        <v>0</v>
      </c>
      <c r="AP15" s="8"/>
      <c r="AQ15" s="93"/>
      <c r="AR15" s="9"/>
      <c r="AS15" s="11"/>
      <c r="AT15" s="80">
        <v>101</v>
      </c>
      <c r="AU15" s="219">
        <v>97</v>
      </c>
      <c r="AV15" s="104">
        <f>SUM(AT15:AU15)</f>
        <v>198</v>
      </c>
      <c r="AW15" s="8">
        <v>5</v>
      </c>
      <c r="AX15" s="33">
        <v>134</v>
      </c>
      <c r="AY15" s="9" t="s">
        <v>1</v>
      </c>
      <c r="AZ15" s="11"/>
      <c r="BA15" s="224"/>
      <c r="BB15" s="219"/>
      <c r="BC15" s="219"/>
      <c r="BD15" s="8"/>
      <c r="BE15" s="33"/>
      <c r="BF15" s="9"/>
      <c r="BG15" s="11"/>
      <c r="BH15" s="80">
        <v>100</v>
      </c>
      <c r="BI15" s="219">
        <v>100</v>
      </c>
      <c r="BJ15" s="219">
        <f t="shared" si="3"/>
        <v>200</v>
      </c>
      <c r="BK15" s="8">
        <v>4</v>
      </c>
      <c r="BL15" s="33">
        <v>150</v>
      </c>
      <c r="BM15" s="9" t="s">
        <v>1</v>
      </c>
      <c r="BN15" s="11"/>
      <c r="BO15" s="224"/>
      <c r="BP15" s="8"/>
      <c r="BQ15" s="33"/>
      <c r="BR15" s="9"/>
      <c r="BS15" s="11"/>
      <c r="BT15" s="224"/>
      <c r="BU15" s="219"/>
      <c r="BV15" s="223"/>
      <c r="BW15" s="8"/>
      <c r="BX15" s="93"/>
      <c r="BY15" s="9"/>
    </row>
    <row r="16" spans="1:77" ht="15.75">
      <c r="A16" s="18">
        <v>7</v>
      </c>
      <c r="B16" s="50" t="s">
        <v>124</v>
      </c>
      <c r="C16" s="73" t="s">
        <v>93</v>
      </c>
      <c r="D16" s="70">
        <v>2013</v>
      </c>
      <c r="E16" s="24">
        <v>24.8</v>
      </c>
      <c r="F16" s="77">
        <v>18.3</v>
      </c>
      <c r="G16" s="52"/>
      <c r="H16" s="16">
        <f t="shared" si="0"/>
        <v>822</v>
      </c>
      <c r="I16" s="11"/>
      <c r="J16" s="80">
        <v>108</v>
      </c>
      <c r="K16" s="8">
        <v>5</v>
      </c>
      <c r="L16" s="33">
        <v>134</v>
      </c>
      <c r="M16" s="67" t="s">
        <v>1</v>
      </c>
      <c r="N16" s="11"/>
      <c r="O16" s="224"/>
      <c r="P16" s="8"/>
      <c r="Q16" s="93"/>
      <c r="R16" s="9"/>
      <c r="S16" s="11"/>
      <c r="T16" s="224"/>
      <c r="U16" s="224"/>
      <c r="V16" s="104"/>
      <c r="W16" s="105"/>
      <c r="X16" s="33"/>
      <c r="Y16" s="9"/>
      <c r="Z16" s="11"/>
      <c r="AA16" s="127">
        <v>81</v>
      </c>
      <c r="AB16" s="68">
        <v>3</v>
      </c>
      <c r="AC16" s="33">
        <v>168</v>
      </c>
      <c r="AD16" s="67" t="s">
        <v>1</v>
      </c>
      <c r="AE16" s="11"/>
      <c r="AF16" s="127">
        <v>93</v>
      </c>
      <c r="AG16" s="200">
        <v>93</v>
      </c>
      <c r="AH16" s="104">
        <f t="shared" si="1"/>
        <v>186</v>
      </c>
      <c r="AI16" s="8">
        <v>3</v>
      </c>
      <c r="AJ16" s="33">
        <v>168</v>
      </c>
      <c r="AK16" s="9" t="s">
        <v>1</v>
      </c>
      <c r="AL16" s="11"/>
      <c r="AM16" s="224"/>
      <c r="AN16" s="200"/>
      <c r="AO16" s="104"/>
      <c r="AP16" s="8"/>
      <c r="AQ16" s="93"/>
      <c r="AR16" s="9"/>
      <c r="AS16" s="11"/>
      <c r="AT16" s="80">
        <v>91</v>
      </c>
      <c r="AU16" s="200">
        <v>92</v>
      </c>
      <c r="AV16" s="104">
        <f>SUM(AT16:AU16)</f>
        <v>183</v>
      </c>
      <c r="AW16" s="8">
        <v>3</v>
      </c>
      <c r="AX16" s="33">
        <v>168</v>
      </c>
      <c r="AY16" s="9" t="s">
        <v>1</v>
      </c>
      <c r="AZ16" s="11"/>
      <c r="BA16" s="224"/>
      <c r="BB16" s="200"/>
      <c r="BC16" s="200"/>
      <c r="BD16" s="8"/>
      <c r="BE16" s="33"/>
      <c r="BF16" s="9"/>
      <c r="BG16" s="11"/>
      <c r="BH16" s="80">
        <v>94</v>
      </c>
      <c r="BI16" s="200">
        <v>88</v>
      </c>
      <c r="BJ16" s="200">
        <f t="shared" si="3"/>
        <v>182</v>
      </c>
      <c r="BK16" s="8">
        <v>2</v>
      </c>
      <c r="BL16" s="33">
        <v>184</v>
      </c>
      <c r="BM16" s="9" t="s">
        <v>1</v>
      </c>
      <c r="BN16" s="11"/>
      <c r="BO16" s="224"/>
      <c r="BP16" s="8"/>
      <c r="BQ16" s="33"/>
      <c r="BR16" s="9"/>
      <c r="BS16" s="11"/>
      <c r="BT16" s="224"/>
      <c r="BU16" s="219"/>
      <c r="BV16" s="223"/>
      <c r="BW16" s="8"/>
      <c r="BX16" s="93"/>
      <c r="BY16" s="9"/>
    </row>
    <row r="17" spans="1:77" ht="15.75">
      <c r="A17" s="18">
        <v>8</v>
      </c>
      <c r="B17" s="50" t="s">
        <v>116</v>
      </c>
      <c r="C17" s="74" t="s">
        <v>98</v>
      </c>
      <c r="D17" s="70">
        <v>2013</v>
      </c>
      <c r="E17" s="38">
        <v>24</v>
      </c>
      <c r="F17" s="77">
        <v>16.8</v>
      </c>
      <c r="G17" s="53"/>
      <c r="H17" s="16">
        <f t="shared" si="0"/>
        <v>768</v>
      </c>
      <c r="I17" s="11"/>
      <c r="J17" s="224"/>
      <c r="K17" s="8"/>
      <c r="L17" s="56"/>
      <c r="M17" s="67"/>
      <c r="N17" s="11"/>
      <c r="O17" s="80">
        <v>88</v>
      </c>
      <c r="P17" s="8">
        <v>2</v>
      </c>
      <c r="Q17" s="33">
        <v>184</v>
      </c>
      <c r="R17" s="67" t="s">
        <v>1</v>
      </c>
      <c r="S17" s="11"/>
      <c r="T17" s="36"/>
      <c r="U17" s="36"/>
      <c r="V17" s="104"/>
      <c r="W17" s="105"/>
      <c r="X17" s="33"/>
      <c r="Y17" s="9"/>
      <c r="Z17" s="11"/>
      <c r="AA17" s="224"/>
      <c r="AB17" s="68"/>
      <c r="AC17" s="93"/>
      <c r="AD17" s="67"/>
      <c r="AE17" s="11"/>
      <c r="AF17" s="127">
        <v>94</v>
      </c>
      <c r="AG17" s="137">
        <v>88</v>
      </c>
      <c r="AH17" s="104">
        <f t="shared" si="1"/>
        <v>182</v>
      </c>
      <c r="AI17" s="8">
        <v>2</v>
      </c>
      <c r="AJ17" s="33">
        <v>184</v>
      </c>
      <c r="AK17" s="9" t="s">
        <v>1</v>
      </c>
      <c r="AL17" s="11"/>
      <c r="AM17" s="224"/>
      <c r="AN17" s="144"/>
      <c r="AO17" s="104"/>
      <c r="AP17" s="8"/>
      <c r="AQ17" s="33"/>
      <c r="AR17" s="9"/>
      <c r="AS17" s="11"/>
      <c r="AT17" s="200"/>
      <c r="AU17" s="151"/>
      <c r="AV17" s="104"/>
      <c r="AW17" s="8"/>
      <c r="AX17" s="93"/>
      <c r="AY17" s="9"/>
      <c r="AZ17" s="11"/>
      <c r="BA17" s="80">
        <v>92</v>
      </c>
      <c r="BB17" s="80">
        <v>86</v>
      </c>
      <c r="BC17" s="169">
        <v>178</v>
      </c>
      <c r="BD17" s="8">
        <v>1</v>
      </c>
      <c r="BE17" s="93">
        <v>200</v>
      </c>
      <c r="BF17" s="9" t="s">
        <v>1</v>
      </c>
      <c r="BG17" s="85"/>
      <c r="BH17" s="224"/>
      <c r="BI17" s="177"/>
      <c r="BJ17" s="183"/>
      <c r="BK17" s="8"/>
      <c r="BL17" s="93"/>
      <c r="BM17" s="9"/>
      <c r="BN17" s="11"/>
      <c r="BO17" s="199"/>
      <c r="BP17" s="8"/>
      <c r="BQ17" s="33"/>
      <c r="BR17" s="9"/>
      <c r="BS17" s="85"/>
      <c r="BT17" s="80">
        <v>91</v>
      </c>
      <c r="BU17" s="224">
        <v>87</v>
      </c>
      <c r="BV17" s="223">
        <f>SUM(BT17:BU17)</f>
        <v>178</v>
      </c>
      <c r="BW17" s="8">
        <v>1</v>
      </c>
      <c r="BX17" s="33">
        <v>200</v>
      </c>
      <c r="BY17" s="9" t="s">
        <v>1</v>
      </c>
    </row>
    <row r="18" spans="1:77" ht="15.75">
      <c r="A18" s="18">
        <v>9</v>
      </c>
      <c r="B18" s="50" t="s">
        <v>129</v>
      </c>
      <c r="C18" s="73" t="s">
        <v>138</v>
      </c>
      <c r="D18" s="71">
        <v>2014</v>
      </c>
      <c r="E18" s="24">
        <v>35.9</v>
      </c>
      <c r="F18" s="77">
        <v>25.7</v>
      </c>
      <c r="G18" s="52"/>
      <c r="H18" s="16">
        <f t="shared" si="0"/>
        <v>742.1</v>
      </c>
      <c r="I18" s="11"/>
      <c r="J18" s="87">
        <v>57</v>
      </c>
      <c r="K18" s="8">
        <v>5</v>
      </c>
      <c r="L18" s="56">
        <v>60.6</v>
      </c>
      <c r="M18" s="67" t="s">
        <v>1</v>
      </c>
      <c r="N18" s="11"/>
      <c r="O18" s="87">
        <v>45</v>
      </c>
      <c r="P18" s="8">
        <v>5</v>
      </c>
      <c r="Q18" s="56">
        <v>67</v>
      </c>
      <c r="R18" s="67" t="s">
        <v>1</v>
      </c>
      <c r="S18" s="11"/>
      <c r="T18" s="87">
        <v>49</v>
      </c>
      <c r="U18" s="224">
        <v>48</v>
      </c>
      <c r="V18" s="104">
        <f>SUM(T18:U18)</f>
        <v>97</v>
      </c>
      <c r="W18" s="105">
        <v>7</v>
      </c>
      <c r="X18" s="56">
        <v>55</v>
      </c>
      <c r="Y18" s="9" t="s">
        <v>1</v>
      </c>
      <c r="Z18" s="11"/>
      <c r="AA18" s="127">
        <v>91</v>
      </c>
      <c r="AB18" s="68">
        <v>5</v>
      </c>
      <c r="AC18" s="33">
        <v>134</v>
      </c>
      <c r="AD18" s="67" t="s">
        <v>1</v>
      </c>
      <c r="AE18" s="11"/>
      <c r="AF18" s="87">
        <v>53</v>
      </c>
      <c r="AG18" s="137">
        <v>55</v>
      </c>
      <c r="AH18" s="104">
        <f t="shared" si="1"/>
        <v>108</v>
      </c>
      <c r="AI18" s="8">
        <v>3</v>
      </c>
      <c r="AJ18" s="56">
        <v>84</v>
      </c>
      <c r="AK18" s="9" t="s">
        <v>1</v>
      </c>
      <c r="AL18" s="11"/>
      <c r="AM18" s="87">
        <v>44</v>
      </c>
      <c r="AN18" s="144">
        <v>49</v>
      </c>
      <c r="AO18" s="104">
        <f>SUM(AM18:AN18)</f>
        <v>93</v>
      </c>
      <c r="AP18" s="8">
        <v>6</v>
      </c>
      <c r="AQ18" s="56">
        <v>57.5</v>
      </c>
      <c r="AR18" s="9" t="s">
        <v>1</v>
      </c>
      <c r="AS18" s="11"/>
      <c r="AT18" s="224"/>
      <c r="AU18" s="151"/>
      <c r="AV18" s="104"/>
      <c r="AW18" s="8"/>
      <c r="AX18" s="33"/>
      <c r="AY18" s="9"/>
      <c r="AZ18" s="11"/>
      <c r="BA18" s="224"/>
      <c r="BB18" s="182"/>
      <c r="BC18" s="169"/>
      <c r="BD18" s="8"/>
      <c r="BE18" s="33"/>
      <c r="BF18" s="9"/>
      <c r="BG18" s="11"/>
      <c r="BH18" s="87">
        <v>46</v>
      </c>
      <c r="BI18" s="177">
        <v>43</v>
      </c>
      <c r="BJ18" s="183">
        <f>SUM(BH18:BI18)</f>
        <v>89</v>
      </c>
      <c r="BK18" s="8">
        <v>2</v>
      </c>
      <c r="BL18" s="56">
        <v>92</v>
      </c>
      <c r="BM18" s="9" t="s">
        <v>1</v>
      </c>
      <c r="BN18" s="11"/>
      <c r="BO18" s="87">
        <v>88</v>
      </c>
      <c r="BP18" s="112">
        <v>1</v>
      </c>
      <c r="BQ18" s="68">
        <v>100</v>
      </c>
      <c r="BR18" s="9" t="s">
        <v>1</v>
      </c>
      <c r="BS18" s="11"/>
      <c r="BT18" s="139">
        <v>42</v>
      </c>
      <c r="BU18" s="224">
        <v>45</v>
      </c>
      <c r="BV18" s="224">
        <f>SUM(BT18:BU18)</f>
        <v>87</v>
      </c>
      <c r="BW18" s="8">
        <v>2</v>
      </c>
      <c r="BX18" s="56">
        <v>92</v>
      </c>
      <c r="BY18" s="9" t="s">
        <v>1</v>
      </c>
    </row>
    <row r="19" spans="1:77" ht="15.75">
      <c r="A19" s="18">
        <v>10</v>
      </c>
      <c r="B19" s="50" t="s">
        <v>127</v>
      </c>
      <c r="C19" s="74" t="s">
        <v>66</v>
      </c>
      <c r="D19" s="71">
        <v>2014</v>
      </c>
      <c r="E19" s="24">
        <v>41</v>
      </c>
      <c r="F19" s="77">
        <v>20.100000000000001</v>
      </c>
      <c r="G19" s="53"/>
      <c r="H19" s="16">
        <f t="shared" si="0"/>
        <v>731</v>
      </c>
      <c r="I19" s="11"/>
      <c r="J19" s="87">
        <v>52</v>
      </c>
      <c r="K19" s="8">
        <v>3</v>
      </c>
      <c r="L19" s="56">
        <v>84</v>
      </c>
      <c r="M19" s="67" t="s">
        <v>1</v>
      </c>
      <c r="N19" s="11"/>
      <c r="O19" s="87">
        <v>42</v>
      </c>
      <c r="P19" s="8">
        <v>1</v>
      </c>
      <c r="Q19" s="56">
        <v>92</v>
      </c>
      <c r="R19" s="67" t="s">
        <v>1</v>
      </c>
      <c r="S19" s="11"/>
      <c r="T19" s="87">
        <v>40</v>
      </c>
      <c r="U19" s="224">
        <v>41</v>
      </c>
      <c r="V19" s="104">
        <f>SUM(T19:U19)</f>
        <v>81</v>
      </c>
      <c r="W19" s="105">
        <v>1</v>
      </c>
      <c r="X19" s="56">
        <v>100</v>
      </c>
      <c r="Y19" s="9" t="s">
        <v>1</v>
      </c>
      <c r="Z19" s="11"/>
      <c r="AA19" s="130">
        <v>40</v>
      </c>
      <c r="AB19" s="68">
        <v>1</v>
      </c>
      <c r="AC19" s="56">
        <v>100</v>
      </c>
      <c r="AD19" s="67" t="s">
        <v>1</v>
      </c>
      <c r="AE19" s="11"/>
      <c r="AF19" s="87">
        <v>54</v>
      </c>
      <c r="AG19" s="137">
        <v>45</v>
      </c>
      <c r="AH19" s="104">
        <f t="shared" si="1"/>
        <v>99</v>
      </c>
      <c r="AI19" s="8">
        <v>1</v>
      </c>
      <c r="AJ19" s="56">
        <v>100</v>
      </c>
      <c r="AK19" s="9" t="s">
        <v>1</v>
      </c>
      <c r="AL19" s="11"/>
      <c r="AM19" s="87">
        <v>44</v>
      </c>
      <c r="AN19" s="145">
        <v>48</v>
      </c>
      <c r="AO19" s="104">
        <f>SUM(AM19:AN19)</f>
        <v>92</v>
      </c>
      <c r="AP19" s="8">
        <v>4</v>
      </c>
      <c r="AQ19" s="56">
        <v>71</v>
      </c>
      <c r="AR19" s="9" t="s">
        <v>1</v>
      </c>
      <c r="AS19" s="11"/>
      <c r="AT19" s="200"/>
      <c r="AU19" s="151"/>
      <c r="AV19" s="104"/>
      <c r="AW19" s="8"/>
      <c r="AX19" s="56"/>
      <c r="AY19" s="9"/>
      <c r="AZ19" s="11"/>
      <c r="BA19" s="87">
        <v>42</v>
      </c>
      <c r="BB19" s="169">
        <v>40</v>
      </c>
      <c r="BC19" s="169">
        <f>SUM(BA19:BB19)</f>
        <v>82</v>
      </c>
      <c r="BD19" s="8">
        <v>1</v>
      </c>
      <c r="BE19" s="56">
        <v>100</v>
      </c>
      <c r="BF19" s="9" t="s">
        <v>1</v>
      </c>
      <c r="BG19" s="11"/>
      <c r="BH19" s="87">
        <v>44</v>
      </c>
      <c r="BI19" s="177">
        <v>47</v>
      </c>
      <c r="BJ19" s="183">
        <f>SUM(BH19:BI19)</f>
        <v>91</v>
      </c>
      <c r="BK19" s="8">
        <v>3</v>
      </c>
      <c r="BL19" s="56">
        <v>84</v>
      </c>
      <c r="BM19" s="9" t="s">
        <v>1</v>
      </c>
      <c r="BN19" s="11"/>
      <c r="BO19" s="219"/>
      <c r="BP19" s="8"/>
      <c r="BQ19" s="93"/>
      <c r="BR19" s="9"/>
      <c r="BS19" s="11"/>
      <c r="BT19" s="80">
        <v>97</v>
      </c>
      <c r="BU19" s="146" t="s">
        <v>161</v>
      </c>
      <c r="BV19" s="219" t="s">
        <v>161</v>
      </c>
      <c r="BW19" s="8"/>
      <c r="BX19" s="93"/>
      <c r="BY19" s="9"/>
    </row>
    <row r="20" spans="1:77" ht="15.75">
      <c r="A20" s="18">
        <v>11</v>
      </c>
      <c r="B20" s="50" t="s">
        <v>153</v>
      </c>
      <c r="C20" s="74" t="s">
        <v>112</v>
      </c>
      <c r="D20" s="71">
        <v>2015</v>
      </c>
      <c r="E20" s="24">
        <v>35.9</v>
      </c>
      <c r="F20" s="77">
        <v>25</v>
      </c>
      <c r="G20" s="52"/>
      <c r="H20" s="16">
        <f t="shared" si="0"/>
        <v>709</v>
      </c>
      <c r="I20" s="11"/>
      <c r="J20" s="87">
        <v>55</v>
      </c>
      <c r="K20" s="8">
        <v>4</v>
      </c>
      <c r="L20" s="56">
        <v>75</v>
      </c>
      <c r="M20" s="67" t="s">
        <v>1</v>
      </c>
      <c r="N20" s="11"/>
      <c r="O20" s="87">
        <v>42</v>
      </c>
      <c r="P20" s="8">
        <v>1</v>
      </c>
      <c r="Q20" s="56">
        <v>92</v>
      </c>
      <c r="R20" s="67" t="s">
        <v>1</v>
      </c>
      <c r="S20" s="11"/>
      <c r="T20" s="87">
        <v>44</v>
      </c>
      <c r="U20" s="224">
        <v>51</v>
      </c>
      <c r="V20" s="104">
        <f>SUM(T20:U20)</f>
        <v>95</v>
      </c>
      <c r="W20" s="105">
        <v>5</v>
      </c>
      <c r="X20" s="56">
        <v>67</v>
      </c>
      <c r="Y20" s="9" t="s">
        <v>1</v>
      </c>
      <c r="Z20" s="48"/>
      <c r="AA20" s="131">
        <v>44</v>
      </c>
      <c r="AB20" s="68">
        <v>2</v>
      </c>
      <c r="AC20" s="159">
        <v>88</v>
      </c>
      <c r="AD20" s="67" t="s">
        <v>1</v>
      </c>
      <c r="AE20" s="11"/>
      <c r="AF20" s="87">
        <v>49</v>
      </c>
      <c r="AG20" s="219">
        <v>61</v>
      </c>
      <c r="AH20" s="104">
        <f t="shared" si="1"/>
        <v>110</v>
      </c>
      <c r="AI20" s="8">
        <v>4</v>
      </c>
      <c r="AJ20" s="56">
        <v>75</v>
      </c>
      <c r="AK20" s="9" t="s">
        <v>1</v>
      </c>
      <c r="AL20" s="11"/>
      <c r="AM20" s="87">
        <v>52</v>
      </c>
      <c r="AN20" s="219">
        <v>44</v>
      </c>
      <c r="AO20" s="104">
        <f>SUM(AM20:AN20)</f>
        <v>96</v>
      </c>
      <c r="AP20" s="8">
        <v>9</v>
      </c>
      <c r="AQ20" s="56">
        <v>45</v>
      </c>
      <c r="AR20" s="9" t="s">
        <v>1</v>
      </c>
      <c r="AS20" s="11"/>
      <c r="AT20" s="224"/>
      <c r="AU20" s="219"/>
      <c r="AV20" s="104"/>
      <c r="AW20" s="8"/>
      <c r="AX20" s="56"/>
      <c r="AY20" s="9"/>
      <c r="AZ20" s="11"/>
      <c r="BA20" s="87">
        <v>48</v>
      </c>
      <c r="BB20" s="219">
        <v>43</v>
      </c>
      <c r="BC20" s="219">
        <f>SUM(BA20:BB20)</f>
        <v>91</v>
      </c>
      <c r="BD20" s="8">
        <v>5</v>
      </c>
      <c r="BE20" s="56">
        <v>67</v>
      </c>
      <c r="BF20" s="9" t="s">
        <v>1</v>
      </c>
      <c r="BG20" s="11"/>
      <c r="BH20" s="87">
        <v>45</v>
      </c>
      <c r="BI20" s="219">
        <v>42</v>
      </c>
      <c r="BJ20" s="219">
        <f>SUM(BH20:BI20)</f>
        <v>87</v>
      </c>
      <c r="BK20" s="8">
        <v>1</v>
      </c>
      <c r="BL20" s="56">
        <v>100</v>
      </c>
      <c r="BM20" s="9" t="s">
        <v>1</v>
      </c>
      <c r="BN20" s="11"/>
      <c r="BO20" s="224"/>
      <c r="BP20" s="8"/>
      <c r="BQ20" s="33"/>
      <c r="BR20" s="9"/>
      <c r="BS20" s="11"/>
      <c r="BT20" s="139">
        <v>45</v>
      </c>
      <c r="BU20" s="219">
        <v>39</v>
      </c>
      <c r="BV20" s="219">
        <f>SUM(BT20:BU20)</f>
        <v>84</v>
      </c>
      <c r="BW20" s="8">
        <v>1</v>
      </c>
      <c r="BX20" s="56">
        <v>100</v>
      </c>
      <c r="BY20" s="9" t="s">
        <v>1</v>
      </c>
    </row>
    <row r="21" spans="1:77" ht="15.75">
      <c r="A21" s="18">
        <v>12</v>
      </c>
      <c r="B21" s="50" t="s">
        <v>115</v>
      </c>
      <c r="C21" s="73" t="s">
        <v>90</v>
      </c>
      <c r="D21" s="70">
        <v>2013</v>
      </c>
      <c r="E21" s="38">
        <v>35.700000000000003</v>
      </c>
      <c r="F21" s="77">
        <v>28.6</v>
      </c>
      <c r="G21" s="53"/>
      <c r="H21" s="16">
        <f t="shared" si="0"/>
        <v>608</v>
      </c>
      <c r="I21" s="11"/>
      <c r="J21" s="87">
        <v>51</v>
      </c>
      <c r="K21" s="8">
        <v>1</v>
      </c>
      <c r="L21" s="56">
        <v>96</v>
      </c>
      <c r="M21" s="67" t="s">
        <v>1</v>
      </c>
      <c r="N21" s="11"/>
      <c r="O21" s="224"/>
      <c r="P21" s="8"/>
      <c r="Q21" s="68"/>
      <c r="R21" s="67"/>
      <c r="S21" s="11"/>
      <c r="T21" s="36"/>
      <c r="U21" s="36"/>
      <c r="V21" s="104"/>
      <c r="W21" s="105"/>
      <c r="X21" s="33"/>
      <c r="Y21" s="9"/>
      <c r="Z21" s="48"/>
      <c r="AA21" s="127">
        <v>89</v>
      </c>
      <c r="AB21" s="68">
        <v>4</v>
      </c>
      <c r="AC21" s="33">
        <v>150</v>
      </c>
      <c r="AD21" s="67" t="s">
        <v>1</v>
      </c>
      <c r="AE21" s="11"/>
      <c r="AF21" s="127">
        <v>104</v>
      </c>
      <c r="AG21" s="137">
        <v>92</v>
      </c>
      <c r="AH21" s="104">
        <f t="shared" si="1"/>
        <v>196</v>
      </c>
      <c r="AI21" s="8">
        <v>5</v>
      </c>
      <c r="AJ21" s="33">
        <v>127</v>
      </c>
      <c r="AK21" s="9" t="s">
        <v>1</v>
      </c>
      <c r="AL21" s="11"/>
      <c r="AM21" s="87">
        <v>47</v>
      </c>
      <c r="AN21" s="144">
        <v>47</v>
      </c>
      <c r="AO21" s="104">
        <f>SUM(AM21:AN21)</f>
        <v>94</v>
      </c>
      <c r="AP21" s="8">
        <v>8</v>
      </c>
      <c r="AQ21" s="56">
        <v>50</v>
      </c>
      <c r="AR21" s="9" t="s">
        <v>1</v>
      </c>
      <c r="AS21" s="11"/>
      <c r="AT21" s="80">
        <v>98</v>
      </c>
      <c r="AU21" s="151">
        <v>106</v>
      </c>
      <c r="AV21" s="104">
        <f>SUM(AT21:AU21)</f>
        <v>204</v>
      </c>
      <c r="AW21" s="8">
        <v>7</v>
      </c>
      <c r="AX21" s="33">
        <v>110</v>
      </c>
      <c r="AY21" s="9" t="s">
        <v>1</v>
      </c>
      <c r="AZ21" s="11"/>
      <c r="BA21" s="224"/>
      <c r="BB21" s="219"/>
      <c r="BC21" s="169"/>
      <c r="BD21" s="8"/>
      <c r="BE21" s="33"/>
      <c r="BF21" s="9"/>
      <c r="BG21" s="11"/>
      <c r="BH21" s="87">
        <v>48</v>
      </c>
      <c r="BI21" s="177">
        <v>48</v>
      </c>
      <c r="BJ21" s="183">
        <f>SUM(BH21:BI21)</f>
        <v>96</v>
      </c>
      <c r="BK21" s="8">
        <v>4</v>
      </c>
      <c r="BL21" s="56">
        <v>75</v>
      </c>
      <c r="BM21" s="9" t="s">
        <v>1</v>
      </c>
      <c r="BN21" s="11"/>
      <c r="BO21" s="87" t="s">
        <v>161</v>
      </c>
      <c r="BP21" s="112"/>
      <c r="BQ21" s="33"/>
      <c r="BR21" s="9"/>
      <c r="BS21" s="11"/>
      <c r="BT21" s="219"/>
      <c r="BU21" s="219"/>
      <c r="BV21" s="219"/>
      <c r="BW21" s="8"/>
      <c r="BX21" s="68"/>
      <c r="BY21" s="9"/>
    </row>
    <row r="22" spans="1:77" ht="15.75">
      <c r="A22" s="18">
        <v>13</v>
      </c>
      <c r="B22" s="50" t="s">
        <v>119</v>
      </c>
      <c r="C22" s="74" t="s">
        <v>137</v>
      </c>
      <c r="D22" s="70">
        <v>2013</v>
      </c>
      <c r="E22" s="24">
        <v>43</v>
      </c>
      <c r="F22" s="77">
        <v>31.3</v>
      </c>
      <c r="G22" s="52"/>
      <c r="H22" s="16">
        <f t="shared" si="0"/>
        <v>559</v>
      </c>
      <c r="I22" s="11"/>
      <c r="J22" s="224"/>
      <c r="K22" s="8"/>
      <c r="L22" s="56"/>
      <c r="M22" s="67"/>
      <c r="N22" s="11"/>
      <c r="O22" s="87">
        <v>50</v>
      </c>
      <c r="P22" s="8">
        <v>6</v>
      </c>
      <c r="Q22" s="56">
        <v>60</v>
      </c>
      <c r="R22" s="67" t="s">
        <v>1</v>
      </c>
      <c r="S22" s="11"/>
      <c r="T22" s="36"/>
      <c r="U22" s="36"/>
      <c r="V22" s="104"/>
      <c r="W22" s="105"/>
      <c r="X22" s="33"/>
      <c r="Y22" s="9"/>
      <c r="Z22" s="54"/>
      <c r="AA22" s="130">
        <v>47</v>
      </c>
      <c r="AB22" s="68">
        <v>2</v>
      </c>
      <c r="AC22" s="56">
        <v>88</v>
      </c>
      <c r="AD22" s="67" t="s">
        <v>1</v>
      </c>
      <c r="AE22" s="11"/>
      <c r="AF22" s="224"/>
      <c r="AG22" s="137"/>
      <c r="AH22" s="104"/>
      <c r="AI22" s="8"/>
      <c r="AJ22" s="93"/>
      <c r="AK22" s="9"/>
      <c r="AL22" s="11"/>
      <c r="AM22" s="224"/>
      <c r="AN22" s="144"/>
      <c r="AO22" s="104"/>
      <c r="AP22" s="8"/>
      <c r="AQ22" s="56"/>
      <c r="AR22" s="9"/>
      <c r="AS22" s="11"/>
      <c r="AT22" s="224"/>
      <c r="AU22" s="151"/>
      <c r="AV22" s="104"/>
      <c r="AW22" s="8"/>
      <c r="AX22" s="33"/>
      <c r="AY22" s="9"/>
      <c r="AZ22" s="11"/>
      <c r="BA22" s="87">
        <v>44</v>
      </c>
      <c r="BB22" s="169">
        <v>45</v>
      </c>
      <c r="BC22" s="169">
        <f>SUM(BA22:BB22)</f>
        <v>89</v>
      </c>
      <c r="BD22" s="8">
        <v>4</v>
      </c>
      <c r="BE22" s="56">
        <v>75</v>
      </c>
      <c r="BF22" s="9" t="s">
        <v>1</v>
      </c>
      <c r="BG22" s="11"/>
      <c r="BH22" s="224"/>
      <c r="BI22" s="177"/>
      <c r="BJ22" s="183"/>
      <c r="BK22" s="8"/>
      <c r="BL22" s="93"/>
      <c r="BM22" s="9"/>
      <c r="BN22" s="85"/>
      <c r="BO22" s="80">
        <v>107</v>
      </c>
      <c r="BP22" s="8">
        <v>3</v>
      </c>
      <c r="BQ22" s="93">
        <v>168</v>
      </c>
      <c r="BR22" s="9" t="s">
        <v>1</v>
      </c>
      <c r="BS22" s="11"/>
      <c r="BT22" s="80">
        <v>91</v>
      </c>
      <c r="BU22" s="219">
        <v>98</v>
      </c>
      <c r="BV22" s="219">
        <f>SUM(BT22:BU22)</f>
        <v>189</v>
      </c>
      <c r="BW22" s="8">
        <v>3</v>
      </c>
      <c r="BX22" s="33">
        <v>168</v>
      </c>
      <c r="BY22" s="9" t="s">
        <v>1</v>
      </c>
    </row>
    <row r="23" spans="1:77" ht="15.75">
      <c r="A23" s="18">
        <v>14</v>
      </c>
      <c r="B23" s="50" t="s">
        <v>135</v>
      </c>
      <c r="C23" s="74" t="s">
        <v>92</v>
      </c>
      <c r="D23" s="71">
        <v>2016</v>
      </c>
      <c r="E23" s="24">
        <v>34.9</v>
      </c>
      <c r="F23" s="77">
        <v>29.8</v>
      </c>
      <c r="G23" s="53"/>
      <c r="H23" s="16">
        <f t="shared" si="0"/>
        <v>555.6</v>
      </c>
      <c r="I23" s="11"/>
      <c r="J23" s="87">
        <v>57</v>
      </c>
      <c r="K23" s="8">
        <v>5</v>
      </c>
      <c r="L23" s="56">
        <v>60.6</v>
      </c>
      <c r="M23" s="67" t="s">
        <v>1</v>
      </c>
      <c r="N23" s="11"/>
      <c r="O23" s="224"/>
      <c r="P23" s="8"/>
      <c r="Q23" s="68"/>
      <c r="R23" s="67"/>
      <c r="S23" s="11"/>
      <c r="T23" s="87">
        <v>48</v>
      </c>
      <c r="U23" s="224">
        <v>41</v>
      </c>
      <c r="V23" s="104">
        <f>SUM(T23:U23)</f>
        <v>89</v>
      </c>
      <c r="W23" s="105">
        <v>4</v>
      </c>
      <c r="X23" s="56">
        <v>75</v>
      </c>
      <c r="Y23" s="9" t="s">
        <v>1</v>
      </c>
      <c r="Z23" s="11"/>
      <c r="AA23" s="131">
        <v>39</v>
      </c>
      <c r="AB23" s="68">
        <v>1</v>
      </c>
      <c r="AC23" s="56">
        <v>100</v>
      </c>
      <c r="AD23" s="9" t="s">
        <v>1</v>
      </c>
      <c r="AE23" s="11"/>
      <c r="AF23" s="87">
        <v>52</v>
      </c>
      <c r="AG23" s="224">
        <v>49</v>
      </c>
      <c r="AH23" s="104">
        <f>SUM(AF23:AG23)</f>
        <v>101</v>
      </c>
      <c r="AI23" s="8">
        <v>2</v>
      </c>
      <c r="AJ23" s="56">
        <v>92</v>
      </c>
      <c r="AK23" s="9" t="s">
        <v>1</v>
      </c>
      <c r="AL23" s="11"/>
      <c r="AM23" s="87">
        <v>44</v>
      </c>
      <c r="AN23" s="224">
        <v>47</v>
      </c>
      <c r="AO23" s="104">
        <f>SUM(AM23:AN23)</f>
        <v>91</v>
      </c>
      <c r="AP23" s="8">
        <v>3</v>
      </c>
      <c r="AQ23" s="56">
        <v>84</v>
      </c>
      <c r="AR23" s="9" t="s">
        <v>1</v>
      </c>
      <c r="AS23" s="11"/>
      <c r="AT23" s="224"/>
      <c r="AU23" s="224"/>
      <c r="AV23" s="104"/>
      <c r="AW23" s="8"/>
      <c r="AX23" s="93"/>
      <c r="AY23" s="9"/>
      <c r="AZ23" s="11"/>
      <c r="BA23" s="87">
        <v>49</v>
      </c>
      <c r="BB23" s="224">
        <v>47</v>
      </c>
      <c r="BC23" s="224">
        <f>SUM(BA23:BB23)</f>
        <v>96</v>
      </c>
      <c r="BD23" s="8">
        <v>6</v>
      </c>
      <c r="BE23" s="56">
        <v>60</v>
      </c>
      <c r="BF23" s="9" t="s">
        <v>1</v>
      </c>
      <c r="BG23" s="11"/>
      <c r="BH23" s="224"/>
      <c r="BI23" s="224"/>
      <c r="BJ23" s="224"/>
      <c r="BK23" s="8"/>
      <c r="BL23" s="33"/>
      <c r="BM23" s="9"/>
      <c r="BN23" s="11"/>
      <c r="BO23" s="224"/>
      <c r="BP23" s="112"/>
      <c r="BQ23" s="33"/>
      <c r="BR23" s="9"/>
      <c r="BS23" s="11"/>
      <c r="BT23" s="139">
        <v>47</v>
      </c>
      <c r="BU23" s="219">
        <v>44</v>
      </c>
      <c r="BV23" s="224">
        <f>SUM(BT23:BU23)</f>
        <v>91</v>
      </c>
      <c r="BW23" s="8">
        <v>3</v>
      </c>
      <c r="BX23" s="56">
        <v>84</v>
      </c>
      <c r="BY23" s="9" t="s">
        <v>1</v>
      </c>
    </row>
    <row r="24" spans="1:77" ht="15.75">
      <c r="A24" s="18">
        <v>15</v>
      </c>
      <c r="B24" s="50" t="s">
        <v>133</v>
      </c>
      <c r="C24" s="74" t="s">
        <v>92</v>
      </c>
      <c r="D24" s="71">
        <v>2015</v>
      </c>
      <c r="E24" s="24">
        <v>27.7</v>
      </c>
      <c r="F24" s="77">
        <v>25.8</v>
      </c>
      <c r="G24" s="52"/>
      <c r="H24" s="16">
        <f t="shared" si="0"/>
        <v>459</v>
      </c>
      <c r="I24" s="11"/>
      <c r="J24" s="224"/>
      <c r="K24" s="8"/>
      <c r="L24" s="56"/>
      <c r="M24" s="67"/>
      <c r="N24" s="11"/>
      <c r="O24" s="224"/>
      <c r="P24" s="8"/>
      <c r="Q24" s="56"/>
      <c r="R24" s="67"/>
      <c r="S24" s="11"/>
      <c r="T24" s="87">
        <v>45</v>
      </c>
      <c r="U24" s="224">
        <v>42</v>
      </c>
      <c r="V24" s="104">
        <f>SUM(T24:U24)</f>
        <v>87</v>
      </c>
      <c r="W24" s="105">
        <v>2</v>
      </c>
      <c r="X24" s="56">
        <v>92</v>
      </c>
      <c r="Y24" s="9" t="s">
        <v>1</v>
      </c>
      <c r="Z24" s="11"/>
      <c r="AA24" s="127">
        <v>92</v>
      </c>
      <c r="AB24" s="159">
        <v>6</v>
      </c>
      <c r="AC24" s="160">
        <v>120</v>
      </c>
      <c r="AD24" s="67" t="s">
        <v>1</v>
      </c>
      <c r="AE24" s="11"/>
      <c r="AF24" s="127">
        <v>98</v>
      </c>
      <c r="AG24" s="137">
        <v>103</v>
      </c>
      <c r="AH24" s="104">
        <f>SUM(AF24:AG24)</f>
        <v>201</v>
      </c>
      <c r="AI24" s="8">
        <v>8</v>
      </c>
      <c r="AJ24" s="33">
        <v>100</v>
      </c>
      <c r="AK24" s="9" t="s">
        <v>1</v>
      </c>
      <c r="AL24" s="11"/>
      <c r="AM24" s="87">
        <v>44</v>
      </c>
      <c r="AN24" s="144">
        <v>39</v>
      </c>
      <c r="AO24" s="104">
        <f>SUM(AM24:AN24)</f>
        <v>83</v>
      </c>
      <c r="AP24" s="8">
        <v>2</v>
      </c>
      <c r="AQ24" s="56">
        <v>92</v>
      </c>
      <c r="AR24" s="9" t="s">
        <v>1</v>
      </c>
      <c r="AS24" s="11"/>
      <c r="AT24" s="224"/>
      <c r="AU24" s="151"/>
      <c r="AV24" s="104"/>
      <c r="AW24" s="8"/>
      <c r="AX24" s="93"/>
      <c r="AY24" s="9"/>
      <c r="AZ24" s="11"/>
      <c r="BA24" s="87">
        <v>49</v>
      </c>
      <c r="BB24" s="184">
        <v>48</v>
      </c>
      <c r="BC24" s="169">
        <f>SUM(BA24:BB24)</f>
        <v>97</v>
      </c>
      <c r="BD24" s="8">
        <v>7</v>
      </c>
      <c r="BE24" s="56">
        <v>55</v>
      </c>
      <c r="BF24" s="9" t="s">
        <v>1</v>
      </c>
      <c r="BG24" s="11"/>
      <c r="BH24" s="224"/>
      <c r="BI24" s="177"/>
      <c r="BJ24" s="177"/>
      <c r="BK24" s="8"/>
      <c r="BL24" s="33"/>
      <c r="BM24" s="9"/>
      <c r="BN24" s="11"/>
      <c r="BO24" s="200"/>
      <c r="BP24" s="8"/>
      <c r="BQ24" s="33"/>
      <c r="BR24" s="9"/>
      <c r="BS24" s="11"/>
      <c r="BT24" s="219"/>
      <c r="BU24" s="219"/>
      <c r="BV24" s="219"/>
      <c r="BW24" s="8"/>
      <c r="BX24" s="93"/>
      <c r="BY24" s="9"/>
    </row>
    <row r="25" spans="1:77" ht="15.75">
      <c r="A25" s="18">
        <v>16</v>
      </c>
      <c r="B25" s="50" t="s">
        <v>118</v>
      </c>
      <c r="C25" s="73" t="s">
        <v>72</v>
      </c>
      <c r="D25" s="70">
        <v>2013</v>
      </c>
      <c r="E25" s="24">
        <v>38</v>
      </c>
      <c r="F25" s="77">
        <v>36.299999999999997</v>
      </c>
      <c r="G25" s="53"/>
      <c r="H25" s="16">
        <f t="shared" si="0"/>
        <v>450</v>
      </c>
      <c r="I25" s="11"/>
      <c r="J25" s="80">
        <v>128</v>
      </c>
      <c r="K25" s="8">
        <v>8</v>
      </c>
      <c r="L25" s="33">
        <v>100</v>
      </c>
      <c r="M25" s="67" t="s">
        <v>1</v>
      </c>
      <c r="N25" s="11"/>
      <c r="O25" s="224"/>
      <c r="P25" s="8"/>
      <c r="Q25" s="93"/>
      <c r="R25" s="67"/>
      <c r="S25" s="11"/>
      <c r="T25" s="36"/>
      <c r="U25" s="36"/>
      <c r="V25" s="104"/>
      <c r="W25" s="105"/>
      <c r="X25" s="33"/>
      <c r="Y25" s="9"/>
      <c r="Z25" s="11"/>
      <c r="AA25" s="127">
        <v>108</v>
      </c>
      <c r="AB25" s="68">
        <v>10</v>
      </c>
      <c r="AC25" s="33">
        <v>80</v>
      </c>
      <c r="AD25" s="67" t="s">
        <v>1</v>
      </c>
      <c r="AE25" s="11"/>
      <c r="AF25" s="127">
        <v>122</v>
      </c>
      <c r="AG25" s="137">
        <v>108</v>
      </c>
      <c r="AH25" s="104">
        <f>SUM(AF25:AG25)</f>
        <v>230</v>
      </c>
      <c r="AI25" s="8">
        <v>11</v>
      </c>
      <c r="AJ25" s="33">
        <v>70</v>
      </c>
      <c r="AK25" s="9" t="s">
        <v>1</v>
      </c>
      <c r="AL25" s="11"/>
      <c r="AM25" s="224"/>
      <c r="AN25" s="144"/>
      <c r="AO25" s="104"/>
      <c r="AP25" s="8"/>
      <c r="AQ25" s="56"/>
      <c r="AR25" s="9"/>
      <c r="AS25" s="11"/>
      <c r="AT25" s="80">
        <v>110</v>
      </c>
      <c r="AU25" s="151">
        <v>108</v>
      </c>
      <c r="AV25" s="104">
        <f>SUM(AT25:AU25)</f>
        <v>218</v>
      </c>
      <c r="AW25" s="8">
        <v>10</v>
      </c>
      <c r="AX25" s="33">
        <v>80</v>
      </c>
      <c r="AY25" s="9" t="s">
        <v>1</v>
      </c>
      <c r="AZ25" s="11"/>
      <c r="BA25" s="224"/>
      <c r="BB25" s="200"/>
      <c r="BC25" s="169"/>
      <c r="BD25" s="8"/>
      <c r="BE25" s="33"/>
      <c r="BF25" s="9"/>
      <c r="BG25" s="11"/>
      <c r="BH25" s="80">
        <v>103</v>
      </c>
      <c r="BI25" s="177">
        <v>107</v>
      </c>
      <c r="BJ25" s="177">
        <f>SUM(BH25:BI25)</f>
        <v>210</v>
      </c>
      <c r="BK25" s="8">
        <v>6</v>
      </c>
      <c r="BL25" s="33">
        <v>120</v>
      </c>
      <c r="BM25" s="9" t="s">
        <v>1</v>
      </c>
      <c r="BN25" s="11"/>
      <c r="BO25" s="219"/>
      <c r="BP25" s="8"/>
      <c r="BQ25" s="93"/>
      <c r="BR25" s="9"/>
      <c r="BS25" s="11"/>
      <c r="BT25" s="219"/>
      <c r="BU25" s="219"/>
      <c r="BV25" s="219"/>
      <c r="BW25" s="8"/>
      <c r="BX25" s="93"/>
      <c r="BY25" s="9"/>
    </row>
    <row r="26" spans="1:77" ht="15.75">
      <c r="A26" s="18">
        <v>17</v>
      </c>
      <c r="B26" s="50" t="s">
        <v>212</v>
      </c>
      <c r="C26" s="73" t="s">
        <v>71</v>
      </c>
      <c r="D26" s="71">
        <v>2014</v>
      </c>
      <c r="E26" s="24">
        <v>38.799999999999997</v>
      </c>
      <c r="F26" s="77">
        <v>35</v>
      </c>
      <c r="G26" s="52"/>
      <c r="H26" s="16">
        <f t="shared" si="0"/>
        <v>388</v>
      </c>
      <c r="I26" s="11"/>
      <c r="J26" s="224"/>
      <c r="K26" s="8"/>
      <c r="L26" s="56"/>
      <c r="M26" s="67"/>
      <c r="N26" s="11"/>
      <c r="O26" s="224"/>
      <c r="P26" s="8"/>
      <c r="Q26" s="68"/>
      <c r="R26" s="67"/>
      <c r="S26" s="11"/>
      <c r="T26" s="87">
        <v>42</v>
      </c>
      <c r="U26" s="224">
        <v>46</v>
      </c>
      <c r="V26" s="104">
        <f>SUM(T26:U26)</f>
        <v>88</v>
      </c>
      <c r="W26" s="105">
        <v>3</v>
      </c>
      <c r="X26" s="56">
        <v>84</v>
      </c>
      <c r="Y26" s="9" t="s">
        <v>1</v>
      </c>
      <c r="Z26" s="11"/>
      <c r="AA26" s="80">
        <v>94</v>
      </c>
      <c r="AB26" s="68">
        <v>2</v>
      </c>
      <c r="AC26" s="93">
        <v>184</v>
      </c>
      <c r="AD26" s="67" t="s">
        <v>1</v>
      </c>
      <c r="AE26" s="11"/>
      <c r="AF26" s="224"/>
      <c r="AG26" s="224"/>
      <c r="AH26" s="104"/>
      <c r="AI26" s="8"/>
      <c r="AJ26" s="68"/>
      <c r="AK26" s="9"/>
      <c r="AL26" s="11"/>
      <c r="AM26" s="224"/>
      <c r="AN26" s="224"/>
      <c r="AO26" s="104"/>
      <c r="AP26" s="8"/>
      <c r="AQ26" s="33"/>
      <c r="AR26" s="9"/>
      <c r="AS26" s="11"/>
      <c r="AT26" s="80">
        <v>107</v>
      </c>
      <c r="AU26" s="224">
        <v>94</v>
      </c>
      <c r="AV26" s="104">
        <f>SUM(AT26:AU26)</f>
        <v>201</v>
      </c>
      <c r="AW26" s="8">
        <v>6</v>
      </c>
      <c r="AX26" s="163">
        <v>120</v>
      </c>
      <c r="AY26" s="9" t="s">
        <v>1</v>
      </c>
      <c r="AZ26" s="11"/>
      <c r="BA26" s="224"/>
      <c r="BB26" s="224"/>
      <c r="BC26" s="224"/>
      <c r="BD26" s="8"/>
      <c r="BE26" s="33"/>
      <c r="BF26" s="9"/>
      <c r="BG26" s="11"/>
      <c r="BH26" s="224"/>
      <c r="BI26" s="224"/>
      <c r="BJ26" s="224"/>
      <c r="BK26" s="8"/>
      <c r="BL26" s="93"/>
      <c r="BM26" s="9"/>
      <c r="BN26" s="85"/>
      <c r="BO26" s="224"/>
      <c r="BP26" s="112"/>
      <c r="BQ26" s="33"/>
      <c r="BR26" s="9"/>
      <c r="BS26" s="11"/>
      <c r="BT26" s="219"/>
      <c r="BU26" s="219"/>
      <c r="BV26" s="224"/>
      <c r="BW26" s="8"/>
      <c r="BX26" s="93"/>
      <c r="BY26" s="9"/>
    </row>
    <row r="27" spans="1:77" ht="15.75">
      <c r="A27" s="18">
        <v>18</v>
      </c>
      <c r="B27" s="50" t="s">
        <v>114</v>
      </c>
      <c r="C27" s="74" t="s">
        <v>136</v>
      </c>
      <c r="D27" s="71"/>
      <c r="E27" s="38">
        <v>36.9</v>
      </c>
      <c r="F27" s="77">
        <v>32.5</v>
      </c>
      <c r="G27" s="53"/>
      <c r="H27" s="16">
        <f t="shared" si="0"/>
        <v>332</v>
      </c>
      <c r="I27" s="11"/>
      <c r="J27" s="224"/>
      <c r="K27" s="8"/>
      <c r="L27" s="56"/>
      <c r="M27" s="67"/>
      <c r="N27" s="11"/>
      <c r="O27" s="87">
        <v>42</v>
      </c>
      <c r="P27" s="8">
        <v>1</v>
      </c>
      <c r="Q27" s="56">
        <v>92</v>
      </c>
      <c r="R27" s="67" t="s">
        <v>1</v>
      </c>
      <c r="S27" s="11"/>
      <c r="T27" s="36"/>
      <c r="U27" s="36"/>
      <c r="V27" s="104"/>
      <c r="W27" s="105"/>
      <c r="X27" s="33"/>
      <c r="Y27" s="9"/>
      <c r="Z27" s="11"/>
      <c r="AA27" s="127">
        <v>106</v>
      </c>
      <c r="AB27" s="68">
        <v>9</v>
      </c>
      <c r="AC27" s="33">
        <v>90</v>
      </c>
      <c r="AD27" s="9" t="s">
        <v>1</v>
      </c>
      <c r="AE27" s="11"/>
      <c r="AF27" s="219"/>
      <c r="AG27" s="137"/>
      <c r="AH27" s="104"/>
      <c r="AI27" s="8"/>
      <c r="AJ27" s="93"/>
      <c r="AK27" s="9"/>
      <c r="AL27" s="11"/>
      <c r="AM27" s="80">
        <v>112</v>
      </c>
      <c r="AN27" s="144">
        <v>113</v>
      </c>
      <c r="AO27" s="224">
        <f>SUM(AM27:AN27)</f>
        <v>225</v>
      </c>
      <c r="AP27" s="8">
        <v>4</v>
      </c>
      <c r="AQ27" s="33">
        <v>150</v>
      </c>
      <c r="AR27" s="9" t="s">
        <v>1</v>
      </c>
      <c r="AS27" s="11"/>
      <c r="AT27" s="224"/>
      <c r="AU27" s="151"/>
      <c r="AV27" s="104"/>
      <c r="AW27" s="8"/>
      <c r="AX27" s="56"/>
      <c r="AY27" s="9"/>
      <c r="AZ27" s="11"/>
      <c r="BA27" s="219"/>
      <c r="BB27" s="169"/>
      <c r="BC27" s="169"/>
      <c r="BD27" s="8"/>
      <c r="BE27" s="56"/>
      <c r="BF27" s="9"/>
      <c r="BG27" s="11"/>
      <c r="BH27" s="219"/>
      <c r="BI27" s="177"/>
      <c r="BJ27" s="177"/>
      <c r="BK27" s="8"/>
      <c r="BL27" s="93"/>
      <c r="BM27" s="9"/>
      <c r="BN27" s="11"/>
      <c r="BO27" s="193"/>
      <c r="BP27" s="8"/>
      <c r="BQ27" s="33"/>
      <c r="BR27" s="9"/>
      <c r="BS27" s="11"/>
      <c r="BT27" s="219"/>
      <c r="BU27" s="219"/>
      <c r="BV27" s="219"/>
      <c r="BW27" s="8"/>
      <c r="BX27" s="93"/>
      <c r="BY27" s="9"/>
    </row>
    <row r="28" spans="1:77" ht="15.75">
      <c r="A28" s="18">
        <v>19</v>
      </c>
      <c r="B28" s="50" t="s">
        <v>132</v>
      </c>
      <c r="C28" s="73" t="s">
        <v>90</v>
      </c>
      <c r="D28" s="71">
        <v>2015</v>
      </c>
      <c r="E28" s="24">
        <v>41</v>
      </c>
      <c r="F28" s="77">
        <v>39.6</v>
      </c>
      <c r="G28" s="52"/>
      <c r="H28" s="16">
        <f t="shared" si="0"/>
        <v>322</v>
      </c>
      <c r="I28" s="11"/>
      <c r="J28" s="87">
        <v>64</v>
      </c>
      <c r="K28" s="8">
        <v>9</v>
      </c>
      <c r="L28" s="56">
        <v>45</v>
      </c>
      <c r="M28" s="67" t="s">
        <v>1</v>
      </c>
      <c r="N28" s="11"/>
      <c r="O28" s="87">
        <v>52</v>
      </c>
      <c r="P28" s="8">
        <v>7</v>
      </c>
      <c r="Q28" s="56">
        <v>55</v>
      </c>
      <c r="R28" s="67" t="s">
        <v>1</v>
      </c>
      <c r="S28" s="11"/>
      <c r="T28" s="36"/>
      <c r="U28" s="36"/>
      <c r="V28" s="104"/>
      <c r="W28" s="105"/>
      <c r="X28" s="33"/>
      <c r="Y28" s="9"/>
      <c r="Z28" s="11"/>
      <c r="AA28" s="131">
        <v>49</v>
      </c>
      <c r="AB28" s="68">
        <v>5</v>
      </c>
      <c r="AC28" s="56">
        <v>67</v>
      </c>
      <c r="AD28" s="9" t="s">
        <v>1</v>
      </c>
      <c r="AE28" s="11"/>
      <c r="AF28" s="87">
        <v>63</v>
      </c>
      <c r="AG28" s="137">
        <v>56</v>
      </c>
      <c r="AH28" s="104">
        <f>SUM(AF28:AG28)</f>
        <v>119</v>
      </c>
      <c r="AI28" s="8">
        <v>6</v>
      </c>
      <c r="AJ28" s="56">
        <v>60</v>
      </c>
      <c r="AK28" s="9" t="s">
        <v>1</v>
      </c>
      <c r="AL28" s="11"/>
      <c r="AM28" s="224"/>
      <c r="AN28" s="144"/>
      <c r="AO28" s="104"/>
      <c r="AP28" s="8"/>
      <c r="AQ28" s="56"/>
      <c r="AR28" s="9"/>
      <c r="AS28" s="11"/>
      <c r="AT28" s="80">
        <v>109</v>
      </c>
      <c r="AU28" s="151">
        <v>99</v>
      </c>
      <c r="AV28" s="104">
        <f>SUM(AT28:AU28)</f>
        <v>208</v>
      </c>
      <c r="AW28" s="8">
        <v>8</v>
      </c>
      <c r="AX28" s="33">
        <v>95</v>
      </c>
      <c r="AY28" s="9" t="s">
        <v>1</v>
      </c>
      <c r="AZ28" s="11"/>
      <c r="BA28" s="169"/>
      <c r="BB28" s="169"/>
      <c r="BC28" s="169"/>
      <c r="BD28" s="8"/>
      <c r="BE28" s="33"/>
      <c r="BF28" s="9"/>
      <c r="BG28" s="85"/>
      <c r="BH28" s="200"/>
      <c r="BI28" s="177"/>
      <c r="BJ28" s="177"/>
      <c r="BK28" s="105"/>
      <c r="BL28" s="33"/>
      <c r="BM28" s="9"/>
      <c r="BN28" s="11"/>
      <c r="BO28" s="193"/>
      <c r="BP28" s="8"/>
      <c r="BQ28" s="93"/>
      <c r="BR28" s="9"/>
      <c r="BS28" s="85"/>
      <c r="BT28" s="219"/>
      <c r="BU28" s="219"/>
      <c r="BV28" s="219"/>
      <c r="BW28" s="8"/>
      <c r="BX28" s="93"/>
      <c r="BY28" s="9"/>
    </row>
    <row r="29" spans="1:77" ht="15.75">
      <c r="A29" s="18">
        <v>20</v>
      </c>
      <c r="B29" s="50" t="s">
        <v>130</v>
      </c>
      <c r="C29" s="73" t="s">
        <v>140</v>
      </c>
      <c r="D29" s="71">
        <v>2015</v>
      </c>
      <c r="E29" s="24">
        <v>52</v>
      </c>
      <c r="F29" s="77">
        <v>46</v>
      </c>
      <c r="G29" s="53"/>
      <c r="H29" s="16">
        <f t="shared" si="0"/>
        <v>309.5</v>
      </c>
      <c r="I29" s="11"/>
      <c r="J29" s="87">
        <v>66</v>
      </c>
      <c r="K29" s="8">
        <v>10</v>
      </c>
      <c r="L29" s="56">
        <v>37.5</v>
      </c>
      <c r="M29" s="67" t="s">
        <v>1</v>
      </c>
      <c r="N29" s="11"/>
      <c r="O29" s="224"/>
      <c r="P29" s="8"/>
      <c r="Q29" s="68"/>
      <c r="R29" s="67"/>
      <c r="S29" s="11"/>
      <c r="T29" s="87">
        <v>53</v>
      </c>
      <c r="U29" s="184">
        <v>52</v>
      </c>
      <c r="V29" s="104">
        <f>SUM(T29:U29)</f>
        <v>105</v>
      </c>
      <c r="W29" s="105">
        <v>8</v>
      </c>
      <c r="X29" s="56">
        <v>50</v>
      </c>
      <c r="Y29" s="9" t="s">
        <v>1</v>
      </c>
      <c r="Z29" s="11"/>
      <c r="AA29" s="131">
        <v>44</v>
      </c>
      <c r="AB29" s="68">
        <v>2</v>
      </c>
      <c r="AC29" s="159">
        <v>88</v>
      </c>
      <c r="AD29" s="9" t="s">
        <v>1</v>
      </c>
      <c r="AE29" s="11"/>
      <c r="AF29" s="87">
        <v>58</v>
      </c>
      <c r="AG29" s="137">
        <v>59</v>
      </c>
      <c r="AH29" s="104">
        <f>SUM(AF29:AG29)</f>
        <v>117</v>
      </c>
      <c r="AI29" s="8">
        <v>5</v>
      </c>
      <c r="AJ29" s="56">
        <v>67</v>
      </c>
      <c r="AK29" s="9" t="s">
        <v>1</v>
      </c>
      <c r="AL29" s="11"/>
      <c r="AM29" s="224"/>
      <c r="AN29" s="144"/>
      <c r="AO29" s="104"/>
      <c r="AP29" s="8"/>
      <c r="AQ29" s="56"/>
      <c r="AR29" s="9"/>
      <c r="AS29" s="11"/>
      <c r="AT29" s="224"/>
      <c r="AU29" s="151"/>
      <c r="AV29" s="104"/>
      <c r="AW29" s="8"/>
      <c r="AX29" s="93"/>
      <c r="AY29" s="9"/>
      <c r="AZ29" s="11"/>
      <c r="BA29" s="169"/>
      <c r="BB29" s="169"/>
      <c r="BC29" s="169"/>
      <c r="BD29" s="8"/>
      <c r="BE29" s="93"/>
      <c r="BF29" s="9"/>
      <c r="BG29" s="11"/>
      <c r="BH29" s="87">
        <v>53</v>
      </c>
      <c r="BI29" s="177">
        <v>53</v>
      </c>
      <c r="BJ29" s="177">
        <f>SUM(BH29:BI29)</f>
        <v>106</v>
      </c>
      <c r="BK29" s="8">
        <v>5</v>
      </c>
      <c r="BL29" s="56">
        <v>67</v>
      </c>
      <c r="BM29" s="9" t="s">
        <v>1</v>
      </c>
      <c r="BN29" s="11"/>
      <c r="BO29" s="193"/>
      <c r="BP29" s="8"/>
      <c r="BQ29" s="33"/>
      <c r="BR29" s="9"/>
      <c r="BS29" s="11"/>
      <c r="BT29" s="219"/>
      <c r="BU29" s="219"/>
      <c r="BV29" s="219"/>
      <c r="BW29" s="8"/>
      <c r="BX29" s="68"/>
      <c r="BY29" s="9"/>
    </row>
    <row r="30" spans="1:77" ht="15.75">
      <c r="A30" s="18">
        <v>21</v>
      </c>
      <c r="B30" s="50" t="s">
        <v>267</v>
      </c>
      <c r="C30" s="73" t="s">
        <v>67</v>
      </c>
      <c r="D30" s="70">
        <v>2013</v>
      </c>
      <c r="E30" s="24">
        <v>35.799999999999997</v>
      </c>
      <c r="F30" s="77">
        <v>34.799999999999997</v>
      </c>
      <c r="G30" s="52"/>
      <c r="H30" s="16">
        <f t="shared" si="0"/>
        <v>295</v>
      </c>
      <c r="I30" s="11"/>
      <c r="J30" s="80">
        <v>111</v>
      </c>
      <c r="K30" s="8">
        <v>6</v>
      </c>
      <c r="L30" s="33">
        <v>120</v>
      </c>
      <c r="M30" s="67" t="s">
        <v>1</v>
      </c>
      <c r="N30" s="11"/>
      <c r="O30" s="224"/>
      <c r="P30" s="8"/>
      <c r="Q30" s="93"/>
      <c r="R30" s="67"/>
      <c r="S30" s="11"/>
      <c r="T30" s="219"/>
      <c r="U30" s="200"/>
      <c r="V30" s="104"/>
      <c r="W30" s="105"/>
      <c r="X30" s="33"/>
      <c r="Y30" s="9"/>
      <c r="Z30" s="11"/>
      <c r="AA30" s="224"/>
      <c r="AB30" s="68"/>
      <c r="AC30" s="93"/>
      <c r="AD30" s="9"/>
      <c r="AE30" s="11"/>
      <c r="AF30" s="127">
        <v>110</v>
      </c>
      <c r="AG30" s="137">
        <v>101</v>
      </c>
      <c r="AH30" s="104">
        <f>SUM(AF30:AG30)</f>
        <v>211</v>
      </c>
      <c r="AI30" s="8">
        <v>10</v>
      </c>
      <c r="AJ30" s="33">
        <v>80</v>
      </c>
      <c r="AK30" s="9"/>
      <c r="AL30" s="11"/>
      <c r="AM30" s="200"/>
      <c r="AN30" s="144"/>
      <c r="AO30" s="104"/>
      <c r="AP30" s="8"/>
      <c r="AQ30" s="93"/>
      <c r="AR30" s="9"/>
      <c r="AS30" s="11"/>
      <c r="AT30" s="80">
        <v>103</v>
      </c>
      <c r="AU30" s="151">
        <v>105</v>
      </c>
      <c r="AV30" s="104">
        <f>SUM(AT30:AU30)</f>
        <v>208</v>
      </c>
      <c r="AW30" s="8">
        <v>8</v>
      </c>
      <c r="AX30" s="33">
        <v>95</v>
      </c>
      <c r="AY30" s="9" t="s">
        <v>1</v>
      </c>
      <c r="AZ30" s="11"/>
      <c r="BA30" s="199"/>
      <c r="BB30" s="169"/>
      <c r="BC30" s="169"/>
      <c r="BD30" s="8"/>
      <c r="BE30" s="33"/>
      <c r="BF30" s="9"/>
      <c r="BG30" s="11"/>
      <c r="BH30" s="219"/>
      <c r="BI30" s="177"/>
      <c r="BJ30" s="177"/>
      <c r="BK30" s="8"/>
      <c r="BL30" s="33"/>
      <c r="BM30" s="9"/>
      <c r="BN30" s="11"/>
      <c r="BO30" s="193"/>
      <c r="BP30" s="112"/>
      <c r="BQ30" s="33"/>
      <c r="BR30" s="9"/>
      <c r="BS30" s="11"/>
      <c r="BT30" s="219"/>
      <c r="BU30" s="219"/>
      <c r="BV30" s="219"/>
      <c r="BW30" s="8"/>
      <c r="BX30" s="93"/>
      <c r="BY30" s="9"/>
    </row>
    <row r="31" spans="1:77" ht="15.75">
      <c r="A31" s="18">
        <v>22</v>
      </c>
      <c r="B31" s="50" t="s">
        <v>125</v>
      </c>
      <c r="C31" s="74" t="s">
        <v>92</v>
      </c>
      <c r="D31" s="71">
        <v>2014</v>
      </c>
      <c r="E31" s="24">
        <v>32</v>
      </c>
      <c r="F31" s="77">
        <v>34.799999999999997</v>
      </c>
      <c r="G31" s="53"/>
      <c r="H31" s="16">
        <f t="shared" si="0"/>
        <v>260</v>
      </c>
      <c r="I31" s="11"/>
      <c r="J31" s="80">
        <v>132</v>
      </c>
      <c r="K31" s="8">
        <v>9</v>
      </c>
      <c r="L31" s="33">
        <v>90</v>
      </c>
      <c r="M31" s="67" t="s">
        <v>1</v>
      </c>
      <c r="N31" s="11"/>
      <c r="O31" s="80">
        <v>121</v>
      </c>
      <c r="P31" s="8">
        <v>6</v>
      </c>
      <c r="Q31" s="33">
        <v>120</v>
      </c>
      <c r="R31" s="67" t="s">
        <v>1</v>
      </c>
      <c r="S31" s="11"/>
      <c r="T31" s="36"/>
      <c r="U31" s="36"/>
      <c r="V31" s="104"/>
      <c r="W31" s="105"/>
      <c r="X31" s="33"/>
      <c r="Y31" s="9"/>
      <c r="Z31" s="11"/>
      <c r="AA31" s="224"/>
      <c r="AB31" s="68"/>
      <c r="AC31" s="93"/>
      <c r="AD31" s="9"/>
      <c r="AE31" s="11"/>
      <c r="AF31" s="224"/>
      <c r="AG31" s="137"/>
      <c r="AH31" s="104"/>
      <c r="AI31" s="8"/>
      <c r="AJ31" s="93"/>
      <c r="AK31" s="9"/>
      <c r="AL31" s="11"/>
      <c r="AM31" s="219"/>
      <c r="AN31" s="144"/>
      <c r="AO31" s="104"/>
      <c r="AP31" s="8"/>
      <c r="AQ31" s="33"/>
      <c r="AR31" s="9"/>
      <c r="AS31" s="11"/>
      <c r="AT31" s="224"/>
      <c r="AU31" s="151"/>
      <c r="AV31" s="104"/>
      <c r="AW31" s="8"/>
      <c r="AX31" s="56"/>
      <c r="AY31" s="9"/>
      <c r="AZ31" s="11"/>
      <c r="BA31" s="87">
        <v>54</v>
      </c>
      <c r="BB31" s="169">
        <v>45</v>
      </c>
      <c r="BC31" s="169">
        <f>SUM(BA31:BB31)</f>
        <v>99</v>
      </c>
      <c r="BD31" s="8">
        <v>8</v>
      </c>
      <c r="BE31" s="56">
        <v>50</v>
      </c>
      <c r="BF31" s="9" t="s">
        <v>1</v>
      </c>
      <c r="BG31" s="11"/>
      <c r="BH31" s="199"/>
      <c r="BI31" s="177"/>
      <c r="BJ31" s="177"/>
      <c r="BK31" s="8"/>
      <c r="BL31" s="93"/>
      <c r="BM31" s="9"/>
      <c r="BN31" s="11"/>
      <c r="BO31" s="193"/>
      <c r="BP31" s="8"/>
      <c r="BQ31" s="93"/>
      <c r="BR31" s="9"/>
      <c r="BS31" s="11"/>
      <c r="BT31" s="219"/>
      <c r="BU31" s="219"/>
      <c r="BV31" s="219"/>
      <c r="BW31" s="8"/>
      <c r="BX31" s="93"/>
      <c r="BY31" s="9"/>
    </row>
    <row r="32" spans="1:77" ht="15.75">
      <c r="A32" s="18">
        <v>23</v>
      </c>
      <c r="B32" s="50" t="s">
        <v>131</v>
      </c>
      <c r="C32" s="73" t="s">
        <v>140</v>
      </c>
      <c r="D32" s="71">
        <v>2015</v>
      </c>
      <c r="E32" s="24">
        <v>47</v>
      </c>
      <c r="F32" s="77">
        <v>45</v>
      </c>
      <c r="G32" s="52"/>
      <c r="H32" s="16">
        <f t="shared" si="0"/>
        <v>257.5</v>
      </c>
      <c r="I32" s="11"/>
      <c r="J32" s="87">
        <v>66</v>
      </c>
      <c r="K32" s="8">
        <v>10</v>
      </c>
      <c r="L32" s="56">
        <v>37.5</v>
      </c>
      <c r="M32" s="67" t="s">
        <v>1</v>
      </c>
      <c r="N32" s="11"/>
      <c r="O32" s="224"/>
      <c r="P32" s="8"/>
      <c r="Q32" s="68"/>
      <c r="R32" s="67"/>
      <c r="S32" s="11"/>
      <c r="T32" s="87">
        <v>57</v>
      </c>
      <c r="U32" s="199">
        <v>57</v>
      </c>
      <c r="V32" s="104">
        <f>SUM(T32:U32)</f>
        <v>114</v>
      </c>
      <c r="W32" s="105">
        <v>9</v>
      </c>
      <c r="X32" s="56">
        <v>45</v>
      </c>
      <c r="Y32" s="9" t="s">
        <v>1</v>
      </c>
      <c r="Z32" s="11"/>
      <c r="AA32" s="131">
        <v>56</v>
      </c>
      <c r="AB32" s="68">
        <v>6</v>
      </c>
      <c r="AC32" s="56">
        <v>60</v>
      </c>
      <c r="AD32" s="9" t="s">
        <v>1</v>
      </c>
      <c r="AE32" s="11"/>
      <c r="AF32" s="87">
        <v>59</v>
      </c>
      <c r="AG32" s="137">
        <v>65</v>
      </c>
      <c r="AH32" s="104">
        <f>SUM(AF32:AG32)</f>
        <v>124</v>
      </c>
      <c r="AI32" s="8">
        <v>7</v>
      </c>
      <c r="AJ32" s="56">
        <v>55</v>
      </c>
      <c r="AK32" s="9"/>
      <c r="AL32" s="11"/>
      <c r="AM32" s="219"/>
      <c r="AN32" s="157"/>
      <c r="AO32" s="104"/>
      <c r="AP32" s="8"/>
      <c r="AQ32" s="56"/>
      <c r="AR32" s="9"/>
      <c r="AS32" s="11"/>
      <c r="AT32" s="219"/>
      <c r="AU32" s="151"/>
      <c r="AV32" s="104"/>
      <c r="AW32" s="8"/>
      <c r="AX32" s="56"/>
      <c r="AY32" s="9"/>
      <c r="AZ32" s="11"/>
      <c r="BA32" s="199"/>
      <c r="BB32" s="169"/>
      <c r="BC32" s="169"/>
      <c r="BD32" s="8"/>
      <c r="BE32" s="56"/>
      <c r="BF32" s="9"/>
      <c r="BG32" s="7"/>
      <c r="BH32" s="87">
        <v>58</v>
      </c>
      <c r="BI32" s="177">
        <v>56</v>
      </c>
      <c r="BJ32" s="177">
        <f>SUM(BH32:BI32)</f>
        <v>114</v>
      </c>
      <c r="BK32" s="8">
        <v>6</v>
      </c>
      <c r="BL32" s="56">
        <v>60</v>
      </c>
      <c r="BM32" s="9" t="s">
        <v>1</v>
      </c>
      <c r="BN32" s="11"/>
      <c r="BO32" s="219"/>
      <c r="BP32" s="8"/>
      <c r="BQ32" s="93"/>
      <c r="BR32" s="9"/>
      <c r="BS32" s="7"/>
      <c r="BT32" s="219"/>
      <c r="BU32" s="219"/>
      <c r="BV32" s="219"/>
      <c r="BW32" s="8"/>
      <c r="BX32" s="68"/>
      <c r="BY32" s="9"/>
    </row>
    <row r="33" spans="1:77" ht="15.75">
      <c r="A33" s="18">
        <v>24</v>
      </c>
      <c r="B33" s="50" t="s">
        <v>121</v>
      </c>
      <c r="C33" s="73" t="s">
        <v>91</v>
      </c>
      <c r="D33" s="70">
        <v>2013</v>
      </c>
      <c r="E33" s="24">
        <v>47</v>
      </c>
      <c r="F33" s="77">
        <v>42.9</v>
      </c>
      <c r="G33" s="52"/>
      <c r="H33" s="16">
        <f t="shared" si="0"/>
        <v>218.6</v>
      </c>
      <c r="I33" s="11"/>
      <c r="J33" s="87">
        <v>57</v>
      </c>
      <c r="K33" s="8">
        <v>5</v>
      </c>
      <c r="L33" s="56">
        <v>60.6</v>
      </c>
      <c r="M33" s="67" t="s">
        <v>1</v>
      </c>
      <c r="N33" s="11"/>
      <c r="O33" s="224"/>
      <c r="P33" s="8"/>
      <c r="Q33" s="68"/>
      <c r="R33" s="67"/>
      <c r="S33" s="85"/>
      <c r="T33" s="224"/>
      <c r="U33" s="219"/>
      <c r="V33" s="104"/>
      <c r="W33" s="105"/>
      <c r="X33" s="33"/>
      <c r="Y33" s="9"/>
      <c r="Z33" s="11"/>
      <c r="AA33" s="130">
        <v>47</v>
      </c>
      <c r="AB33" s="68">
        <v>2</v>
      </c>
      <c r="AC33" s="56">
        <v>88</v>
      </c>
      <c r="AD33" s="9" t="s">
        <v>1</v>
      </c>
      <c r="AE33" s="85"/>
      <c r="AF33" s="224"/>
      <c r="AG33" s="137"/>
      <c r="AH33" s="104"/>
      <c r="AI33" s="8"/>
      <c r="AJ33" s="93"/>
      <c r="AK33" s="9"/>
      <c r="AL33" s="85"/>
      <c r="AM33" s="184"/>
      <c r="AN33" s="144"/>
      <c r="AO33" s="104"/>
      <c r="AP33" s="8"/>
      <c r="AQ33" s="93"/>
      <c r="AR33" s="9"/>
      <c r="AS33" s="85"/>
      <c r="AT33" s="80">
        <v>113</v>
      </c>
      <c r="AU33" s="151">
        <v>110</v>
      </c>
      <c r="AV33" s="104">
        <f>SUM(AT33:AU33)</f>
        <v>223</v>
      </c>
      <c r="AW33" s="8">
        <v>11</v>
      </c>
      <c r="AX33" s="33">
        <v>70</v>
      </c>
      <c r="AY33" s="9" t="s">
        <v>1</v>
      </c>
      <c r="AZ33" s="85"/>
      <c r="BA33" s="169"/>
      <c r="BB33" s="169"/>
      <c r="BC33" s="169"/>
      <c r="BD33" s="8"/>
      <c r="BE33" s="33"/>
      <c r="BF33" s="9"/>
      <c r="BG33" s="11"/>
      <c r="BH33" s="224"/>
      <c r="BI33" s="177"/>
      <c r="BJ33" s="177"/>
      <c r="BK33" s="8"/>
      <c r="BL33" s="93"/>
      <c r="BM33" s="9"/>
      <c r="BN33" s="11"/>
      <c r="BO33" s="193"/>
      <c r="BP33" s="8"/>
      <c r="BQ33" s="93"/>
      <c r="BR33" s="9"/>
      <c r="BS33" s="11"/>
      <c r="BT33" s="219"/>
      <c r="BU33" s="219"/>
      <c r="BV33" s="219"/>
      <c r="BW33" s="8"/>
      <c r="BX33" s="93"/>
      <c r="BY33" s="9"/>
    </row>
    <row r="34" spans="1:77" ht="15.75">
      <c r="A34" s="18">
        <v>25</v>
      </c>
      <c r="B34" s="167" t="s">
        <v>292</v>
      </c>
      <c r="C34" s="74" t="s">
        <v>92</v>
      </c>
      <c r="D34" s="71">
        <v>2014</v>
      </c>
      <c r="E34" s="24">
        <v>22.8</v>
      </c>
      <c r="F34" s="77"/>
      <c r="G34" s="52"/>
      <c r="H34" s="16">
        <f t="shared" si="0"/>
        <v>149.5</v>
      </c>
      <c r="I34" s="11"/>
      <c r="J34" s="224"/>
      <c r="K34" s="8"/>
      <c r="L34" s="56"/>
      <c r="M34" s="67"/>
      <c r="N34" s="11"/>
      <c r="O34" s="224"/>
      <c r="P34" s="8"/>
      <c r="Q34" s="56"/>
      <c r="R34" s="67"/>
      <c r="S34" s="11"/>
      <c r="T34" s="36"/>
      <c r="U34" s="36"/>
      <c r="V34" s="104"/>
      <c r="W34" s="105"/>
      <c r="X34" s="33"/>
      <c r="Y34" s="9"/>
      <c r="Z34" s="11"/>
      <c r="AA34" s="224"/>
      <c r="AB34" s="99"/>
      <c r="AC34" s="68"/>
      <c r="AD34" s="9"/>
      <c r="AE34" s="11"/>
      <c r="AF34" s="224"/>
      <c r="AG34" s="137"/>
      <c r="AH34" s="104"/>
      <c r="AI34" s="8"/>
      <c r="AJ34" s="93"/>
      <c r="AK34" s="9"/>
      <c r="AL34" s="11"/>
      <c r="AM34" s="87">
        <v>46</v>
      </c>
      <c r="AN34" s="144">
        <v>47</v>
      </c>
      <c r="AO34" s="104">
        <f>SUM(AM34:AN34)</f>
        <v>93</v>
      </c>
      <c r="AP34" s="8">
        <v>6</v>
      </c>
      <c r="AQ34" s="56">
        <v>57.5</v>
      </c>
      <c r="AR34" s="9" t="s">
        <v>1</v>
      </c>
      <c r="AS34" s="11"/>
      <c r="AT34" s="151"/>
      <c r="AU34" s="151"/>
      <c r="AV34" s="104"/>
      <c r="AW34" s="8"/>
      <c r="AX34" s="56"/>
      <c r="AY34" s="9"/>
      <c r="AZ34" s="11"/>
      <c r="BA34" s="87">
        <v>41</v>
      </c>
      <c r="BB34" s="169">
        <v>43</v>
      </c>
      <c r="BC34" s="169">
        <f>SUM(BA34:BB34)</f>
        <v>84</v>
      </c>
      <c r="BD34" s="8">
        <v>2</v>
      </c>
      <c r="BE34" s="56">
        <v>92</v>
      </c>
      <c r="BF34" s="9" t="s">
        <v>1</v>
      </c>
      <c r="BG34" s="85"/>
      <c r="BH34" s="224"/>
      <c r="BI34" s="177"/>
      <c r="BJ34" s="177"/>
      <c r="BK34" s="8"/>
      <c r="BL34" s="93"/>
      <c r="BM34" s="9"/>
      <c r="BN34" s="11"/>
      <c r="BO34" s="193"/>
      <c r="BP34" s="8"/>
      <c r="BQ34" s="33"/>
      <c r="BR34" s="9"/>
      <c r="BS34" s="85"/>
      <c r="BT34" s="219"/>
      <c r="BU34" s="219"/>
      <c r="BV34" s="219"/>
      <c r="BW34" s="8"/>
      <c r="BX34" s="93"/>
      <c r="BY34" s="9"/>
    </row>
    <row r="35" spans="1:77" ht="15.75">
      <c r="A35" s="18">
        <v>26</v>
      </c>
      <c r="B35" s="50" t="s">
        <v>122</v>
      </c>
      <c r="C35" s="74" t="s">
        <v>92</v>
      </c>
      <c r="D35" s="70">
        <v>2013</v>
      </c>
      <c r="E35" s="24">
        <v>42</v>
      </c>
      <c r="F35" s="77">
        <v>38.200000000000003</v>
      </c>
      <c r="G35" s="52"/>
      <c r="H35" s="16">
        <f t="shared" si="0"/>
        <v>125</v>
      </c>
      <c r="I35" s="11"/>
      <c r="J35" s="87">
        <v>61</v>
      </c>
      <c r="K35" s="8">
        <v>8</v>
      </c>
      <c r="L35" s="56">
        <v>50</v>
      </c>
      <c r="M35" s="67" t="s">
        <v>1</v>
      </c>
      <c r="N35" s="11"/>
      <c r="O35" s="224"/>
      <c r="P35" s="8"/>
      <c r="Q35" s="68"/>
      <c r="R35" s="67"/>
      <c r="S35" s="11"/>
      <c r="T35" s="224"/>
      <c r="U35" s="184"/>
      <c r="V35" s="104"/>
      <c r="W35" s="105"/>
      <c r="X35" s="33"/>
      <c r="Y35" s="9"/>
      <c r="Z35" s="11"/>
      <c r="AA35" s="130">
        <v>48</v>
      </c>
      <c r="AB35" s="68">
        <v>4</v>
      </c>
      <c r="AC35" s="56">
        <v>75</v>
      </c>
      <c r="AD35" s="9" t="s">
        <v>1</v>
      </c>
      <c r="AE35" s="11"/>
      <c r="AF35" s="224"/>
      <c r="AG35" s="137"/>
      <c r="AH35" s="104"/>
      <c r="AI35" s="8"/>
      <c r="AJ35" s="93"/>
      <c r="AK35" s="9"/>
      <c r="AL35" s="11"/>
      <c r="AM35" s="224"/>
      <c r="AN35" s="144"/>
      <c r="AO35" s="104"/>
      <c r="AP35" s="8"/>
      <c r="AQ35" s="93"/>
      <c r="AR35" s="9"/>
      <c r="AS35" s="11"/>
      <c r="AT35" s="224"/>
      <c r="AU35" s="151"/>
      <c r="AV35" s="104"/>
      <c r="AW35" s="8"/>
      <c r="AX35" s="33"/>
      <c r="AY35" s="9"/>
      <c r="AZ35" s="11"/>
      <c r="BA35" s="219"/>
      <c r="BB35" s="169"/>
      <c r="BC35" s="169"/>
      <c r="BD35" s="8"/>
      <c r="BE35" s="33"/>
      <c r="BF35" s="9"/>
      <c r="BG35" s="85"/>
      <c r="BH35" s="219"/>
      <c r="BI35" s="177"/>
      <c r="BJ35" s="177"/>
      <c r="BK35" s="8"/>
      <c r="BL35" s="33"/>
      <c r="BM35" s="9"/>
      <c r="BN35" s="85"/>
      <c r="BO35" s="224"/>
      <c r="BP35" s="112"/>
      <c r="BQ35" s="33"/>
      <c r="BR35" s="9"/>
      <c r="BS35" s="85"/>
      <c r="BT35" s="219"/>
      <c r="BU35" s="219"/>
      <c r="BV35" s="219"/>
      <c r="BW35" s="8"/>
      <c r="BX35" s="93"/>
      <c r="BY35" s="9"/>
    </row>
    <row r="36" spans="1:77" ht="15.75">
      <c r="A36" s="18">
        <v>27</v>
      </c>
      <c r="B36" s="162" t="s">
        <v>190</v>
      </c>
      <c r="C36" s="74" t="s">
        <v>68</v>
      </c>
      <c r="D36" s="71">
        <v>2014</v>
      </c>
      <c r="E36" s="24">
        <v>45</v>
      </c>
      <c r="F36" s="77"/>
      <c r="G36" s="52"/>
      <c r="H36" s="16">
        <f t="shared" si="0"/>
        <v>115</v>
      </c>
      <c r="I36" s="11"/>
      <c r="J36" s="224"/>
      <c r="K36" s="8"/>
      <c r="L36" s="56"/>
      <c r="M36" s="67"/>
      <c r="N36" s="11"/>
      <c r="O36" s="87">
        <v>44</v>
      </c>
      <c r="P36" s="8">
        <v>4</v>
      </c>
      <c r="Q36" s="56">
        <v>75</v>
      </c>
      <c r="R36" s="67" t="s">
        <v>1</v>
      </c>
      <c r="S36" s="11"/>
      <c r="T36" s="36"/>
      <c r="U36" s="36"/>
      <c r="V36" s="104"/>
      <c r="W36" s="105"/>
      <c r="X36" s="33"/>
      <c r="Y36" s="9"/>
      <c r="Z36" s="11"/>
      <c r="AA36" s="224"/>
      <c r="AB36" s="99"/>
      <c r="AC36" s="68"/>
      <c r="AD36" s="9"/>
      <c r="AE36" s="11"/>
      <c r="AF36" s="224"/>
      <c r="AG36" s="157"/>
      <c r="AH36" s="104"/>
      <c r="AI36" s="8"/>
      <c r="AJ36" s="93"/>
      <c r="AK36" s="9"/>
      <c r="AL36" s="11"/>
      <c r="AM36" s="87">
        <v>47</v>
      </c>
      <c r="AN36" s="157">
        <v>54</v>
      </c>
      <c r="AO36" s="104">
        <f>SUM(AM36:AN36)</f>
        <v>101</v>
      </c>
      <c r="AP36" s="8">
        <v>10</v>
      </c>
      <c r="AQ36" s="56">
        <v>40</v>
      </c>
      <c r="AR36" s="9" t="s">
        <v>1</v>
      </c>
      <c r="AS36" s="11"/>
      <c r="AT36" s="224"/>
      <c r="AU36" s="157"/>
      <c r="AV36" s="104"/>
      <c r="AW36" s="8"/>
      <c r="AX36" s="56"/>
      <c r="AY36" s="9"/>
      <c r="AZ36" s="11"/>
      <c r="BA36" s="169"/>
      <c r="BB36" s="169"/>
      <c r="BC36" s="169"/>
      <c r="BD36" s="8"/>
      <c r="BE36" s="56"/>
      <c r="BF36" s="9"/>
      <c r="BG36" s="11"/>
      <c r="BH36" s="219"/>
      <c r="BI36" s="177"/>
      <c r="BJ36" s="177"/>
      <c r="BK36" s="107"/>
      <c r="BL36" s="152"/>
      <c r="BM36" s="9"/>
      <c r="BN36" s="11"/>
      <c r="BO36" s="193"/>
      <c r="BP36" s="8"/>
      <c r="BQ36" s="33"/>
      <c r="BR36" s="9"/>
      <c r="BS36" s="11"/>
      <c r="BT36" s="219"/>
      <c r="BU36" s="219"/>
      <c r="BV36" s="219"/>
      <c r="BW36" s="107"/>
      <c r="BX36" s="166"/>
      <c r="BY36" s="9"/>
    </row>
    <row r="37" spans="1:77" ht="15.75">
      <c r="A37" s="18">
        <v>28</v>
      </c>
      <c r="B37" s="50" t="s">
        <v>154</v>
      </c>
      <c r="C37" s="73" t="s">
        <v>72</v>
      </c>
      <c r="D37" s="71">
        <v>2016</v>
      </c>
      <c r="E37" s="24">
        <v>48</v>
      </c>
      <c r="F37" s="77">
        <v>49.5</v>
      </c>
      <c r="G37" s="52"/>
      <c r="H37" s="16">
        <f t="shared" si="0"/>
        <v>100</v>
      </c>
      <c r="I37" s="11"/>
      <c r="J37" s="87">
        <v>76</v>
      </c>
      <c r="K37" s="8">
        <v>13</v>
      </c>
      <c r="L37" s="56">
        <v>25</v>
      </c>
      <c r="M37" s="67" t="s">
        <v>1</v>
      </c>
      <c r="N37" s="11"/>
      <c r="O37" s="224"/>
      <c r="P37" s="8"/>
      <c r="Q37" s="68"/>
      <c r="R37" s="67"/>
      <c r="S37" s="11"/>
      <c r="T37" s="36"/>
      <c r="U37" s="36"/>
      <c r="V37" s="104"/>
      <c r="W37" s="105"/>
      <c r="X37" s="33"/>
      <c r="Y37" s="9"/>
      <c r="Z37" s="11"/>
      <c r="AA37" s="131">
        <v>46</v>
      </c>
      <c r="AB37" s="68">
        <v>4</v>
      </c>
      <c r="AC37" s="56">
        <v>75</v>
      </c>
      <c r="AD37" s="9" t="s">
        <v>1</v>
      </c>
      <c r="AE37" s="11"/>
      <c r="AF37" s="224"/>
      <c r="AG37" s="137"/>
      <c r="AH37" s="104"/>
      <c r="AI37" s="8"/>
      <c r="AJ37" s="93"/>
      <c r="AK37" s="9"/>
      <c r="AL37" s="11"/>
      <c r="AM37" s="224"/>
      <c r="AN37" s="144"/>
      <c r="AO37" s="104"/>
      <c r="AP37" s="8"/>
      <c r="AQ37" s="56"/>
      <c r="AR37" s="9"/>
      <c r="AS37" s="11"/>
      <c r="AT37" s="151"/>
      <c r="AU37" s="151"/>
      <c r="AV37" s="104"/>
      <c r="AW37" s="8"/>
      <c r="AX37" s="93"/>
      <c r="AY37" s="9"/>
      <c r="AZ37" s="11"/>
      <c r="BA37" s="224"/>
      <c r="BB37" s="169"/>
      <c r="BC37" s="169"/>
      <c r="BD37" s="8"/>
      <c r="BE37" s="93"/>
      <c r="BF37" s="9"/>
      <c r="BG37" s="11"/>
      <c r="BH37" s="179"/>
      <c r="BI37" s="177"/>
      <c r="BJ37" s="177"/>
      <c r="BK37" s="8"/>
      <c r="BL37" s="93"/>
      <c r="BM37" s="9"/>
      <c r="BN37" s="11"/>
      <c r="BO37" s="193"/>
      <c r="BP37" s="8"/>
      <c r="BQ37" s="33"/>
      <c r="BR37" s="9"/>
      <c r="BS37" s="11"/>
      <c r="BT37" s="219"/>
      <c r="BU37" s="219"/>
      <c r="BV37" s="219"/>
      <c r="BW37" s="8"/>
      <c r="BX37" s="93"/>
      <c r="BY37" s="9"/>
    </row>
    <row r="38" spans="1:77" ht="15.75">
      <c r="A38" s="18">
        <v>29</v>
      </c>
      <c r="B38" s="50" t="s">
        <v>352</v>
      </c>
      <c r="C38" s="73" t="s">
        <v>345</v>
      </c>
      <c r="D38" s="71">
        <v>2015</v>
      </c>
      <c r="E38" s="24">
        <v>39</v>
      </c>
      <c r="F38" s="77"/>
      <c r="G38" s="52"/>
      <c r="H38" s="16">
        <f t="shared" si="0"/>
        <v>92</v>
      </c>
      <c r="I38" s="11"/>
      <c r="J38" s="108"/>
      <c r="K38" s="108"/>
      <c r="L38" s="152"/>
      <c r="M38" s="202"/>
      <c r="N38" s="11"/>
      <c r="O38" s="108"/>
      <c r="P38" s="108"/>
      <c r="Q38" s="152"/>
      <c r="R38" s="202"/>
      <c r="S38" s="11"/>
      <c r="T38" s="36"/>
      <c r="U38" s="36"/>
      <c r="V38" s="108"/>
      <c r="W38" s="108"/>
      <c r="X38" s="152"/>
      <c r="Y38" s="165"/>
      <c r="Z38" s="11"/>
      <c r="AA38" s="108"/>
      <c r="AB38" s="108"/>
      <c r="AC38" s="152"/>
      <c r="AD38" s="165"/>
      <c r="AE38" s="11"/>
      <c r="AF38" s="36"/>
      <c r="AG38" s="36"/>
      <c r="AH38" s="108"/>
      <c r="AI38" s="108"/>
      <c r="AJ38" s="152"/>
      <c r="AK38" s="165"/>
      <c r="AL38" s="11"/>
      <c r="AM38" s="36"/>
      <c r="AN38" s="36"/>
      <c r="AO38" s="108"/>
      <c r="AP38" s="108"/>
      <c r="AQ38" s="152"/>
      <c r="AR38" s="165"/>
      <c r="AS38" s="11"/>
      <c r="AT38" s="36"/>
      <c r="AU38" s="36"/>
      <c r="AV38" s="108"/>
      <c r="AW38" s="108"/>
      <c r="AX38" s="152"/>
      <c r="AY38" s="165"/>
      <c r="AZ38" s="11"/>
      <c r="BA38" s="36"/>
      <c r="BB38" s="36"/>
      <c r="BC38" s="108"/>
      <c r="BD38" s="108"/>
      <c r="BE38" s="152"/>
      <c r="BF38" s="165"/>
      <c r="BG38" s="11"/>
      <c r="BH38" s="36"/>
      <c r="BI38" s="36"/>
      <c r="BJ38" s="108"/>
      <c r="BK38" s="108"/>
      <c r="BL38" s="152"/>
      <c r="BM38" s="165"/>
      <c r="BN38" s="11"/>
      <c r="BO38" s="87">
        <v>99</v>
      </c>
      <c r="BP38" s="8">
        <v>2</v>
      </c>
      <c r="BQ38" s="68">
        <v>92</v>
      </c>
      <c r="BR38" s="9" t="s">
        <v>1</v>
      </c>
      <c r="BS38" s="11"/>
      <c r="BT38" s="219"/>
      <c r="BU38" s="219"/>
      <c r="BV38" s="109"/>
      <c r="BW38" s="109"/>
      <c r="BX38" s="166"/>
      <c r="BY38" s="165"/>
    </row>
    <row r="39" spans="1:77" ht="15.75">
      <c r="A39" s="18">
        <v>30</v>
      </c>
      <c r="B39" s="50" t="s">
        <v>353</v>
      </c>
      <c r="C39" s="73" t="s">
        <v>138</v>
      </c>
      <c r="D39" s="79">
        <v>2013</v>
      </c>
      <c r="E39" s="24">
        <v>48</v>
      </c>
      <c r="F39" s="77"/>
      <c r="G39" s="52"/>
      <c r="H39" s="16">
        <f t="shared" si="0"/>
        <v>84</v>
      </c>
      <c r="I39" s="11"/>
      <c r="J39" s="108"/>
      <c r="K39" s="108"/>
      <c r="L39" s="152"/>
      <c r="M39" s="165"/>
      <c r="N39" s="11"/>
      <c r="O39" s="108"/>
      <c r="P39" s="108"/>
      <c r="Q39" s="152"/>
      <c r="R39" s="165"/>
      <c r="S39" s="11"/>
      <c r="T39" s="36"/>
      <c r="U39" s="36"/>
      <c r="V39" s="108"/>
      <c r="W39" s="108"/>
      <c r="X39" s="152"/>
      <c r="Y39" s="165"/>
      <c r="Z39" s="11"/>
      <c r="AA39" s="108"/>
      <c r="AB39" s="108"/>
      <c r="AC39" s="152"/>
      <c r="AD39" s="165"/>
      <c r="AE39" s="11"/>
      <c r="AF39" s="36"/>
      <c r="AG39" s="36"/>
      <c r="AH39" s="108"/>
      <c r="AI39" s="108"/>
      <c r="AJ39" s="152"/>
      <c r="AK39" s="165"/>
      <c r="AL39" s="11"/>
      <c r="AM39" s="36"/>
      <c r="AN39" s="36"/>
      <c r="AO39" s="108"/>
      <c r="AP39" s="108"/>
      <c r="AQ39" s="152"/>
      <c r="AR39" s="165"/>
      <c r="AS39" s="11"/>
      <c r="AT39" s="36"/>
      <c r="AU39" s="36"/>
      <c r="AV39" s="108"/>
      <c r="AW39" s="108"/>
      <c r="AX39" s="152"/>
      <c r="AY39" s="165"/>
      <c r="AZ39" s="11"/>
      <c r="BA39" s="36"/>
      <c r="BB39" s="36"/>
      <c r="BC39" s="108"/>
      <c r="BD39" s="108"/>
      <c r="BE39" s="152"/>
      <c r="BF39" s="165"/>
      <c r="BG39" s="11"/>
      <c r="BH39" s="36"/>
      <c r="BI39" s="36"/>
      <c r="BJ39" s="108"/>
      <c r="BK39" s="108"/>
      <c r="BL39" s="152"/>
      <c r="BM39" s="165"/>
      <c r="BN39" s="11"/>
      <c r="BO39" s="87">
        <v>131</v>
      </c>
      <c r="BP39" s="8">
        <v>3</v>
      </c>
      <c r="BQ39" s="68">
        <v>84</v>
      </c>
      <c r="BR39" s="9" t="s">
        <v>1</v>
      </c>
      <c r="BS39" s="11"/>
      <c r="BT39" s="219"/>
      <c r="BU39" s="219"/>
      <c r="BV39" s="109"/>
      <c r="BW39" s="109"/>
      <c r="BX39" s="166"/>
      <c r="BY39" s="165"/>
    </row>
    <row r="40" spans="1:77" ht="15.75">
      <c r="A40" s="18">
        <v>31</v>
      </c>
      <c r="B40" s="50" t="s">
        <v>354</v>
      </c>
      <c r="C40" s="73" t="s">
        <v>346</v>
      </c>
      <c r="D40" s="79">
        <v>2013</v>
      </c>
      <c r="E40" s="24">
        <v>46</v>
      </c>
      <c r="F40" s="77"/>
      <c r="G40" s="52"/>
      <c r="H40" s="16">
        <f t="shared" si="0"/>
        <v>75</v>
      </c>
      <c r="I40" s="11"/>
      <c r="J40" s="108"/>
      <c r="K40" s="108"/>
      <c r="L40" s="152"/>
      <c r="M40" s="165"/>
      <c r="N40" s="11"/>
      <c r="O40" s="108"/>
      <c r="P40" s="108"/>
      <c r="Q40" s="152"/>
      <c r="R40" s="165"/>
      <c r="S40" s="11"/>
      <c r="T40" s="36"/>
      <c r="U40" s="36"/>
      <c r="V40" s="108"/>
      <c r="W40" s="108"/>
      <c r="X40" s="152"/>
      <c r="Y40" s="165"/>
      <c r="Z40" s="11"/>
      <c r="AA40" s="108"/>
      <c r="AB40" s="108"/>
      <c r="AC40" s="152"/>
      <c r="AD40" s="165"/>
      <c r="AE40" s="11"/>
      <c r="AF40" s="36"/>
      <c r="AG40" s="36"/>
      <c r="AH40" s="108"/>
      <c r="AI40" s="108"/>
      <c r="AJ40" s="152"/>
      <c r="AK40" s="165"/>
      <c r="AL40" s="11"/>
      <c r="AM40" s="36"/>
      <c r="AN40" s="36"/>
      <c r="AO40" s="108"/>
      <c r="AP40" s="108"/>
      <c r="AQ40" s="152"/>
      <c r="AR40" s="165"/>
      <c r="AS40" s="11"/>
      <c r="AT40" s="36"/>
      <c r="AU40" s="36"/>
      <c r="AV40" s="108"/>
      <c r="AW40" s="108"/>
      <c r="AX40" s="152"/>
      <c r="AY40" s="165"/>
      <c r="AZ40" s="11"/>
      <c r="BA40" s="36"/>
      <c r="BB40" s="36"/>
      <c r="BC40" s="108"/>
      <c r="BD40" s="108"/>
      <c r="BE40" s="152"/>
      <c r="BF40" s="165"/>
      <c r="BG40" s="11"/>
      <c r="BH40" s="36"/>
      <c r="BI40" s="36"/>
      <c r="BJ40" s="108"/>
      <c r="BK40" s="108"/>
      <c r="BL40" s="152"/>
      <c r="BM40" s="165"/>
      <c r="BN40" s="11"/>
      <c r="BO40" s="87">
        <v>132</v>
      </c>
      <c r="BP40" s="8">
        <v>4</v>
      </c>
      <c r="BQ40" s="68">
        <v>75</v>
      </c>
      <c r="BR40" s="9" t="s">
        <v>1</v>
      </c>
      <c r="BS40" s="11"/>
      <c r="BT40" s="219"/>
      <c r="BU40" s="219"/>
      <c r="BV40" s="109"/>
      <c r="BW40" s="109"/>
      <c r="BX40" s="166"/>
      <c r="BY40" s="165"/>
    </row>
    <row r="41" spans="1:77" ht="15.75">
      <c r="A41" s="18">
        <v>32</v>
      </c>
      <c r="B41" s="50" t="s">
        <v>128</v>
      </c>
      <c r="C41" s="74" t="s">
        <v>64</v>
      </c>
      <c r="D41" s="71">
        <v>2014</v>
      </c>
      <c r="E41" s="24">
        <v>52</v>
      </c>
      <c r="F41" s="77"/>
      <c r="G41" s="52"/>
      <c r="H41" s="16">
        <f t="shared" si="0"/>
        <v>30</v>
      </c>
      <c r="I41" s="11"/>
      <c r="J41" s="87">
        <v>72</v>
      </c>
      <c r="K41" s="8">
        <v>12</v>
      </c>
      <c r="L41" s="66">
        <v>30</v>
      </c>
      <c r="M41" s="67" t="s">
        <v>1</v>
      </c>
      <c r="N41" s="11"/>
      <c r="O41" s="224"/>
      <c r="P41" s="8"/>
      <c r="Q41" s="68"/>
      <c r="R41" s="9"/>
      <c r="S41" s="11"/>
      <c r="T41" s="224"/>
      <c r="U41" s="224"/>
      <c r="V41" s="104"/>
      <c r="W41" s="105"/>
      <c r="X41" s="33"/>
      <c r="Y41" s="9"/>
      <c r="Z41" s="11"/>
      <c r="AA41" s="224"/>
      <c r="AB41" s="128"/>
      <c r="AC41" s="68"/>
      <c r="AD41" s="9"/>
      <c r="AE41" s="11"/>
      <c r="AF41" s="224"/>
      <c r="AG41" s="224"/>
      <c r="AH41" s="104"/>
      <c r="AI41" s="8"/>
      <c r="AJ41" s="93"/>
      <c r="AK41" s="9"/>
      <c r="AL41" s="11"/>
      <c r="AM41" s="224"/>
      <c r="AN41" s="224"/>
      <c r="AO41" s="104"/>
      <c r="AP41" s="8"/>
      <c r="AQ41" s="33"/>
      <c r="AR41" s="9"/>
      <c r="AS41" s="11"/>
      <c r="AT41" s="224"/>
      <c r="AU41" s="224"/>
      <c r="AV41" s="104"/>
      <c r="AW41" s="8"/>
      <c r="AX41" s="56"/>
      <c r="AY41" s="9"/>
      <c r="AZ41" s="11"/>
      <c r="BA41" s="224"/>
      <c r="BB41" s="224"/>
      <c r="BC41" s="224"/>
      <c r="BD41" s="8"/>
      <c r="BE41" s="56"/>
      <c r="BF41" s="9"/>
      <c r="BG41" s="11"/>
      <c r="BH41" s="224"/>
      <c r="BI41" s="224"/>
      <c r="BJ41" s="224"/>
      <c r="BK41" s="8"/>
      <c r="BL41" s="93"/>
      <c r="BM41" s="9"/>
      <c r="BN41" s="11"/>
      <c r="BO41" s="224"/>
      <c r="BP41" s="8"/>
      <c r="BQ41" s="93"/>
      <c r="BR41" s="9"/>
      <c r="BS41" s="11"/>
      <c r="BT41" s="219"/>
      <c r="BU41" s="219"/>
      <c r="BV41" s="224"/>
      <c r="BW41" s="8"/>
      <c r="BX41" s="93"/>
      <c r="BY41" s="9"/>
    </row>
    <row r="42" spans="1:77">
      <c r="B42" s="195"/>
      <c r="C42" s="198"/>
      <c r="D42" s="198"/>
    </row>
  </sheetData>
  <sortState ref="B10:BY41">
    <sortCondition descending="1" ref="H10:H41"/>
  </sortState>
  <mergeCells count="98">
    <mergeCell ref="BT3:BY3"/>
    <mergeCell ref="BT4:BY4"/>
    <mergeCell ref="BT5:BY5"/>
    <mergeCell ref="BT6:BY6"/>
    <mergeCell ref="BT7:BT9"/>
    <mergeCell ref="BU7:BU9"/>
    <mergeCell ref="BV7:BV9"/>
    <mergeCell ref="BW7:BW9"/>
    <mergeCell ref="BX7:BY9"/>
    <mergeCell ref="BO3:BR3"/>
    <mergeCell ref="BO5:BR5"/>
    <mergeCell ref="BO6:BR6"/>
    <mergeCell ref="BO7:BO9"/>
    <mergeCell ref="BP7:BP9"/>
    <mergeCell ref="BQ7:BR9"/>
    <mergeCell ref="BO4:BR4"/>
    <mergeCell ref="BH3:BM3"/>
    <mergeCell ref="BH4:BM4"/>
    <mergeCell ref="BH5:BM5"/>
    <mergeCell ref="BH7:BH9"/>
    <mergeCell ref="BI7:BI9"/>
    <mergeCell ref="BJ7:BJ9"/>
    <mergeCell ref="BK7:BK9"/>
    <mergeCell ref="BL7:BM9"/>
    <mergeCell ref="BH6:BM6"/>
    <mergeCell ref="BE7:BF9"/>
    <mergeCell ref="AM7:AM9"/>
    <mergeCell ref="AN7:AN9"/>
    <mergeCell ref="AO7:AO9"/>
    <mergeCell ref="AP7:AP9"/>
    <mergeCell ref="AQ7:AR9"/>
    <mergeCell ref="BD7:BD9"/>
    <mergeCell ref="AM2:AR2"/>
    <mergeCell ref="AM3:AR3"/>
    <mergeCell ref="AM4:AR4"/>
    <mergeCell ref="AM5:AR5"/>
    <mergeCell ref="AM6:AR6"/>
    <mergeCell ref="W7:W9"/>
    <mergeCell ref="X7:Y9"/>
    <mergeCell ref="Q9:R9"/>
    <mergeCell ref="AF5:AK5"/>
    <mergeCell ref="AF3:AK3"/>
    <mergeCell ref="AF4:AK4"/>
    <mergeCell ref="AF6:AK6"/>
    <mergeCell ref="AJ7:AK9"/>
    <mergeCell ref="J1:M2"/>
    <mergeCell ref="J5:M5"/>
    <mergeCell ref="L9:M9"/>
    <mergeCell ref="A1:H4"/>
    <mergeCell ref="B8:B9"/>
    <mergeCell ref="C8:C9"/>
    <mergeCell ref="D8:D9"/>
    <mergeCell ref="E8:E9"/>
    <mergeCell ref="F8:F9"/>
    <mergeCell ref="H7:H9"/>
    <mergeCell ref="J7:M7"/>
    <mergeCell ref="J6:M6"/>
    <mergeCell ref="J8:M8"/>
    <mergeCell ref="O1:R2"/>
    <mergeCell ref="AF7:AF9"/>
    <mergeCell ref="AG7:AG9"/>
    <mergeCell ref="AH7:AH9"/>
    <mergeCell ref="AI7:AI9"/>
    <mergeCell ref="O5:R5"/>
    <mergeCell ref="O6:R6"/>
    <mergeCell ref="O7:R7"/>
    <mergeCell ref="O8:R8"/>
    <mergeCell ref="T3:Y3"/>
    <mergeCell ref="T6:Y6"/>
    <mergeCell ref="T4:Y4"/>
    <mergeCell ref="T5:Y5"/>
    <mergeCell ref="T7:T9"/>
    <mergeCell ref="U7:U9"/>
    <mergeCell ref="V7:V9"/>
    <mergeCell ref="AA1:AD2"/>
    <mergeCell ref="AA5:AD5"/>
    <mergeCell ref="AC9:AD9"/>
    <mergeCell ref="AA6:AD6"/>
    <mergeCell ref="AA4:AD4"/>
    <mergeCell ref="AA7:AD7"/>
    <mergeCell ref="AA3:AD3"/>
    <mergeCell ref="AA8:AD8"/>
    <mergeCell ref="AF2:AK2"/>
    <mergeCell ref="BA5:BF5"/>
    <mergeCell ref="BA3:BF3"/>
    <mergeCell ref="AT6:AY6"/>
    <mergeCell ref="AT7:AT9"/>
    <mergeCell ref="AU7:AU9"/>
    <mergeCell ref="AV7:AV9"/>
    <mergeCell ref="AW7:AW9"/>
    <mergeCell ref="AX7:AY9"/>
    <mergeCell ref="AT4:AY4"/>
    <mergeCell ref="AT5:AY5"/>
    <mergeCell ref="BA4:BF4"/>
    <mergeCell ref="BA6:BF6"/>
    <mergeCell ref="BA7:BA9"/>
    <mergeCell ref="BB7:BB9"/>
    <mergeCell ref="BC7:BC9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CD22"/>
  <sheetViews>
    <sheetView zoomScaleNormal="100" workbookViewId="0">
      <pane xSplit="10740" topLeftCell="BX1" activePane="topRight"/>
      <selection activeCell="B5" sqref="B5"/>
      <selection pane="topRight" activeCell="CF11" sqref="CF11"/>
    </sheetView>
  </sheetViews>
  <sheetFormatPr baseColWidth="10" defaultRowHeight="15"/>
  <cols>
    <col min="1" max="1" width="7.5703125" style="17" bestFit="1" customWidth="1"/>
    <col min="2" max="2" width="23.28515625" style="17" customWidth="1"/>
    <col min="3" max="3" width="19.28515625" style="17" customWidth="1"/>
    <col min="4" max="4" width="9.28515625" style="17" bestFit="1" customWidth="1"/>
    <col min="5" max="5" width="8.7109375" style="20" customWidth="1"/>
    <col min="6" max="6" width="8.7109375" style="21" customWidth="1"/>
    <col min="7" max="7" width="0.85546875" style="1" customWidth="1"/>
    <col min="8" max="8" width="20.85546875" style="4" bestFit="1" customWidth="1"/>
    <col min="9" max="9" width="0.85546875" style="4" customWidth="1"/>
    <col min="10" max="10" width="7.85546875" style="1" customWidth="1"/>
    <col min="11" max="11" width="6.7109375" style="1" customWidth="1"/>
    <col min="12" max="12" width="6.28515625" style="1" customWidth="1"/>
    <col min="13" max="13" width="4" style="1" customWidth="1"/>
    <col min="14" max="14" width="0.85546875" style="4" customWidth="1"/>
    <col min="15" max="15" width="7.85546875" style="1" customWidth="1"/>
    <col min="16" max="16" width="6.7109375" style="1" customWidth="1"/>
    <col min="17" max="17" width="6.28515625" style="1" customWidth="1"/>
    <col min="18" max="18" width="4" style="1" customWidth="1"/>
    <col min="19" max="19" width="0.85546875" style="4" customWidth="1"/>
    <col min="20" max="21" width="7.85546875" style="103" customWidth="1"/>
    <col min="22" max="22" width="7.5703125" style="1" customWidth="1"/>
    <col min="23" max="23" width="6.140625" style="1" customWidth="1"/>
    <col min="24" max="24" width="6.28515625" style="1" customWidth="1"/>
    <col min="25" max="25" width="4" style="1" customWidth="1"/>
    <col min="26" max="26" width="0.85546875" style="4" customWidth="1"/>
    <col min="27" max="27" width="7.85546875" style="1" customWidth="1"/>
    <col min="28" max="28" width="6.7109375" style="1" customWidth="1"/>
    <col min="29" max="29" width="6.28515625" style="1" customWidth="1"/>
    <col min="30" max="30" width="4" style="1" customWidth="1"/>
    <col min="31" max="31" width="0.85546875" style="4" customWidth="1"/>
    <col min="32" max="32" width="7.85546875" style="1" customWidth="1"/>
    <col min="33" max="33" width="6.140625" style="1" customWidth="1"/>
    <col min="34" max="34" width="6.28515625" style="1" customWidth="1"/>
    <col min="35" max="35" width="4" style="1" customWidth="1"/>
    <col min="36" max="36" width="0.85546875" style="4" customWidth="1"/>
    <col min="37" max="38" width="7.85546875" style="103" customWidth="1"/>
    <col min="39" max="39" width="7.5703125" style="1" customWidth="1"/>
    <col min="40" max="40" width="6.140625" style="1" customWidth="1"/>
    <col min="41" max="41" width="6.28515625" style="1" customWidth="1"/>
    <col min="42" max="42" width="4" style="1" customWidth="1"/>
    <col min="43" max="43" width="0.85546875" style="4" customWidth="1"/>
    <col min="44" max="45" width="7.85546875" style="103" customWidth="1"/>
    <col min="46" max="46" width="7.5703125" style="1" customWidth="1"/>
    <col min="47" max="47" width="6.140625" style="1" customWidth="1"/>
    <col min="48" max="49" width="6.28515625" style="1" customWidth="1"/>
    <col min="50" max="50" width="0.85546875" style="4" customWidth="1"/>
    <col min="51" max="52" width="7.85546875" style="103" customWidth="1"/>
    <col min="53" max="53" width="7.5703125" style="1" customWidth="1"/>
    <col min="54" max="54" width="6.140625" style="1" customWidth="1"/>
    <col min="55" max="55" width="6.28515625" style="1" customWidth="1"/>
    <col min="56" max="56" width="4" style="1" customWidth="1"/>
    <col min="57" max="57" width="0.85546875" style="4" customWidth="1"/>
    <col min="58" max="59" width="7.85546875" style="103" customWidth="1"/>
    <col min="60" max="60" width="7.5703125" style="1" customWidth="1"/>
    <col min="61" max="61" width="6.140625" style="1" customWidth="1"/>
    <col min="62" max="62" width="6.28515625" style="1" customWidth="1"/>
    <col min="63" max="63" width="4" style="1" customWidth="1"/>
    <col min="64" max="64" width="0.85546875" style="4" customWidth="1"/>
    <col min="65" max="66" width="7.85546875" style="103" customWidth="1"/>
    <col min="67" max="67" width="7.5703125" style="1" customWidth="1"/>
    <col min="68" max="68" width="6.140625" style="1" customWidth="1"/>
    <col min="69" max="69" width="6.28515625" style="1" customWidth="1"/>
    <col min="70" max="70" width="7.7109375" style="1" customWidth="1"/>
    <col min="71" max="71" width="0.85546875" style="4" customWidth="1"/>
    <col min="72" max="72" width="9.7109375" style="103" customWidth="1"/>
    <col min="73" max="73" width="8.140625" style="1" customWidth="1"/>
    <col min="74" max="74" width="6.28515625" style="1" customWidth="1"/>
    <col min="75" max="75" width="6" style="1" customWidth="1"/>
    <col min="76" max="76" width="0.85546875" style="4" customWidth="1"/>
    <col min="77" max="78" width="7.85546875" style="103" customWidth="1"/>
    <col min="79" max="79" width="7.5703125" style="1" customWidth="1"/>
    <col min="80" max="80" width="6.140625" style="1" customWidth="1"/>
    <col min="81" max="81" width="6.28515625" style="1" customWidth="1"/>
    <col min="82" max="82" width="4" style="1" customWidth="1"/>
    <col min="83" max="16384" width="11.42578125" style="1"/>
  </cols>
  <sheetData>
    <row r="1" spans="1:82" ht="15.75" thickTop="1">
      <c r="A1" s="259"/>
      <c r="B1" s="260"/>
      <c r="C1" s="260"/>
      <c r="D1" s="260"/>
      <c r="E1" s="260"/>
      <c r="F1" s="260"/>
      <c r="G1" s="260"/>
      <c r="H1" s="261"/>
      <c r="J1" s="244"/>
      <c r="K1" s="244"/>
      <c r="L1" s="244"/>
      <c r="M1" s="244"/>
      <c r="O1" s="244"/>
      <c r="P1" s="244"/>
      <c r="Q1" s="244"/>
      <c r="R1" s="244"/>
      <c r="AA1" s="244"/>
      <c r="AB1" s="244"/>
      <c r="AC1" s="244"/>
      <c r="AD1" s="244"/>
      <c r="AF1" s="244"/>
      <c r="AG1" s="244"/>
      <c r="AH1" s="244"/>
      <c r="AI1" s="244"/>
    </row>
    <row r="2" spans="1:82">
      <c r="A2" s="262"/>
      <c r="B2" s="263"/>
      <c r="C2" s="263"/>
      <c r="D2" s="263"/>
      <c r="E2" s="263"/>
      <c r="F2" s="263"/>
      <c r="G2" s="263"/>
      <c r="H2" s="264"/>
      <c r="J2" s="244"/>
      <c r="K2" s="244"/>
      <c r="L2" s="244"/>
      <c r="M2" s="244"/>
      <c r="O2" s="244"/>
      <c r="P2" s="244"/>
      <c r="Q2" s="244"/>
      <c r="R2" s="244"/>
      <c r="AA2" s="244"/>
      <c r="AB2" s="244"/>
      <c r="AC2" s="244"/>
      <c r="AD2" s="244"/>
      <c r="AF2" s="244"/>
      <c r="AG2" s="244"/>
      <c r="AH2" s="244"/>
      <c r="AI2" s="244"/>
      <c r="AK2" s="227" t="s">
        <v>261</v>
      </c>
      <c r="AL2" s="228"/>
      <c r="AM2" s="228"/>
      <c r="AN2" s="228"/>
      <c r="AO2" s="228"/>
      <c r="AP2" s="229"/>
      <c r="AR2" s="227" t="s">
        <v>274</v>
      </c>
      <c r="AS2" s="228"/>
      <c r="AT2" s="228"/>
      <c r="AU2" s="228"/>
      <c r="AV2" s="228"/>
      <c r="AW2" s="229"/>
    </row>
    <row r="3" spans="1:82">
      <c r="A3" s="262"/>
      <c r="B3" s="263"/>
      <c r="C3" s="263"/>
      <c r="D3" s="263"/>
      <c r="E3" s="263"/>
      <c r="F3" s="263"/>
      <c r="G3" s="263"/>
      <c r="H3" s="264"/>
      <c r="T3" s="227" t="s">
        <v>236</v>
      </c>
      <c r="U3" s="228"/>
      <c r="V3" s="228"/>
      <c r="W3" s="228"/>
      <c r="X3" s="228"/>
      <c r="Y3" s="229"/>
      <c r="AK3" s="317" t="s">
        <v>262</v>
      </c>
      <c r="AL3" s="318"/>
      <c r="AM3" s="318"/>
      <c r="AN3" s="318"/>
      <c r="AO3" s="318"/>
      <c r="AP3" s="319"/>
      <c r="AR3" s="317" t="s">
        <v>262</v>
      </c>
      <c r="AS3" s="318"/>
      <c r="AT3" s="318"/>
      <c r="AU3" s="318"/>
      <c r="AV3" s="318"/>
      <c r="AW3" s="319"/>
      <c r="BM3" s="227" t="s">
        <v>323</v>
      </c>
      <c r="BN3" s="228"/>
      <c r="BO3" s="228"/>
      <c r="BP3" s="228"/>
      <c r="BQ3" s="228"/>
      <c r="BR3" s="229"/>
      <c r="BT3" s="227" t="s">
        <v>335</v>
      </c>
      <c r="BU3" s="228"/>
      <c r="BV3" s="228"/>
      <c r="BW3" s="229"/>
      <c r="BY3" s="227" t="s">
        <v>370</v>
      </c>
      <c r="BZ3" s="228"/>
      <c r="CA3" s="228"/>
      <c r="CB3" s="228"/>
      <c r="CC3" s="228"/>
      <c r="CD3" s="229"/>
    </row>
    <row r="4" spans="1:82" ht="15.75" customHeight="1" thickBot="1">
      <c r="A4" s="265"/>
      <c r="B4" s="266"/>
      <c r="C4" s="266"/>
      <c r="D4" s="266"/>
      <c r="E4" s="266"/>
      <c r="F4" s="266"/>
      <c r="G4" s="266"/>
      <c r="H4" s="267"/>
      <c r="J4" s="331"/>
      <c r="K4" s="331"/>
      <c r="L4" s="331"/>
      <c r="M4" s="331"/>
      <c r="O4" s="331"/>
      <c r="P4" s="331"/>
      <c r="Q4" s="331"/>
      <c r="R4" s="331"/>
      <c r="T4" s="317" t="s">
        <v>224</v>
      </c>
      <c r="U4" s="318"/>
      <c r="V4" s="318"/>
      <c r="W4" s="318"/>
      <c r="X4" s="318"/>
      <c r="Y4" s="319"/>
      <c r="AA4" s="331"/>
      <c r="AB4" s="331"/>
      <c r="AC4" s="331"/>
      <c r="AD4" s="331"/>
      <c r="AK4" s="324" t="s">
        <v>259</v>
      </c>
      <c r="AL4" s="325"/>
      <c r="AM4" s="325"/>
      <c r="AN4" s="325"/>
      <c r="AO4" s="325"/>
      <c r="AP4" s="326"/>
      <c r="AR4" s="295" t="s">
        <v>275</v>
      </c>
      <c r="AS4" s="296"/>
      <c r="AT4" s="296"/>
      <c r="AU4" s="296"/>
      <c r="AV4" s="296"/>
      <c r="AW4" s="297"/>
      <c r="AY4" s="227" t="s">
        <v>287</v>
      </c>
      <c r="AZ4" s="228"/>
      <c r="BA4" s="228"/>
      <c r="BB4" s="228"/>
      <c r="BC4" s="228"/>
      <c r="BD4" s="229"/>
      <c r="BF4" s="227" t="s">
        <v>317</v>
      </c>
      <c r="BG4" s="228"/>
      <c r="BH4" s="228"/>
      <c r="BI4" s="228"/>
      <c r="BJ4" s="228"/>
      <c r="BK4" s="229"/>
      <c r="BM4" s="317" t="s">
        <v>262</v>
      </c>
      <c r="BN4" s="318"/>
      <c r="BO4" s="318"/>
      <c r="BP4" s="318"/>
      <c r="BQ4" s="318"/>
      <c r="BR4" s="319"/>
      <c r="BT4" s="317" t="s">
        <v>341</v>
      </c>
      <c r="BU4" s="318"/>
      <c r="BV4" s="318"/>
      <c r="BW4" s="319"/>
      <c r="BY4" s="230" t="s">
        <v>262</v>
      </c>
      <c r="BZ4" s="332"/>
      <c r="CA4" s="332"/>
      <c r="CB4" s="332"/>
      <c r="CC4" s="332"/>
      <c r="CD4" s="333"/>
    </row>
    <row r="5" spans="1:82" ht="16.5" customHeight="1" thickTop="1">
      <c r="B5" s="136" t="s">
        <v>40</v>
      </c>
      <c r="G5" s="5"/>
      <c r="H5" s="12" t="s">
        <v>3</v>
      </c>
      <c r="I5" s="14"/>
      <c r="J5" s="245" t="s">
        <v>235</v>
      </c>
      <c r="K5" s="246"/>
      <c r="L5" s="246"/>
      <c r="M5" s="247"/>
      <c r="N5" s="14"/>
      <c r="O5" s="245" t="s">
        <v>233</v>
      </c>
      <c r="P5" s="246"/>
      <c r="Q5" s="246"/>
      <c r="R5" s="247"/>
      <c r="S5" s="14"/>
      <c r="T5" s="295" t="s">
        <v>208</v>
      </c>
      <c r="U5" s="320"/>
      <c r="V5" s="320"/>
      <c r="W5" s="320"/>
      <c r="X5" s="320"/>
      <c r="Y5" s="321"/>
      <c r="Z5" s="14"/>
      <c r="AA5" s="245" t="s">
        <v>237</v>
      </c>
      <c r="AB5" s="246"/>
      <c r="AC5" s="246"/>
      <c r="AD5" s="247"/>
      <c r="AE5" s="14"/>
      <c r="AF5" s="245" t="s">
        <v>248</v>
      </c>
      <c r="AG5" s="228"/>
      <c r="AH5" s="228"/>
      <c r="AI5" s="229"/>
      <c r="AJ5" s="14"/>
      <c r="AK5" s="295" t="s">
        <v>260</v>
      </c>
      <c r="AL5" s="320"/>
      <c r="AM5" s="320"/>
      <c r="AN5" s="320"/>
      <c r="AO5" s="320"/>
      <c r="AP5" s="321"/>
      <c r="AQ5" s="14"/>
      <c r="AR5" s="324" t="s">
        <v>276</v>
      </c>
      <c r="AS5" s="325"/>
      <c r="AT5" s="325"/>
      <c r="AU5" s="325"/>
      <c r="AV5" s="325"/>
      <c r="AW5" s="326"/>
      <c r="AX5" s="14"/>
      <c r="AY5" s="230" t="s">
        <v>262</v>
      </c>
      <c r="AZ5" s="231"/>
      <c r="BA5" s="231"/>
      <c r="BB5" s="231"/>
      <c r="BC5" s="231"/>
      <c r="BD5" s="232"/>
      <c r="BE5" s="14"/>
      <c r="BF5" s="230" t="s">
        <v>262</v>
      </c>
      <c r="BG5" s="231"/>
      <c r="BH5" s="231"/>
      <c r="BI5" s="231"/>
      <c r="BJ5" s="231"/>
      <c r="BK5" s="232"/>
      <c r="BL5" s="14"/>
      <c r="BM5" s="295" t="s">
        <v>324</v>
      </c>
      <c r="BN5" s="318"/>
      <c r="BO5" s="318"/>
      <c r="BP5" s="318"/>
      <c r="BQ5" s="318"/>
      <c r="BR5" s="319"/>
      <c r="BS5" s="14"/>
      <c r="BT5" s="295" t="s">
        <v>339</v>
      </c>
      <c r="BU5" s="318"/>
      <c r="BV5" s="318"/>
      <c r="BW5" s="319"/>
      <c r="BX5" s="14"/>
      <c r="BY5" s="280" t="s">
        <v>368</v>
      </c>
      <c r="BZ5" s="281"/>
      <c r="CA5" s="281"/>
      <c r="CB5" s="281"/>
      <c r="CC5" s="281"/>
      <c r="CD5" s="282"/>
    </row>
    <row r="6" spans="1:82" ht="15" customHeight="1">
      <c r="C6" s="45" t="s">
        <v>358</v>
      </c>
      <c r="G6" s="5"/>
      <c r="H6" s="13" t="s">
        <v>8</v>
      </c>
      <c r="I6" s="15"/>
      <c r="J6" s="248" t="s">
        <v>151</v>
      </c>
      <c r="K6" s="249"/>
      <c r="L6" s="249"/>
      <c r="M6" s="250"/>
      <c r="N6" s="15"/>
      <c r="O6" s="248" t="s">
        <v>172</v>
      </c>
      <c r="P6" s="249"/>
      <c r="Q6" s="249"/>
      <c r="R6" s="250"/>
      <c r="S6" s="15"/>
      <c r="T6" s="277" t="s">
        <v>210</v>
      </c>
      <c r="U6" s="278"/>
      <c r="V6" s="278"/>
      <c r="W6" s="278"/>
      <c r="X6" s="278"/>
      <c r="Y6" s="279"/>
      <c r="Z6" s="15"/>
      <c r="AA6" s="248" t="s">
        <v>223</v>
      </c>
      <c r="AB6" s="249"/>
      <c r="AC6" s="249"/>
      <c r="AD6" s="250"/>
      <c r="AE6" s="15"/>
      <c r="AF6" s="305" t="s">
        <v>251</v>
      </c>
      <c r="AG6" s="306"/>
      <c r="AH6" s="306"/>
      <c r="AI6" s="307"/>
      <c r="AJ6" s="15"/>
      <c r="AK6" s="277" t="s">
        <v>257</v>
      </c>
      <c r="AL6" s="278"/>
      <c r="AM6" s="278"/>
      <c r="AN6" s="278"/>
      <c r="AO6" s="278"/>
      <c r="AP6" s="279"/>
      <c r="AQ6" s="15"/>
      <c r="AR6" s="277" t="s">
        <v>277</v>
      </c>
      <c r="AS6" s="278"/>
      <c r="AT6" s="278"/>
      <c r="AU6" s="278"/>
      <c r="AV6" s="278"/>
      <c r="AW6" s="279"/>
      <c r="AX6" s="15"/>
      <c r="AY6" s="233" t="s">
        <v>286</v>
      </c>
      <c r="AZ6" s="234"/>
      <c r="BA6" s="234"/>
      <c r="BB6" s="234"/>
      <c r="BC6" s="234"/>
      <c r="BD6" s="235"/>
      <c r="BE6" s="15"/>
      <c r="BF6" s="233" t="s">
        <v>301</v>
      </c>
      <c r="BG6" s="234"/>
      <c r="BH6" s="234"/>
      <c r="BI6" s="234"/>
      <c r="BJ6" s="234"/>
      <c r="BK6" s="235"/>
      <c r="BL6" s="15"/>
      <c r="BM6" s="277" t="s">
        <v>325</v>
      </c>
      <c r="BN6" s="278"/>
      <c r="BO6" s="278"/>
      <c r="BP6" s="278"/>
      <c r="BQ6" s="278"/>
      <c r="BR6" s="279"/>
      <c r="BS6" s="15"/>
      <c r="BT6" s="327" t="s">
        <v>349</v>
      </c>
      <c r="BU6" s="318"/>
      <c r="BV6" s="318"/>
      <c r="BW6" s="319"/>
      <c r="BX6" s="15"/>
      <c r="BY6" s="328" t="s">
        <v>371</v>
      </c>
      <c r="BZ6" s="329"/>
      <c r="CA6" s="329"/>
      <c r="CB6" s="329"/>
      <c r="CC6" s="329"/>
      <c r="CD6" s="330"/>
    </row>
    <row r="7" spans="1:82" ht="13.5" customHeight="1">
      <c r="C7" s="72" t="s">
        <v>357</v>
      </c>
      <c r="D7" s="19" t="s">
        <v>12</v>
      </c>
      <c r="F7" s="22"/>
      <c r="G7" s="6"/>
      <c r="H7" s="268" t="s">
        <v>5</v>
      </c>
      <c r="I7" s="10"/>
      <c r="J7" s="251"/>
      <c r="K7" s="252"/>
      <c r="L7" s="252"/>
      <c r="M7" s="253"/>
      <c r="N7" s="10"/>
      <c r="O7" s="299" t="s">
        <v>159</v>
      </c>
      <c r="P7" s="299"/>
      <c r="Q7" s="299"/>
      <c r="R7" s="299"/>
      <c r="S7" s="10"/>
      <c r="T7" s="236" t="s">
        <v>205</v>
      </c>
      <c r="U7" s="239" t="s">
        <v>206</v>
      </c>
      <c r="V7" s="241" t="s">
        <v>207</v>
      </c>
      <c r="W7" s="241" t="s">
        <v>4</v>
      </c>
      <c r="X7" s="241" t="s">
        <v>19</v>
      </c>
      <c r="Y7" s="241"/>
      <c r="Z7" s="10"/>
      <c r="AA7" s="299" t="s">
        <v>159</v>
      </c>
      <c r="AB7" s="299"/>
      <c r="AC7" s="299"/>
      <c r="AD7" s="299"/>
      <c r="AE7" s="10"/>
      <c r="AF7" s="302" t="s">
        <v>249</v>
      </c>
      <c r="AG7" s="303"/>
      <c r="AH7" s="303"/>
      <c r="AI7" s="304"/>
      <c r="AJ7" s="10"/>
      <c r="AK7" s="236" t="s">
        <v>205</v>
      </c>
      <c r="AL7" s="239" t="s">
        <v>206</v>
      </c>
      <c r="AM7" s="241" t="s">
        <v>207</v>
      </c>
      <c r="AN7" s="241" t="s">
        <v>4</v>
      </c>
      <c r="AO7" s="241" t="s">
        <v>19</v>
      </c>
      <c r="AP7" s="241"/>
      <c r="AQ7" s="10"/>
      <c r="AR7" s="236" t="s">
        <v>205</v>
      </c>
      <c r="AS7" s="239" t="s">
        <v>206</v>
      </c>
      <c r="AT7" s="241" t="s">
        <v>207</v>
      </c>
      <c r="AU7" s="241" t="s">
        <v>4</v>
      </c>
      <c r="AV7" s="241" t="s">
        <v>19</v>
      </c>
      <c r="AW7" s="241"/>
      <c r="AX7" s="10"/>
      <c r="AY7" s="236" t="s">
        <v>205</v>
      </c>
      <c r="AZ7" s="239" t="s">
        <v>206</v>
      </c>
      <c r="BA7" s="241" t="s">
        <v>207</v>
      </c>
      <c r="BB7" s="241" t="s">
        <v>4</v>
      </c>
      <c r="BC7" s="241" t="s">
        <v>19</v>
      </c>
      <c r="BD7" s="241"/>
      <c r="BE7" s="10"/>
      <c r="BF7" s="236" t="s">
        <v>205</v>
      </c>
      <c r="BG7" s="239" t="s">
        <v>206</v>
      </c>
      <c r="BH7" s="241" t="s">
        <v>207</v>
      </c>
      <c r="BI7" s="241" t="s">
        <v>4</v>
      </c>
      <c r="BJ7" s="241" t="s">
        <v>19</v>
      </c>
      <c r="BK7" s="241"/>
      <c r="BL7" s="10"/>
      <c r="BM7" s="236" t="s">
        <v>205</v>
      </c>
      <c r="BN7" s="239" t="s">
        <v>206</v>
      </c>
      <c r="BO7" s="241" t="s">
        <v>207</v>
      </c>
      <c r="BP7" s="241" t="s">
        <v>4</v>
      </c>
      <c r="BQ7" s="241" t="s">
        <v>19</v>
      </c>
      <c r="BR7" s="241"/>
      <c r="BS7" s="10"/>
      <c r="BT7" s="236" t="s">
        <v>333</v>
      </c>
      <c r="BU7" s="241" t="s">
        <v>4</v>
      </c>
      <c r="BV7" s="241" t="s">
        <v>19</v>
      </c>
      <c r="BW7" s="241"/>
      <c r="BX7" s="10"/>
      <c r="BY7" s="236" t="s">
        <v>205</v>
      </c>
      <c r="BZ7" s="239" t="s">
        <v>206</v>
      </c>
      <c r="CA7" s="241" t="s">
        <v>207</v>
      </c>
      <c r="CB7" s="241" t="s">
        <v>4</v>
      </c>
      <c r="CC7" s="241" t="s">
        <v>19</v>
      </c>
      <c r="CD7" s="241"/>
    </row>
    <row r="8" spans="1:82" ht="15" customHeight="1">
      <c r="B8" s="271" t="s">
        <v>157</v>
      </c>
      <c r="C8" s="271" t="s">
        <v>42</v>
      </c>
      <c r="D8" s="271" t="s">
        <v>9</v>
      </c>
      <c r="E8" s="273" t="s">
        <v>10</v>
      </c>
      <c r="F8" s="275" t="s">
        <v>11</v>
      </c>
      <c r="G8" s="7"/>
      <c r="H8" s="294"/>
      <c r="I8" s="11"/>
      <c r="J8" s="254"/>
      <c r="K8" s="255"/>
      <c r="L8" s="255"/>
      <c r="M8" s="256"/>
      <c r="N8" s="11"/>
      <c r="O8" s="314" t="s">
        <v>160</v>
      </c>
      <c r="P8" s="315"/>
      <c r="Q8" s="315"/>
      <c r="R8" s="316"/>
      <c r="S8" s="11"/>
      <c r="T8" s="237"/>
      <c r="U8" s="240"/>
      <c r="V8" s="242"/>
      <c r="W8" s="243"/>
      <c r="X8" s="243"/>
      <c r="Y8" s="243"/>
      <c r="Z8" s="11"/>
      <c r="AA8" s="314" t="s">
        <v>160</v>
      </c>
      <c r="AB8" s="315"/>
      <c r="AC8" s="315"/>
      <c r="AD8" s="316"/>
      <c r="AE8" s="11"/>
      <c r="AF8" s="308" t="s">
        <v>250</v>
      </c>
      <c r="AG8" s="309"/>
      <c r="AH8" s="309"/>
      <c r="AI8" s="310"/>
      <c r="AJ8" s="11"/>
      <c r="AK8" s="237"/>
      <c r="AL8" s="240"/>
      <c r="AM8" s="242"/>
      <c r="AN8" s="243"/>
      <c r="AO8" s="243"/>
      <c r="AP8" s="243"/>
      <c r="AQ8" s="11"/>
      <c r="AR8" s="237"/>
      <c r="AS8" s="240"/>
      <c r="AT8" s="242"/>
      <c r="AU8" s="243"/>
      <c r="AV8" s="243"/>
      <c r="AW8" s="243"/>
      <c r="AX8" s="11"/>
      <c r="AY8" s="237"/>
      <c r="AZ8" s="240"/>
      <c r="BA8" s="242"/>
      <c r="BB8" s="243"/>
      <c r="BC8" s="243"/>
      <c r="BD8" s="243"/>
      <c r="BE8" s="11"/>
      <c r="BF8" s="237"/>
      <c r="BG8" s="240"/>
      <c r="BH8" s="242"/>
      <c r="BI8" s="243"/>
      <c r="BJ8" s="243"/>
      <c r="BK8" s="243"/>
      <c r="BL8" s="11"/>
      <c r="BM8" s="237"/>
      <c r="BN8" s="240"/>
      <c r="BO8" s="242"/>
      <c r="BP8" s="243"/>
      <c r="BQ8" s="243"/>
      <c r="BR8" s="243"/>
      <c r="BS8" s="11"/>
      <c r="BT8" s="237"/>
      <c r="BU8" s="243"/>
      <c r="BV8" s="243"/>
      <c r="BW8" s="243"/>
      <c r="BX8" s="11"/>
      <c r="BY8" s="237"/>
      <c r="BZ8" s="240"/>
      <c r="CA8" s="242"/>
      <c r="CB8" s="243"/>
      <c r="CC8" s="243"/>
      <c r="CD8" s="243"/>
    </row>
    <row r="9" spans="1:82" ht="15" customHeight="1">
      <c r="B9" s="272"/>
      <c r="C9" s="292"/>
      <c r="D9" s="292"/>
      <c r="E9" s="293"/>
      <c r="F9" s="283"/>
      <c r="G9" s="7"/>
      <c r="H9" s="294"/>
      <c r="I9" s="11"/>
      <c r="J9" s="117" t="s">
        <v>222</v>
      </c>
      <c r="K9" s="61" t="s">
        <v>4</v>
      </c>
      <c r="L9" s="257" t="s">
        <v>19</v>
      </c>
      <c r="M9" s="258"/>
      <c r="N9" s="11"/>
      <c r="O9" s="117" t="s">
        <v>222</v>
      </c>
      <c r="P9" s="61" t="s">
        <v>4</v>
      </c>
      <c r="Q9" s="257" t="s">
        <v>19</v>
      </c>
      <c r="R9" s="258"/>
      <c r="S9" s="11"/>
      <c r="T9" s="238"/>
      <c r="U9" s="240"/>
      <c r="V9" s="242"/>
      <c r="W9" s="243"/>
      <c r="X9" s="243"/>
      <c r="Y9" s="243"/>
      <c r="Z9" s="11"/>
      <c r="AA9" s="117" t="s">
        <v>222</v>
      </c>
      <c r="AB9" s="117" t="s">
        <v>4</v>
      </c>
      <c r="AC9" s="257" t="s">
        <v>19</v>
      </c>
      <c r="AD9" s="258"/>
      <c r="AE9" s="11"/>
      <c r="AF9" s="125" t="s">
        <v>47</v>
      </c>
      <c r="AG9" s="125" t="s">
        <v>4</v>
      </c>
      <c r="AH9" s="257" t="s">
        <v>19</v>
      </c>
      <c r="AI9" s="258"/>
      <c r="AJ9" s="11"/>
      <c r="AK9" s="238"/>
      <c r="AL9" s="240"/>
      <c r="AM9" s="242"/>
      <c r="AN9" s="243"/>
      <c r="AO9" s="243"/>
      <c r="AP9" s="243"/>
      <c r="AQ9" s="11"/>
      <c r="AR9" s="238"/>
      <c r="AS9" s="240"/>
      <c r="AT9" s="242"/>
      <c r="AU9" s="243"/>
      <c r="AV9" s="243"/>
      <c r="AW9" s="243"/>
      <c r="AX9" s="11"/>
      <c r="AY9" s="238"/>
      <c r="AZ9" s="240"/>
      <c r="BA9" s="242"/>
      <c r="BB9" s="243"/>
      <c r="BC9" s="243"/>
      <c r="BD9" s="243"/>
      <c r="BE9" s="11"/>
      <c r="BF9" s="238"/>
      <c r="BG9" s="240"/>
      <c r="BH9" s="242"/>
      <c r="BI9" s="243"/>
      <c r="BJ9" s="243"/>
      <c r="BK9" s="243"/>
      <c r="BL9" s="11"/>
      <c r="BM9" s="238"/>
      <c r="BN9" s="240"/>
      <c r="BO9" s="242"/>
      <c r="BP9" s="243"/>
      <c r="BQ9" s="243"/>
      <c r="BR9" s="243"/>
      <c r="BS9" s="11"/>
      <c r="BT9" s="238"/>
      <c r="BU9" s="243"/>
      <c r="BV9" s="243"/>
      <c r="BW9" s="243"/>
      <c r="BX9" s="11"/>
      <c r="BY9" s="238"/>
      <c r="BZ9" s="240"/>
      <c r="CA9" s="242"/>
      <c r="CB9" s="243"/>
      <c r="CC9" s="243"/>
      <c r="CD9" s="243"/>
    </row>
    <row r="10" spans="1:82" ht="15" customHeight="1">
      <c r="A10" s="18">
        <v>1</v>
      </c>
      <c r="B10" s="50" t="s">
        <v>143</v>
      </c>
      <c r="C10" s="73" t="s">
        <v>70</v>
      </c>
      <c r="D10" s="173">
        <v>2013</v>
      </c>
      <c r="E10" s="24">
        <v>49</v>
      </c>
      <c r="F10" s="77">
        <v>17.899999999999999</v>
      </c>
      <c r="G10" s="5"/>
      <c r="H10" s="16">
        <f>SUM(L10+Q10+X10+AC10+AH10+AO10+AV10+BC10+BJ10+BQ10+BV10+CC10)</f>
        <v>1852</v>
      </c>
      <c r="I10" s="11"/>
      <c r="J10" s="90"/>
      <c r="K10" s="65">
        <v>3</v>
      </c>
      <c r="L10" s="56">
        <v>84</v>
      </c>
      <c r="M10" s="9" t="s">
        <v>1</v>
      </c>
      <c r="N10" s="11"/>
      <c r="O10" s="90">
        <v>103</v>
      </c>
      <c r="P10" s="65">
        <v>1</v>
      </c>
      <c r="Q10" s="33">
        <v>200</v>
      </c>
      <c r="R10" s="9" t="s">
        <v>1</v>
      </c>
      <c r="S10" s="11"/>
      <c r="T10" s="224"/>
      <c r="U10" s="224"/>
      <c r="V10" s="104"/>
      <c r="W10" s="105"/>
      <c r="X10" s="33"/>
      <c r="Y10" s="9"/>
      <c r="Z10" s="11"/>
      <c r="AA10" s="90">
        <v>91</v>
      </c>
      <c r="AB10" s="33">
        <v>1</v>
      </c>
      <c r="AC10" s="33">
        <v>200</v>
      </c>
      <c r="AD10" s="9" t="s">
        <v>1</v>
      </c>
      <c r="AE10" s="11"/>
      <c r="AF10" s="187">
        <v>109</v>
      </c>
      <c r="AG10" s="111">
        <v>1</v>
      </c>
      <c r="AH10" s="93">
        <v>200</v>
      </c>
      <c r="AI10" s="67" t="s">
        <v>1</v>
      </c>
      <c r="AJ10" s="11"/>
      <c r="AK10" s="127">
        <v>108</v>
      </c>
      <c r="AL10" s="224">
        <v>114</v>
      </c>
      <c r="AM10" s="104">
        <f>SUM(AK10:AL10)</f>
        <v>222</v>
      </c>
      <c r="AN10" s="105">
        <v>1</v>
      </c>
      <c r="AO10" s="33">
        <v>200</v>
      </c>
      <c r="AP10" s="9" t="s">
        <v>1</v>
      </c>
      <c r="AQ10" s="11"/>
      <c r="AR10" s="80">
        <v>98</v>
      </c>
      <c r="AS10" s="224">
        <v>96</v>
      </c>
      <c r="AT10" s="104">
        <f>SUM(AR10:AS10)</f>
        <v>194</v>
      </c>
      <c r="AU10" s="105">
        <v>1</v>
      </c>
      <c r="AV10" s="56">
        <v>200</v>
      </c>
      <c r="AW10" s="9" t="s">
        <v>1</v>
      </c>
      <c r="AX10" s="11"/>
      <c r="AY10" s="80">
        <v>92</v>
      </c>
      <c r="AZ10" s="199">
        <v>102</v>
      </c>
      <c r="BA10" s="104">
        <f>SUM(AY10:AZ10)</f>
        <v>194</v>
      </c>
      <c r="BB10" s="8">
        <v>1</v>
      </c>
      <c r="BC10" s="33">
        <v>200</v>
      </c>
      <c r="BD10" s="9" t="s">
        <v>1</v>
      </c>
      <c r="BE10" s="11"/>
      <c r="BF10" s="199"/>
      <c r="BG10" s="199"/>
      <c r="BH10" s="104"/>
      <c r="BI10" s="8"/>
      <c r="BJ10" s="33"/>
      <c r="BK10" s="9"/>
      <c r="BL10" s="11"/>
      <c r="BM10" s="80">
        <v>92</v>
      </c>
      <c r="BN10" s="224">
        <v>89</v>
      </c>
      <c r="BO10" s="104">
        <f>SUM(BM10:BN10)</f>
        <v>181</v>
      </c>
      <c r="BP10" s="8">
        <v>1</v>
      </c>
      <c r="BQ10" s="33">
        <v>200</v>
      </c>
      <c r="BR10" s="9" t="s">
        <v>1</v>
      </c>
      <c r="BS10" s="11"/>
      <c r="BT10" s="80">
        <v>96</v>
      </c>
      <c r="BU10" s="8">
        <v>2</v>
      </c>
      <c r="BV10" s="33">
        <v>184</v>
      </c>
      <c r="BW10" s="9" t="s">
        <v>1</v>
      </c>
      <c r="BX10" s="11"/>
      <c r="BY10" s="80">
        <v>100</v>
      </c>
      <c r="BZ10" s="219">
        <v>95</v>
      </c>
      <c r="CA10" s="219">
        <f>SUM(BY10:BZ10)</f>
        <v>195</v>
      </c>
      <c r="CB10" s="8">
        <v>2</v>
      </c>
      <c r="CC10" s="33">
        <v>184</v>
      </c>
      <c r="CD10" s="9" t="s">
        <v>1</v>
      </c>
    </row>
    <row r="11" spans="1:82" ht="15" customHeight="1">
      <c r="A11" s="18">
        <v>2</v>
      </c>
      <c r="B11" s="50" t="s">
        <v>142</v>
      </c>
      <c r="C11" s="73" t="s">
        <v>147</v>
      </c>
      <c r="D11" s="173">
        <v>2013</v>
      </c>
      <c r="E11" s="23">
        <v>41</v>
      </c>
      <c r="F11" s="77">
        <v>29.8</v>
      </c>
      <c r="G11" s="5"/>
      <c r="H11" s="16">
        <f>SUM(L11+Q11+X11+AC11+AH11+AO11+AV11+BC11+BJ11+BQ11+BV11)</f>
        <v>1328</v>
      </c>
      <c r="I11" s="11"/>
      <c r="J11" s="80"/>
      <c r="K11" s="8">
        <v>2</v>
      </c>
      <c r="L11" s="56">
        <v>92</v>
      </c>
      <c r="M11" s="9" t="s">
        <v>1</v>
      </c>
      <c r="N11" s="11"/>
      <c r="O11" s="80">
        <v>118</v>
      </c>
      <c r="P11" s="8">
        <v>3</v>
      </c>
      <c r="Q11" s="33">
        <v>168</v>
      </c>
      <c r="R11" s="9" t="s">
        <v>1</v>
      </c>
      <c r="S11" s="11"/>
      <c r="T11" s="80">
        <v>100</v>
      </c>
      <c r="U11" s="36">
        <v>99</v>
      </c>
      <c r="V11" s="104">
        <f>SUM(T11:U11)</f>
        <v>199</v>
      </c>
      <c r="W11" s="105">
        <v>1</v>
      </c>
      <c r="X11" s="33">
        <v>200</v>
      </c>
      <c r="Y11" s="9" t="s">
        <v>1</v>
      </c>
      <c r="Z11" s="11"/>
      <c r="AA11" s="80">
        <v>103</v>
      </c>
      <c r="AB11" s="33">
        <v>4</v>
      </c>
      <c r="AC11" s="33">
        <v>150</v>
      </c>
      <c r="AD11" s="9" t="s">
        <v>1</v>
      </c>
      <c r="AE11" s="11"/>
      <c r="AF11" s="224"/>
      <c r="AG11" s="68"/>
      <c r="AH11" s="93"/>
      <c r="AI11" s="9"/>
      <c r="AJ11" s="11"/>
      <c r="AK11" s="80">
        <v>119</v>
      </c>
      <c r="AL11" s="199">
        <v>116</v>
      </c>
      <c r="AM11" s="104">
        <f>SUM(AK11:AL11)</f>
        <v>235</v>
      </c>
      <c r="AN11" s="8">
        <v>1</v>
      </c>
      <c r="AO11" s="93">
        <v>200</v>
      </c>
      <c r="AP11" s="9" t="s">
        <v>1</v>
      </c>
      <c r="AQ11" s="11"/>
      <c r="AR11" s="80">
        <v>129</v>
      </c>
      <c r="AS11" s="199">
        <v>121</v>
      </c>
      <c r="AT11" s="104">
        <f>SUM(AR11:AS11)</f>
        <v>250</v>
      </c>
      <c r="AU11" s="8">
        <v>2</v>
      </c>
      <c r="AV11" s="33">
        <v>184</v>
      </c>
      <c r="AW11" s="9" t="s">
        <v>1</v>
      </c>
      <c r="AX11" s="11"/>
      <c r="AY11" s="224"/>
      <c r="AZ11" s="157"/>
      <c r="BA11" s="104"/>
      <c r="BB11" s="8"/>
      <c r="BC11" s="33"/>
      <c r="BD11" s="9"/>
      <c r="BE11" s="11"/>
      <c r="BF11" s="169"/>
      <c r="BG11" s="169"/>
      <c r="BH11" s="104"/>
      <c r="BI11" s="8"/>
      <c r="BJ11" s="33"/>
      <c r="BK11" s="9"/>
      <c r="BL11" s="11"/>
      <c r="BM11" s="80">
        <v>103</v>
      </c>
      <c r="BN11" s="199">
        <v>100</v>
      </c>
      <c r="BO11" s="104">
        <f>SUM(BM11:BN11)</f>
        <v>203</v>
      </c>
      <c r="BP11" s="8">
        <v>2</v>
      </c>
      <c r="BQ11" s="33">
        <v>184</v>
      </c>
      <c r="BR11" s="9" t="s">
        <v>1</v>
      </c>
      <c r="BS11" s="11"/>
      <c r="BT11" s="80">
        <v>107</v>
      </c>
      <c r="BU11" s="8">
        <v>4</v>
      </c>
      <c r="BV11" s="33">
        <v>150</v>
      </c>
      <c r="BW11" s="9" t="s">
        <v>1</v>
      </c>
      <c r="BX11" s="11"/>
      <c r="BY11" s="224"/>
      <c r="BZ11" s="219"/>
      <c r="CA11" s="223"/>
      <c r="CB11" s="8"/>
      <c r="CC11" s="93"/>
      <c r="CD11" s="9"/>
    </row>
    <row r="12" spans="1:82" ht="15" customHeight="1">
      <c r="A12" s="18">
        <v>3</v>
      </c>
      <c r="B12" s="50" t="s">
        <v>144</v>
      </c>
      <c r="C12" s="74" t="s">
        <v>68</v>
      </c>
      <c r="D12" s="173">
        <v>2013</v>
      </c>
      <c r="E12" s="24">
        <v>42</v>
      </c>
      <c r="F12" s="77">
        <v>30.5</v>
      </c>
      <c r="G12" s="5"/>
      <c r="H12" s="16">
        <f>SUM(L12+Q12+X12+AC12+AH12+AO12+AV12+BC12+BJ12+BQ12+BV12+CC12)</f>
        <v>1060</v>
      </c>
      <c r="I12" s="11"/>
      <c r="J12" s="80"/>
      <c r="K12" s="8">
        <v>5</v>
      </c>
      <c r="L12" s="56">
        <v>67</v>
      </c>
      <c r="M12" s="9" t="s">
        <v>1</v>
      </c>
      <c r="N12" s="11"/>
      <c r="O12" s="80">
        <v>126</v>
      </c>
      <c r="P12" s="8">
        <v>4</v>
      </c>
      <c r="Q12" s="33">
        <v>150</v>
      </c>
      <c r="R12" s="9" t="s">
        <v>1</v>
      </c>
      <c r="S12" s="11"/>
      <c r="T12" s="87">
        <v>49</v>
      </c>
      <c r="U12" s="36">
        <v>55</v>
      </c>
      <c r="V12" s="104">
        <f>SUM(T12:U12)</f>
        <v>104</v>
      </c>
      <c r="W12" s="105">
        <v>1</v>
      </c>
      <c r="X12" s="56">
        <v>100</v>
      </c>
      <c r="Y12" s="9" t="s">
        <v>1</v>
      </c>
      <c r="Z12" s="11"/>
      <c r="AA12" s="80">
        <v>99</v>
      </c>
      <c r="AB12" s="33">
        <v>3</v>
      </c>
      <c r="AC12" s="33">
        <v>168</v>
      </c>
      <c r="AD12" s="9" t="s">
        <v>1</v>
      </c>
      <c r="AE12" s="11"/>
      <c r="AF12" s="223"/>
      <c r="AG12" s="68"/>
      <c r="AH12" s="93"/>
      <c r="AI12" s="9"/>
      <c r="AJ12" s="11"/>
      <c r="AK12" s="139">
        <v>55</v>
      </c>
      <c r="AL12" s="200">
        <v>62</v>
      </c>
      <c r="AM12" s="104">
        <f>SUM(AK12:AL12)</f>
        <v>117</v>
      </c>
      <c r="AN12" s="8">
        <v>1</v>
      </c>
      <c r="AO12" s="56">
        <v>100</v>
      </c>
      <c r="AP12" s="9" t="s">
        <v>1</v>
      </c>
      <c r="AQ12" s="11"/>
      <c r="AR12" s="87">
        <v>50</v>
      </c>
      <c r="AS12" s="200">
        <v>47</v>
      </c>
      <c r="AT12" s="104">
        <f>SUM(AR12:AS12)</f>
        <v>97</v>
      </c>
      <c r="AU12" s="8">
        <v>1</v>
      </c>
      <c r="AV12" s="56">
        <v>100</v>
      </c>
      <c r="AW12" s="9" t="s">
        <v>1</v>
      </c>
      <c r="AX12" s="11"/>
      <c r="AY12" s="200"/>
      <c r="AZ12" s="200"/>
      <c r="BA12" s="104"/>
      <c r="BB12" s="8"/>
      <c r="BC12" s="33"/>
      <c r="BD12" s="9"/>
      <c r="BE12" s="11"/>
      <c r="BF12" s="87">
        <v>49</v>
      </c>
      <c r="BG12" s="200">
        <v>57</v>
      </c>
      <c r="BH12" s="104">
        <f>SUM(BF12:BG12)</f>
        <v>106</v>
      </c>
      <c r="BI12" s="32">
        <v>4</v>
      </c>
      <c r="BJ12" s="56">
        <v>75</v>
      </c>
      <c r="BK12" s="9" t="s">
        <v>1</v>
      </c>
      <c r="BL12" s="11"/>
      <c r="BM12" s="80">
        <v>104</v>
      </c>
      <c r="BN12" s="200">
        <v>111</v>
      </c>
      <c r="BO12" s="104">
        <f>SUM(BM12:BN12)</f>
        <v>215</v>
      </c>
      <c r="BP12" s="8">
        <v>4</v>
      </c>
      <c r="BQ12" s="33">
        <v>150</v>
      </c>
      <c r="BR12" s="9" t="s">
        <v>1</v>
      </c>
      <c r="BS12" s="11"/>
      <c r="BT12" s="200"/>
      <c r="BU12" s="112"/>
      <c r="BV12" s="33"/>
      <c r="BW12" s="9"/>
      <c r="BX12" s="85"/>
      <c r="BY12" s="80">
        <v>111</v>
      </c>
      <c r="BZ12" s="219">
        <v>101</v>
      </c>
      <c r="CA12" s="223">
        <f>SUM(BY12:BZ12)</f>
        <v>212</v>
      </c>
      <c r="CB12" s="8">
        <v>4</v>
      </c>
      <c r="CC12" s="33">
        <v>150</v>
      </c>
      <c r="CD12" s="9" t="s">
        <v>1</v>
      </c>
    </row>
    <row r="13" spans="1:82" ht="15" customHeight="1">
      <c r="A13" s="18">
        <v>4</v>
      </c>
      <c r="B13" s="50" t="s">
        <v>141</v>
      </c>
      <c r="C13" s="74" t="s">
        <v>99</v>
      </c>
      <c r="D13" s="173">
        <v>2013</v>
      </c>
      <c r="E13" s="23">
        <v>44</v>
      </c>
      <c r="F13" s="181">
        <v>27.4</v>
      </c>
      <c r="G13" s="5"/>
      <c r="H13" s="16">
        <f>SUM(L13+Q13+X13+AC13+AH13+AO13+AV13+BC13+BJ13+BQ13+BV13+CC13)</f>
        <v>920</v>
      </c>
      <c r="I13" s="11"/>
      <c r="J13" s="80"/>
      <c r="K13" s="8">
        <v>1</v>
      </c>
      <c r="L13" s="56">
        <v>100</v>
      </c>
      <c r="M13" s="9" t="s">
        <v>1</v>
      </c>
      <c r="N13" s="11"/>
      <c r="O13" s="80">
        <v>108</v>
      </c>
      <c r="P13" s="8">
        <v>2</v>
      </c>
      <c r="Q13" s="33">
        <v>184</v>
      </c>
      <c r="R13" s="9" t="s">
        <v>1</v>
      </c>
      <c r="S13" s="11"/>
      <c r="T13" s="224"/>
      <c r="U13" s="224"/>
      <c r="V13" s="104"/>
      <c r="W13" s="105"/>
      <c r="X13" s="33"/>
      <c r="Y13" s="9"/>
      <c r="Z13" s="11"/>
      <c r="AA13" s="80">
        <v>93</v>
      </c>
      <c r="AB13" s="33">
        <v>2</v>
      </c>
      <c r="AC13" s="33">
        <v>184</v>
      </c>
      <c r="AD13" s="9" t="s">
        <v>1</v>
      </c>
      <c r="AE13" s="11"/>
      <c r="AF13" s="223"/>
      <c r="AG13" s="68"/>
      <c r="AH13" s="93"/>
      <c r="AI13" s="9"/>
      <c r="AJ13" s="11"/>
      <c r="AK13" s="139">
        <v>57</v>
      </c>
      <c r="AL13" s="184">
        <v>61</v>
      </c>
      <c r="AM13" s="104">
        <f>SUM(AK13:AL13)</f>
        <v>118</v>
      </c>
      <c r="AN13" s="8">
        <v>2</v>
      </c>
      <c r="AO13" s="56">
        <v>92</v>
      </c>
      <c r="AP13" s="9" t="s">
        <v>1</v>
      </c>
      <c r="AQ13" s="11"/>
      <c r="AR13" s="87">
        <v>54</v>
      </c>
      <c r="AS13" s="184">
        <v>46</v>
      </c>
      <c r="AT13" s="104">
        <f>SUM(AR13:AS13)</f>
        <v>100</v>
      </c>
      <c r="AU13" s="8">
        <v>2</v>
      </c>
      <c r="AV13" s="56">
        <v>92</v>
      </c>
      <c r="AW13" s="9" t="s">
        <v>1</v>
      </c>
      <c r="AX13" s="11"/>
      <c r="AY13" s="157"/>
      <c r="AZ13" s="157"/>
      <c r="BA13" s="104"/>
      <c r="BB13" s="8"/>
      <c r="BC13" s="33"/>
      <c r="BD13" s="9"/>
      <c r="BE13" s="11"/>
      <c r="BF13" s="87">
        <v>40</v>
      </c>
      <c r="BG13" s="169">
        <v>44</v>
      </c>
      <c r="BH13" s="104">
        <f>SUM(BF13:BG13)</f>
        <v>84</v>
      </c>
      <c r="BI13" s="32">
        <v>1</v>
      </c>
      <c r="BJ13" s="56">
        <v>100</v>
      </c>
      <c r="BK13" s="9" t="s">
        <v>1</v>
      </c>
      <c r="BL13" s="11"/>
      <c r="BM13" s="224"/>
      <c r="BN13" s="184"/>
      <c r="BO13" s="104"/>
      <c r="BP13" s="8"/>
      <c r="BQ13" s="68"/>
      <c r="BR13" s="9"/>
      <c r="BS13" s="11"/>
      <c r="BT13" s="200"/>
      <c r="BU13" s="8"/>
      <c r="BV13" s="33"/>
      <c r="BW13" s="9"/>
      <c r="BX13" s="11"/>
      <c r="BY13" s="80">
        <v>102</v>
      </c>
      <c r="BZ13" s="219">
        <v>96</v>
      </c>
      <c r="CA13" s="223">
        <f>SUM(BY13:BZ13)</f>
        <v>198</v>
      </c>
      <c r="CB13" s="8">
        <v>3</v>
      </c>
      <c r="CC13" s="33">
        <v>168</v>
      </c>
      <c r="CD13" s="9" t="s">
        <v>1</v>
      </c>
    </row>
    <row r="14" spans="1:82" ht="15" customHeight="1">
      <c r="A14" s="18">
        <v>5</v>
      </c>
      <c r="B14" s="50" t="s">
        <v>146</v>
      </c>
      <c r="C14" s="74" t="s">
        <v>148</v>
      </c>
      <c r="D14" s="174">
        <v>2014</v>
      </c>
      <c r="E14" s="24">
        <v>54</v>
      </c>
      <c r="F14" s="77">
        <v>44</v>
      </c>
      <c r="G14" s="5"/>
      <c r="H14" s="16">
        <f>SUM(L14+Q14+X14+AC14+AH14+AO14+AV14+BC14+BJ14+BQ14+BV14)</f>
        <v>838</v>
      </c>
      <c r="I14" s="11"/>
      <c r="J14" s="80"/>
      <c r="K14" s="8">
        <v>6</v>
      </c>
      <c r="L14" s="56">
        <v>60</v>
      </c>
      <c r="M14" s="9" t="s">
        <v>1</v>
      </c>
      <c r="N14" s="11"/>
      <c r="O14" s="87">
        <v>54</v>
      </c>
      <c r="P14" s="8">
        <v>1</v>
      </c>
      <c r="Q14" s="56">
        <v>100</v>
      </c>
      <c r="R14" s="9" t="s">
        <v>1</v>
      </c>
      <c r="S14" s="11"/>
      <c r="T14" s="87">
        <v>54</v>
      </c>
      <c r="U14" s="36">
        <v>56</v>
      </c>
      <c r="V14" s="104">
        <f>SUM(T14:U14)</f>
        <v>110</v>
      </c>
      <c r="W14" s="105">
        <v>2</v>
      </c>
      <c r="X14" s="56">
        <v>92</v>
      </c>
      <c r="Y14" s="9" t="s">
        <v>1</v>
      </c>
      <c r="Z14" s="11"/>
      <c r="AA14" s="87">
        <v>52</v>
      </c>
      <c r="AB14" s="32">
        <v>1</v>
      </c>
      <c r="AC14" s="56">
        <v>100</v>
      </c>
      <c r="AD14" s="9" t="s">
        <v>1</v>
      </c>
      <c r="AE14" s="11"/>
      <c r="AF14" s="130">
        <v>60</v>
      </c>
      <c r="AG14" s="68">
        <v>2</v>
      </c>
      <c r="AH14" s="56">
        <v>92</v>
      </c>
      <c r="AI14" s="9" t="s">
        <v>1</v>
      </c>
      <c r="AJ14" s="11"/>
      <c r="AK14" s="139">
        <v>60</v>
      </c>
      <c r="AL14" s="200">
        <v>67</v>
      </c>
      <c r="AM14" s="104">
        <f>SUM(AK14:AL14)</f>
        <v>127</v>
      </c>
      <c r="AN14" s="8">
        <v>3</v>
      </c>
      <c r="AO14" s="56">
        <v>84</v>
      </c>
      <c r="AP14" s="9" t="s">
        <v>1</v>
      </c>
      <c r="AQ14" s="11"/>
      <c r="AR14" s="87">
        <v>61</v>
      </c>
      <c r="AS14" s="200">
        <v>51</v>
      </c>
      <c r="AT14" s="104">
        <f>SUM(AR14:AS14)</f>
        <v>112</v>
      </c>
      <c r="AU14" s="8">
        <v>3</v>
      </c>
      <c r="AV14" s="56">
        <v>84</v>
      </c>
      <c r="AW14" s="9" t="s">
        <v>1</v>
      </c>
      <c r="AX14" s="11"/>
      <c r="AY14" s="200"/>
      <c r="AZ14" s="200"/>
      <c r="BA14" s="104"/>
      <c r="BB14" s="8"/>
      <c r="BC14" s="33"/>
      <c r="BD14" s="9"/>
      <c r="BE14" s="11"/>
      <c r="BF14" s="87">
        <v>49</v>
      </c>
      <c r="BG14" s="200">
        <v>48</v>
      </c>
      <c r="BH14" s="104">
        <f>SUM(BF14:BG14)</f>
        <v>97</v>
      </c>
      <c r="BI14" s="32">
        <v>2</v>
      </c>
      <c r="BJ14" s="56">
        <v>92</v>
      </c>
      <c r="BK14" s="9" t="s">
        <v>1</v>
      </c>
      <c r="BL14" s="11"/>
      <c r="BM14" s="80">
        <v>116</v>
      </c>
      <c r="BN14" s="200">
        <v>120</v>
      </c>
      <c r="BO14" s="104">
        <f>SUM(BM14:BN14)</f>
        <v>236</v>
      </c>
      <c r="BP14" s="8">
        <v>5</v>
      </c>
      <c r="BQ14" s="33">
        <v>134</v>
      </c>
      <c r="BR14" s="9" t="s">
        <v>1</v>
      </c>
      <c r="BS14" s="11"/>
      <c r="BT14" s="200"/>
      <c r="BU14" s="8"/>
      <c r="BV14" s="33"/>
      <c r="BW14" s="9"/>
      <c r="BX14" s="11"/>
      <c r="BY14" s="224"/>
      <c r="BZ14" s="219"/>
      <c r="CA14" s="223"/>
      <c r="CB14" s="8"/>
      <c r="CC14" s="93"/>
      <c r="CD14" s="9" t="s">
        <v>1</v>
      </c>
    </row>
    <row r="15" spans="1:82" ht="15" customHeight="1">
      <c r="A15" s="18">
        <v>6</v>
      </c>
      <c r="B15" s="176" t="s">
        <v>313</v>
      </c>
      <c r="C15" s="74" t="s">
        <v>92</v>
      </c>
      <c r="D15" s="218">
        <v>2014</v>
      </c>
      <c r="E15" s="24">
        <v>35.4</v>
      </c>
      <c r="F15" s="77">
        <v>23.6</v>
      </c>
      <c r="G15" s="5"/>
      <c r="H15" s="16">
        <f>SUM(L15+Q15+X15+AC15+AH15+AO15+AV15+BC15+BJ15+BQ15+BV15+CC15)</f>
        <v>568</v>
      </c>
      <c r="I15" s="11"/>
      <c r="J15" s="224"/>
      <c r="K15" s="8"/>
      <c r="L15" s="56"/>
      <c r="M15" s="9"/>
      <c r="N15" s="11"/>
      <c r="O15" s="224"/>
      <c r="P15" s="8"/>
      <c r="Q15" s="56"/>
      <c r="R15" s="9"/>
      <c r="S15" s="11"/>
      <c r="T15" s="36"/>
      <c r="U15" s="36"/>
      <c r="V15" s="104"/>
      <c r="W15" s="105"/>
      <c r="X15" s="33"/>
      <c r="Y15" s="9"/>
      <c r="Z15" s="11"/>
      <c r="AA15" s="224"/>
      <c r="AB15" s="8"/>
      <c r="AC15" s="56"/>
      <c r="AD15" s="9"/>
      <c r="AE15" s="11"/>
      <c r="AF15" s="224"/>
      <c r="AG15" s="68"/>
      <c r="AH15" s="93"/>
      <c r="AI15" s="9"/>
      <c r="AJ15" s="11"/>
      <c r="AK15" s="36"/>
      <c r="AL15" s="36"/>
      <c r="AM15" s="104"/>
      <c r="AN15" s="105"/>
      <c r="AO15" s="33"/>
      <c r="AP15" s="9"/>
      <c r="AQ15" s="11"/>
      <c r="AR15" s="36"/>
      <c r="AS15" s="36"/>
      <c r="AT15" s="104"/>
      <c r="AU15" s="105"/>
      <c r="AV15" s="33"/>
      <c r="AW15" s="9"/>
      <c r="AX15" s="11"/>
      <c r="AY15" s="200"/>
      <c r="AZ15" s="200"/>
      <c r="BA15" s="104"/>
      <c r="BB15" s="8"/>
      <c r="BC15" s="33"/>
      <c r="BD15" s="9"/>
      <c r="BE15" s="11"/>
      <c r="BF15" s="223"/>
      <c r="BG15" s="200"/>
      <c r="BH15" s="104"/>
      <c r="BI15" s="8"/>
      <c r="BJ15" s="33"/>
      <c r="BK15" s="9"/>
      <c r="BL15" s="11"/>
      <c r="BM15" s="80">
        <v>108</v>
      </c>
      <c r="BN15" s="36">
        <v>98</v>
      </c>
      <c r="BO15" s="104">
        <f>SUM(BM15:BN15)</f>
        <v>206</v>
      </c>
      <c r="BP15" s="105">
        <v>3</v>
      </c>
      <c r="BQ15" s="33">
        <v>168</v>
      </c>
      <c r="BR15" s="9" t="s">
        <v>1</v>
      </c>
      <c r="BS15" s="11"/>
      <c r="BT15" s="80">
        <v>86</v>
      </c>
      <c r="BU15" s="8">
        <v>1</v>
      </c>
      <c r="BV15" s="33">
        <v>200</v>
      </c>
      <c r="BW15" s="9" t="s">
        <v>1</v>
      </c>
      <c r="BX15" s="11"/>
      <c r="BY15" s="80">
        <v>107</v>
      </c>
      <c r="BZ15" s="219">
        <v>84</v>
      </c>
      <c r="CA15" s="223">
        <f>SUM(BY15:BZ15)</f>
        <v>191</v>
      </c>
      <c r="CB15" s="8">
        <v>1</v>
      </c>
      <c r="CC15" s="33">
        <v>200</v>
      </c>
      <c r="CD15" s="9" t="s">
        <v>1</v>
      </c>
    </row>
    <row r="16" spans="1:82" ht="15" customHeight="1">
      <c r="A16" s="18">
        <v>7</v>
      </c>
      <c r="B16" s="50" t="s">
        <v>158</v>
      </c>
      <c r="C16" s="74" t="s">
        <v>66</v>
      </c>
      <c r="D16" s="174">
        <v>2014</v>
      </c>
      <c r="E16" s="24">
        <v>54</v>
      </c>
      <c r="F16" s="77">
        <v>47.4</v>
      </c>
      <c r="G16" s="5"/>
      <c r="H16" s="16">
        <f>SUM(L16+Q16+X16+AC16+AH16+AO16+AV16+BC16+BJ16+BQ16+BV16+CC16)</f>
        <v>534</v>
      </c>
      <c r="I16" s="11"/>
      <c r="J16" s="224"/>
      <c r="K16" s="8"/>
      <c r="L16" s="56"/>
      <c r="M16" s="9"/>
      <c r="N16" s="11"/>
      <c r="O16" s="224"/>
      <c r="P16" s="8"/>
      <c r="Q16" s="56"/>
      <c r="R16" s="9"/>
      <c r="S16" s="11"/>
      <c r="T16" s="87">
        <v>65</v>
      </c>
      <c r="U16" s="224">
        <v>54</v>
      </c>
      <c r="V16" s="104">
        <f>SUM(T16:U16)</f>
        <v>119</v>
      </c>
      <c r="W16" s="105">
        <v>4</v>
      </c>
      <c r="X16" s="56">
        <v>75</v>
      </c>
      <c r="Y16" s="9" t="s">
        <v>1</v>
      </c>
      <c r="Z16" s="11"/>
      <c r="AA16" s="224"/>
      <c r="AB16" s="8"/>
      <c r="AC16" s="56"/>
      <c r="AD16" s="9"/>
      <c r="AE16" s="11"/>
      <c r="AF16" s="130">
        <v>56</v>
      </c>
      <c r="AG16" s="68">
        <v>1</v>
      </c>
      <c r="AH16" s="56">
        <v>100</v>
      </c>
      <c r="AI16" s="67" t="s">
        <v>1</v>
      </c>
      <c r="AJ16" s="11"/>
      <c r="AK16" s="224"/>
      <c r="AL16" s="223"/>
      <c r="AM16" s="104"/>
      <c r="AN16" s="8"/>
      <c r="AO16" s="68"/>
      <c r="AP16" s="9"/>
      <c r="AQ16" s="11"/>
      <c r="AR16" s="87">
        <v>61</v>
      </c>
      <c r="AS16" s="223">
        <v>58</v>
      </c>
      <c r="AT16" s="104">
        <f>SUM(AR16:AS16)</f>
        <v>119</v>
      </c>
      <c r="AU16" s="8">
        <v>4</v>
      </c>
      <c r="AV16" s="56">
        <v>75</v>
      </c>
      <c r="AW16" s="9" t="s">
        <v>1</v>
      </c>
      <c r="AX16" s="11"/>
      <c r="AY16" s="157"/>
      <c r="AZ16" s="157"/>
      <c r="BA16" s="104"/>
      <c r="BB16" s="8"/>
      <c r="BC16" s="33"/>
      <c r="BD16" s="9"/>
      <c r="BE16" s="11"/>
      <c r="BF16" s="87">
        <v>52</v>
      </c>
      <c r="BG16" s="169">
        <v>48</v>
      </c>
      <c r="BH16" s="104">
        <f>SUM(BF16:BG16)</f>
        <v>100</v>
      </c>
      <c r="BI16" s="32">
        <v>3</v>
      </c>
      <c r="BJ16" s="56">
        <v>84</v>
      </c>
      <c r="BK16" s="9" t="s">
        <v>1</v>
      </c>
      <c r="BL16" s="11"/>
      <c r="BM16" s="87">
        <v>64</v>
      </c>
      <c r="BN16" s="223">
        <v>69</v>
      </c>
      <c r="BO16" s="104">
        <f>SUM(BM16:BN16)</f>
        <v>133</v>
      </c>
      <c r="BP16" s="8">
        <v>1</v>
      </c>
      <c r="BQ16" s="56">
        <v>100</v>
      </c>
      <c r="BR16" s="9" t="s">
        <v>1</v>
      </c>
      <c r="BS16" s="11"/>
      <c r="BT16" s="223"/>
      <c r="BU16" s="8"/>
      <c r="BV16" s="33"/>
      <c r="BW16" s="9"/>
      <c r="BX16" s="11"/>
      <c r="BY16" s="139">
        <v>62</v>
      </c>
      <c r="BZ16" s="219">
        <v>60</v>
      </c>
      <c r="CA16" s="223">
        <f>SUM(BY16:BZ16)</f>
        <v>122</v>
      </c>
      <c r="CB16" s="8">
        <v>1</v>
      </c>
      <c r="CC16" s="56">
        <v>100</v>
      </c>
      <c r="CD16" s="9" t="s">
        <v>1</v>
      </c>
    </row>
    <row r="17" spans="1:82" ht="15" customHeight="1">
      <c r="A17" s="18">
        <v>8</v>
      </c>
      <c r="B17" s="50" t="s">
        <v>149</v>
      </c>
      <c r="C17" s="73" t="s">
        <v>72</v>
      </c>
      <c r="D17" s="175">
        <v>2013</v>
      </c>
      <c r="E17" s="24">
        <v>53</v>
      </c>
      <c r="F17" s="77">
        <v>54</v>
      </c>
      <c r="G17" s="5"/>
      <c r="H17" s="16">
        <f>SUM(L17+Q17+X17+AC17+AH17+AO17+AV17+BC17+BJ17+BQ17+BV17)</f>
        <v>301</v>
      </c>
      <c r="I17" s="11"/>
      <c r="J17" s="80"/>
      <c r="K17" s="8">
        <v>4</v>
      </c>
      <c r="L17" s="56">
        <v>75</v>
      </c>
      <c r="M17" s="9" t="s">
        <v>1</v>
      </c>
      <c r="N17" s="11"/>
      <c r="O17" s="200"/>
      <c r="P17" s="8"/>
      <c r="Q17" s="56"/>
      <c r="R17" s="9"/>
      <c r="S17" s="11"/>
      <c r="T17" s="87">
        <v>60</v>
      </c>
      <c r="U17" s="36">
        <v>54</v>
      </c>
      <c r="V17" s="104">
        <f>SUM(T17:U17)</f>
        <v>114</v>
      </c>
      <c r="W17" s="105">
        <v>3</v>
      </c>
      <c r="X17" s="56">
        <v>84</v>
      </c>
      <c r="Y17" s="9" t="s">
        <v>1</v>
      </c>
      <c r="Z17" s="11"/>
      <c r="AA17" s="200"/>
      <c r="AB17" s="8"/>
      <c r="AC17" s="56"/>
      <c r="AD17" s="9"/>
      <c r="AE17" s="11"/>
      <c r="AF17" s="130">
        <v>68</v>
      </c>
      <c r="AG17" s="68">
        <v>4</v>
      </c>
      <c r="AH17" s="56">
        <v>75</v>
      </c>
      <c r="AI17" s="67" t="s">
        <v>1</v>
      </c>
      <c r="AJ17" s="11"/>
      <c r="AK17" s="139">
        <v>73</v>
      </c>
      <c r="AL17" s="137">
        <v>77</v>
      </c>
      <c r="AM17" s="104">
        <f>SUM(AK17:AL17)</f>
        <v>150</v>
      </c>
      <c r="AN17" s="8">
        <v>5</v>
      </c>
      <c r="AO17" s="56">
        <v>67</v>
      </c>
      <c r="AP17" s="9" t="s">
        <v>1</v>
      </c>
      <c r="AQ17" s="11"/>
      <c r="AR17" s="200"/>
      <c r="AS17" s="144"/>
      <c r="AT17" s="104"/>
      <c r="AU17" s="8"/>
      <c r="AV17" s="93"/>
      <c r="AW17" s="9"/>
      <c r="AX17" s="11"/>
      <c r="AY17" s="157"/>
      <c r="AZ17" s="157"/>
      <c r="BA17" s="104"/>
      <c r="BB17" s="8"/>
      <c r="BC17" s="33"/>
      <c r="BD17" s="9"/>
      <c r="BE17" s="11"/>
      <c r="BF17" s="200"/>
      <c r="BG17" s="169"/>
      <c r="BH17" s="104"/>
      <c r="BI17" s="8"/>
      <c r="BJ17" s="33"/>
      <c r="BK17" s="9"/>
      <c r="BL17" s="11"/>
      <c r="BM17" s="200"/>
      <c r="BN17" s="178"/>
      <c r="BO17" s="104"/>
      <c r="BP17" s="8"/>
      <c r="BQ17" s="93"/>
      <c r="BR17" s="9"/>
      <c r="BS17" s="7"/>
      <c r="BT17" s="193"/>
      <c r="BU17" s="112"/>
      <c r="BV17" s="33"/>
      <c r="BW17" s="9"/>
      <c r="BX17" s="11"/>
      <c r="BY17" s="219"/>
      <c r="BZ17" s="219"/>
      <c r="CA17" s="219"/>
      <c r="CB17" s="8"/>
      <c r="CC17" s="93"/>
      <c r="CD17" s="9"/>
    </row>
    <row r="18" spans="1:82" ht="15.75">
      <c r="A18" s="18">
        <v>9</v>
      </c>
      <c r="B18" s="50" t="s">
        <v>225</v>
      </c>
      <c r="C18" s="73" t="s">
        <v>226</v>
      </c>
      <c r="D18" s="174">
        <v>2014</v>
      </c>
      <c r="E18" s="24">
        <v>43.8</v>
      </c>
      <c r="F18" s="77">
        <v>44.5</v>
      </c>
      <c r="G18" s="5"/>
      <c r="H18" s="16">
        <f>SUM(L18+Q18+X18+AC18+AH18+AO18+AV18+BC18+BJ18+BQ18+BV18)</f>
        <v>251</v>
      </c>
      <c r="I18" s="11"/>
      <c r="J18" s="203"/>
      <c r="K18" s="204"/>
      <c r="L18" s="101"/>
      <c r="M18" s="205"/>
      <c r="N18" s="11"/>
      <c r="O18" s="203"/>
      <c r="P18" s="204"/>
      <c r="Q18" s="101"/>
      <c r="R18" s="205"/>
      <c r="S18" s="11"/>
      <c r="T18" s="206"/>
      <c r="U18" s="206"/>
      <c r="V18" s="207"/>
      <c r="W18" s="208"/>
      <c r="X18" s="213"/>
      <c r="Y18" s="205"/>
      <c r="Z18" s="11"/>
      <c r="AA18" s="209">
        <v>55</v>
      </c>
      <c r="AB18" s="210">
        <v>2</v>
      </c>
      <c r="AC18" s="101">
        <v>92</v>
      </c>
      <c r="AD18" s="205" t="s">
        <v>1</v>
      </c>
      <c r="AE18" s="11"/>
      <c r="AF18" s="211">
        <v>62</v>
      </c>
      <c r="AG18" s="141">
        <v>3</v>
      </c>
      <c r="AH18" s="101">
        <v>84</v>
      </c>
      <c r="AI18" s="205" t="s">
        <v>1</v>
      </c>
      <c r="AJ18" s="11"/>
      <c r="AK18" s="212">
        <v>67</v>
      </c>
      <c r="AL18" s="203">
        <v>69</v>
      </c>
      <c r="AM18" s="207">
        <f>SUM(AK18:AL18)</f>
        <v>136</v>
      </c>
      <c r="AN18" s="204">
        <v>4</v>
      </c>
      <c r="AO18" s="101">
        <v>75</v>
      </c>
      <c r="AP18" s="205" t="s">
        <v>1</v>
      </c>
      <c r="AQ18" s="11"/>
      <c r="AR18" s="203"/>
      <c r="AS18" s="203"/>
      <c r="AT18" s="207"/>
      <c r="AU18" s="204"/>
      <c r="AV18" s="141"/>
      <c r="AW18" s="205"/>
      <c r="AX18" s="11"/>
      <c r="AY18" s="203"/>
      <c r="AZ18" s="203"/>
      <c r="BA18" s="207"/>
      <c r="BB18" s="204"/>
      <c r="BC18" s="213"/>
      <c r="BD18" s="205"/>
      <c r="BE18" s="11"/>
      <c r="BF18" s="203"/>
      <c r="BG18" s="203"/>
      <c r="BH18" s="207"/>
      <c r="BI18" s="204"/>
      <c r="BJ18" s="213"/>
      <c r="BK18" s="205"/>
      <c r="BL18" s="11"/>
      <c r="BM18" s="203"/>
      <c r="BN18" s="203"/>
      <c r="BO18" s="207"/>
      <c r="BP18" s="204"/>
      <c r="BQ18" s="141"/>
      <c r="BR18" s="205"/>
      <c r="BS18" s="11"/>
      <c r="BT18" s="203"/>
      <c r="BU18" s="204"/>
      <c r="BV18" s="214"/>
      <c r="BW18" s="205"/>
      <c r="BX18" s="11"/>
      <c r="BY18" s="219"/>
      <c r="BZ18" s="219"/>
      <c r="CA18" s="219"/>
      <c r="CB18" s="8"/>
      <c r="CC18" s="93"/>
      <c r="CD18" s="9"/>
    </row>
    <row r="19" spans="1:82" ht="15.75">
      <c r="A19" s="18">
        <v>10</v>
      </c>
      <c r="B19" s="50" t="s">
        <v>350</v>
      </c>
      <c r="C19" s="73" t="s">
        <v>345</v>
      </c>
      <c r="D19" s="173">
        <v>2013</v>
      </c>
      <c r="E19" s="24">
        <v>32.299999999999997</v>
      </c>
      <c r="F19" s="38"/>
      <c r="G19" s="5"/>
      <c r="H19" s="16">
        <f>SUM(L19+Q19+X19+AC19+AH19+AO19+AV19+BC19+BJ19+BQ19+BV19)</f>
        <v>168</v>
      </c>
      <c r="I19" s="11"/>
      <c r="J19" s="108"/>
      <c r="K19" s="108"/>
      <c r="L19" s="152"/>
      <c r="M19" s="165"/>
      <c r="N19" s="11"/>
      <c r="O19" s="108"/>
      <c r="P19" s="108"/>
      <c r="Q19" s="152"/>
      <c r="R19" s="165"/>
      <c r="S19" s="11"/>
      <c r="T19" s="36"/>
      <c r="U19" s="36"/>
      <c r="V19" s="108"/>
      <c r="W19" s="108"/>
      <c r="X19" s="152"/>
      <c r="Y19" s="165"/>
      <c r="Z19" s="11"/>
      <c r="AA19" s="108"/>
      <c r="AB19" s="108"/>
      <c r="AC19" s="152"/>
      <c r="AD19" s="165"/>
      <c r="AE19" s="11"/>
      <c r="AF19" s="108"/>
      <c r="AG19" s="108"/>
      <c r="AH19" s="152"/>
      <c r="AI19" s="165"/>
      <c r="AJ19" s="11"/>
      <c r="AK19" s="36"/>
      <c r="AL19" s="36"/>
      <c r="AM19" s="108"/>
      <c r="AN19" s="108"/>
      <c r="AO19" s="152"/>
      <c r="AP19" s="165"/>
      <c r="AQ19" s="11"/>
      <c r="AR19" s="36"/>
      <c r="AS19" s="36"/>
      <c r="AT19" s="108"/>
      <c r="AU19" s="108"/>
      <c r="AV19" s="152"/>
      <c r="AW19" s="165"/>
      <c r="AX19" s="11"/>
      <c r="AY19" s="36"/>
      <c r="AZ19" s="36"/>
      <c r="BA19" s="108"/>
      <c r="BB19" s="108"/>
      <c r="BC19" s="152"/>
      <c r="BD19" s="165"/>
      <c r="BE19" s="11"/>
      <c r="BF19" s="36"/>
      <c r="BG19" s="36"/>
      <c r="BH19" s="108"/>
      <c r="BI19" s="108"/>
      <c r="BJ19" s="152"/>
      <c r="BK19" s="165"/>
      <c r="BL19" s="11"/>
      <c r="BM19" s="36"/>
      <c r="BN19" s="36"/>
      <c r="BO19" s="108"/>
      <c r="BP19" s="108"/>
      <c r="BQ19" s="152"/>
      <c r="BR19" s="165"/>
      <c r="BS19" s="48"/>
      <c r="BT19" s="80">
        <v>101</v>
      </c>
      <c r="BU19" s="112">
        <v>3</v>
      </c>
      <c r="BV19" s="33">
        <v>168</v>
      </c>
      <c r="BW19" s="9" t="s">
        <v>1</v>
      </c>
      <c r="BX19" s="11"/>
      <c r="BY19" s="219"/>
      <c r="BZ19" s="219"/>
      <c r="CA19" s="219"/>
      <c r="CB19" s="8"/>
      <c r="CC19" s="93"/>
      <c r="CD19" s="9"/>
    </row>
    <row r="20" spans="1:82" ht="15.75">
      <c r="A20" s="18">
        <v>11</v>
      </c>
      <c r="B20" s="50" t="s">
        <v>356</v>
      </c>
      <c r="C20" s="73" t="s">
        <v>346</v>
      </c>
      <c r="D20" s="173">
        <v>2013</v>
      </c>
      <c r="E20" s="24">
        <v>43</v>
      </c>
      <c r="F20" s="38"/>
      <c r="G20" s="5"/>
      <c r="H20" s="16">
        <f>SUM(L20+Q20+X20+AC20+AH20+AO20+AV20+BC20+BJ20+BQ20+BV20)</f>
        <v>100</v>
      </c>
      <c r="I20" s="11"/>
      <c r="J20" s="108"/>
      <c r="K20" s="108"/>
      <c r="L20" s="152"/>
      <c r="M20" s="165"/>
      <c r="N20" s="11"/>
      <c r="O20" s="108"/>
      <c r="P20" s="108"/>
      <c r="Q20" s="152"/>
      <c r="R20" s="165"/>
      <c r="S20" s="11"/>
      <c r="T20" s="36"/>
      <c r="U20" s="36"/>
      <c r="V20" s="108"/>
      <c r="W20" s="108"/>
      <c r="X20" s="152"/>
      <c r="Y20" s="165"/>
      <c r="Z20" s="11"/>
      <c r="AA20" s="108"/>
      <c r="AB20" s="108"/>
      <c r="AC20" s="152"/>
      <c r="AD20" s="165"/>
      <c r="AE20" s="11"/>
      <c r="AF20" s="108"/>
      <c r="AG20" s="108"/>
      <c r="AH20" s="152"/>
      <c r="AI20" s="165"/>
      <c r="AJ20" s="11"/>
      <c r="AK20" s="36"/>
      <c r="AL20" s="36"/>
      <c r="AM20" s="108"/>
      <c r="AN20" s="108"/>
      <c r="AO20" s="152"/>
      <c r="AP20" s="165"/>
      <c r="AQ20" s="11"/>
      <c r="AR20" s="36"/>
      <c r="AS20" s="36"/>
      <c r="AT20" s="108"/>
      <c r="AU20" s="108"/>
      <c r="AV20" s="152"/>
      <c r="AW20" s="165"/>
      <c r="AX20" s="11"/>
      <c r="AY20" s="36"/>
      <c r="AZ20" s="36"/>
      <c r="BA20" s="108"/>
      <c r="BB20" s="108"/>
      <c r="BC20" s="152"/>
      <c r="BD20" s="165"/>
      <c r="BE20" s="11"/>
      <c r="BF20" s="36"/>
      <c r="BG20" s="36"/>
      <c r="BH20" s="108"/>
      <c r="BI20" s="108"/>
      <c r="BJ20" s="152"/>
      <c r="BK20" s="165"/>
      <c r="BL20" s="11"/>
      <c r="BM20" s="36"/>
      <c r="BN20" s="36"/>
      <c r="BO20" s="108"/>
      <c r="BP20" s="108"/>
      <c r="BQ20" s="152"/>
      <c r="BR20" s="165"/>
      <c r="BS20" s="48"/>
      <c r="BT20" s="87">
        <v>117</v>
      </c>
      <c r="BU20" s="112">
        <v>1</v>
      </c>
      <c r="BV20" s="56">
        <v>100</v>
      </c>
      <c r="BW20" s="9" t="s">
        <v>1</v>
      </c>
      <c r="BX20" s="85"/>
      <c r="BY20" s="219"/>
      <c r="BZ20" s="219"/>
      <c r="CA20" s="219"/>
      <c r="CB20" s="8"/>
      <c r="CC20" s="93"/>
      <c r="CD20" s="9"/>
    </row>
    <row r="21" spans="1:82" ht="15.75">
      <c r="A21" s="18">
        <v>12</v>
      </c>
      <c r="B21" s="50" t="s">
        <v>351</v>
      </c>
      <c r="C21" s="73" t="s">
        <v>346</v>
      </c>
      <c r="D21" s="173">
        <v>2016</v>
      </c>
      <c r="E21" s="24">
        <v>47</v>
      </c>
      <c r="F21" s="38"/>
      <c r="G21" s="5"/>
      <c r="H21" s="16">
        <f>SUM(L21+Q21+X21+AC21+AH21+AO21+AV21+BC21+BJ21+BQ21+BV21)</f>
        <v>92</v>
      </c>
      <c r="I21" s="11"/>
      <c r="J21" s="108"/>
      <c r="K21" s="108"/>
      <c r="L21" s="152"/>
      <c r="M21" s="165"/>
      <c r="N21" s="11"/>
      <c r="O21" s="108"/>
      <c r="P21" s="108"/>
      <c r="Q21" s="152"/>
      <c r="R21" s="165"/>
      <c r="S21" s="11"/>
      <c r="T21" s="36"/>
      <c r="U21" s="36"/>
      <c r="V21" s="108"/>
      <c r="W21" s="108"/>
      <c r="X21" s="152"/>
      <c r="Y21" s="165"/>
      <c r="Z21" s="11"/>
      <c r="AA21" s="108"/>
      <c r="AB21" s="108"/>
      <c r="AC21" s="152"/>
      <c r="AD21" s="165"/>
      <c r="AE21" s="11"/>
      <c r="AF21" s="108"/>
      <c r="AG21" s="108"/>
      <c r="AH21" s="152"/>
      <c r="AI21" s="165"/>
      <c r="AJ21" s="11"/>
      <c r="AK21" s="36"/>
      <c r="AL21" s="36"/>
      <c r="AM21" s="108"/>
      <c r="AN21" s="108"/>
      <c r="AO21" s="152"/>
      <c r="AP21" s="165"/>
      <c r="AQ21" s="11"/>
      <c r="AR21" s="36"/>
      <c r="AS21" s="36"/>
      <c r="AT21" s="108"/>
      <c r="AU21" s="108"/>
      <c r="AV21" s="152"/>
      <c r="AW21" s="165"/>
      <c r="AX21" s="11"/>
      <c r="AY21" s="36"/>
      <c r="AZ21" s="36"/>
      <c r="BA21" s="108"/>
      <c r="BB21" s="108"/>
      <c r="BC21" s="152"/>
      <c r="BD21" s="165"/>
      <c r="BE21" s="11"/>
      <c r="BF21" s="36"/>
      <c r="BG21" s="36"/>
      <c r="BH21" s="108"/>
      <c r="BI21" s="108"/>
      <c r="BJ21" s="152"/>
      <c r="BK21" s="165"/>
      <c r="BL21" s="11"/>
      <c r="BM21" s="36"/>
      <c r="BN21" s="36"/>
      <c r="BO21" s="108"/>
      <c r="BP21" s="108"/>
      <c r="BQ21" s="152"/>
      <c r="BR21" s="165"/>
      <c r="BS21" s="48"/>
      <c r="BT21" s="87">
        <v>127</v>
      </c>
      <c r="BU21" s="112">
        <v>2</v>
      </c>
      <c r="BV21" s="56">
        <v>92</v>
      </c>
      <c r="BW21" s="9" t="s">
        <v>1</v>
      </c>
      <c r="BX21" s="11"/>
      <c r="BY21" s="219"/>
      <c r="BZ21" s="219"/>
      <c r="CA21" s="219"/>
      <c r="CB21" s="8"/>
      <c r="CC21" s="93"/>
      <c r="CD21" s="9"/>
    </row>
    <row r="22" spans="1:82" ht="15.75">
      <c r="A22" s="18">
        <v>13</v>
      </c>
      <c r="B22" s="50" t="s">
        <v>145</v>
      </c>
      <c r="C22" s="74" t="s">
        <v>148</v>
      </c>
      <c r="D22" s="173">
        <v>2013</v>
      </c>
      <c r="E22" s="24">
        <v>54</v>
      </c>
      <c r="F22" s="38"/>
      <c r="G22" s="5"/>
      <c r="H22" s="16">
        <f>SUM(L22+Q22+X22+AC22+AH22+AO22+AV22+BC22+BJ22+BQ22)</f>
        <v>55</v>
      </c>
      <c r="I22" s="11"/>
      <c r="J22" s="80"/>
      <c r="K22" s="8">
        <v>7</v>
      </c>
      <c r="L22" s="56">
        <v>55</v>
      </c>
      <c r="M22" s="9" t="s">
        <v>1</v>
      </c>
      <c r="N22" s="48"/>
      <c r="O22" s="199"/>
      <c r="P22" s="8"/>
      <c r="Q22" s="56"/>
      <c r="R22" s="9"/>
      <c r="S22" s="48"/>
      <c r="T22" s="36"/>
      <c r="U22" s="36"/>
      <c r="V22" s="104"/>
      <c r="W22" s="105"/>
      <c r="X22" s="33"/>
      <c r="Y22" s="9"/>
      <c r="Z22" s="48"/>
      <c r="AA22" s="199"/>
      <c r="AB22" s="8"/>
      <c r="AC22" s="56"/>
      <c r="AD22" s="9"/>
      <c r="AE22" s="48"/>
      <c r="AF22" s="199"/>
      <c r="AG22" s="128"/>
      <c r="AH22" s="93"/>
      <c r="AI22" s="9"/>
      <c r="AJ22" s="48"/>
      <c r="AK22" s="36"/>
      <c r="AL22" s="36"/>
      <c r="AM22" s="104"/>
      <c r="AN22" s="105"/>
      <c r="AO22" s="33"/>
      <c r="AP22" s="9"/>
      <c r="AQ22" s="48"/>
      <c r="AR22" s="36"/>
      <c r="AS22" s="36"/>
      <c r="AT22" s="104"/>
      <c r="AU22" s="105"/>
      <c r="AV22" s="33"/>
      <c r="AW22" s="9"/>
      <c r="AX22" s="48"/>
      <c r="AY22" s="199"/>
      <c r="AZ22" s="199"/>
      <c r="BA22" s="104"/>
      <c r="BB22" s="8"/>
      <c r="BC22" s="33"/>
      <c r="BD22" s="9"/>
      <c r="BE22" s="48"/>
      <c r="BF22" s="199"/>
      <c r="BG22" s="199"/>
      <c r="BH22" s="104"/>
      <c r="BI22" s="8"/>
      <c r="BJ22" s="33"/>
      <c r="BK22" s="9"/>
      <c r="BL22" s="48"/>
      <c r="BM22" s="36"/>
      <c r="BN22" s="36"/>
      <c r="BO22" s="104"/>
      <c r="BP22" s="105"/>
      <c r="BQ22" s="33"/>
      <c r="BR22" s="9"/>
      <c r="BS22" s="48"/>
      <c r="BT22" s="199"/>
      <c r="BU22" s="112"/>
      <c r="BV22" s="33"/>
      <c r="BW22" s="9"/>
      <c r="BX22" s="11"/>
      <c r="BY22" s="219"/>
      <c r="BZ22" s="219"/>
      <c r="CA22" s="219"/>
      <c r="CB22" s="8"/>
      <c r="CC22" s="93"/>
      <c r="CD22" s="9"/>
    </row>
  </sheetData>
  <sortState ref="B10:CD22">
    <sortCondition descending="1" ref="H10:H22"/>
  </sortState>
  <mergeCells count="102">
    <mergeCell ref="BY3:CD3"/>
    <mergeCell ref="BY6:CD6"/>
    <mergeCell ref="BY4:CD4"/>
    <mergeCell ref="BY5:CD5"/>
    <mergeCell ref="BY7:BY9"/>
    <mergeCell ref="BZ7:BZ9"/>
    <mergeCell ref="CA7:CA9"/>
    <mergeCell ref="CB7:CB9"/>
    <mergeCell ref="CC7:CD9"/>
    <mergeCell ref="BT3:BW3"/>
    <mergeCell ref="BT4:BW4"/>
    <mergeCell ref="BT5:BW5"/>
    <mergeCell ref="BT6:BW6"/>
    <mergeCell ref="BT7:BT9"/>
    <mergeCell ref="BU7:BU9"/>
    <mergeCell ref="BV7:BW9"/>
    <mergeCell ref="BF4:BK4"/>
    <mergeCell ref="BF5:BK5"/>
    <mergeCell ref="BF6:BK6"/>
    <mergeCell ref="BF7:BF9"/>
    <mergeCell ref="BG7:BG9"/>
    <mergeCell ref="BH7:BH9"/>
    <mergeCell ref="BI7:BI9"/>
    <mergeCell ref="BJ7:BK9"/>
    <mergeCell ref="BM3:BR3"/>
    <mergeCell ref="BM4:BR4"/>
    <mergeCell ref="BM5:BR5"/>
    <mergeCell ref="BM6:BR6"/>
    <mergeCell ref="AK2:AP2"/>
    <mergeCell ref="AK3:AP3"/>
    <mergeCell ref="AK4:AP4"/>
    <mergeCell ref="AR7:AR9"/>
    <mergeCell ref="AS7:AS9"/>
    <mergeCell ref="AR2:AW2"/>
    <mergeCell ref="AR3:AW3"/>
    <mergeCell ref="AR4:AW4"/>
    <mergeCell ref="AR5:AW5"/>
    <mergeCell ref="AR6:AW6"/>
    <mergeCell ref="AK7:AK9"/>
    <mergeCell ref="AL7:AL9"/>
    <mergeCell ref="AM7:AM9"/>
    <mergeCell ref="AN7:AN9"/>
    <mergeCell ref="AO7:AP9"/>
    <mergeCell ref="AK5:AP5"/>
    <mergeCell ref="AK6:AP6"/>
    <mergeCell ref="AT7:AT9"/>
    <mergeCell ref="AU7:AU9"/>
    <mergeCell ref="AV7:AW9"/>
    <mergeCell ref="L9:M9"/>
    <mergeCell ref="AA8:AD8"/>
    <mergeCell ref="AC9:AD9"/>
    <mergeCell ref="AA1:AD2"/>
    <mergeCell ref="AA4:AD4"/>
    <mergeCell ref="AA5:AD5"/>
    <mergeCell ref="AA6:AD6"/>
    <mergeCell ref="AA7:AD7"/>
    <mergeCell ref="T3:Y3"/>
    <mergeCell ref="T4:Y4"/>
    <mergeCell ref="T5:Y5"/>
    <mergeCell ref="T6:Y6"/>
    <mergeCell ref="T7:T9"/>
    <mergeCell ref="U7:U9"/>
    <mergeCell ref="V7:V9"/>
    <mergeCell ref="W7:W9"/>
    <mergeCell ref="X7:Y9"/>
    <mergeCell ref="A1:H4"/>
    <mergeCell ref="B8:B9"/>
    <mergeCell ref="C8:C9"/>
    <mergeCell ref="D8:D9"/>
    <mergeCell ref="E8:E9"/>
    <mergeCell ref="F8:F9"/>
    <mergeCell ref="H7:H9"/>
    <mergeCell ref="J4:M4"/>
    <mergeCell ref="AF1:AI2"/>
    <mergeCell ref="AH9:AI9"/>
    <mergeCell ref="AF6:AI6"/>
    <mergeCell ref="AF7:AI7"/>
    <mergeCell ref="AF8:AI8"/>
    <mergeCell ref="AF5:AI5"/>
    <mergeCell ref="O1:R2"/>
    <mergeCell ref="O4:R4"/>
    <mergeCell ref="O5:R5"/>
    <mergeCell ref="Q9:R9"/>
    <mergeCell ref="O6:R6"/>
    <mergeCell ref="O7:R7"/>
    <mergeCell ref="O8:R8"/>
    <mergeCell ref="J1:M2"/>
    <mergeCell ref="J5:M5"/>
    <mergeCell ref="J6:M8"/>
    <mergeCell ref="AY4:BD4"/>
    <mergeCell ref="AY5:BD5"/>
    <mergeCell ref="BM7:BM9"/>
    <mergeCell ref="BN7:BN9"/>
    <mergeCell ref="BO7:BO9"/>
    <mergeCell ref="BP7:BP9"/>
    <mergeCell ref="BQ7:BR9"/>
    <mergeCell ref="AY6:BD6"/>
    <mergeCell ref="AY7:AY9"/>
    <mergeCell ref="AZ7:AZ9"/>
    <mergeCell ref="BA7:BA9"/>
    <mergeCell ref="BB7:BB9"/>
    <mergeCell ref="BC7:BD9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/>
  <dimension ref="A1:AU69"/>
  <sheetViews>
    <sheetView topLeftCell="AE1" zoomScaleNormal="100" workbookViewId="0">
      <selection activeCell="AE1" sqref="AE1"/>
    </sheetView>
  </sheetViews>
  <sheetFormatPr baseColWidth="10" defaultRowHeight="15"/>
  <cols>
    <col min="3" max="3" width="6" style="35" bestFit="1" customWidth="1"/>
    <col min="4" max="4" width="2" style="94" customWidth="1"/>
    <col min="7" max="7" width="4" style="35" bestFit="1" customWidth="1"/>
    <col min="8" max="8" width="2" style="94" customWidth="1"/>
    <col min="9" max="9" width="14.5703125" customWidth="1"/>
    <col min="11" max="11" width="4" style="35" bestFit="1" customWidth="1"/>
    <col min="12" max="12" width="2" style="94" customWidth="1"/>
    <col min="15" max="15" width="4" bestFit="1" customWidth="1"/>
    <col min="16" max="16" width="2" style="94" customWidth="1"/>
    <col min="19" max="19" width="5.85546875" style="134" customWidth="1"/>
    <col min="20" max="20" width="2" style="94" customWidth="1"/>
    <col min="23" max="23" width="5.85546875" style="134" customWidth="1"/>
    <col min="24" max="24" width="2" style="94" customWidth="1"/>
    <col min="25" max="25" width="13.140625" customWidth="1"/>
    <col min="27" max="27" width="5.85546875" style="134" customWidth="1"/>
    <col min="28" max="28" width="2" style="94" customWidth="1"/>
    <col min="29" max="29" width="13.140625" customWidth="1"/>
    <col min="31" max="31" width="5.85546875" style="134" customWidth="1"/>
    <col min="32" max="32" width="2" style="94" customWidth="1"/>
    <col min="33" max="33" width="13.140625" customWidth="1"/>
    <col min="34" max="34" width="8.42578125" bestFit="1" customWidth="1"/>
    <col min="35" max="35" width="4" style="134" bestFit="1" customWidth="1"/>
    <col min="36" max="36" width="2" style="94" customWidth="1"/>
    <col min="37" max="37" width="13.140625" customWidth="1"/>
    <col min="38" max="38" width="6.5703125" bestFit="1" customWidth="1"/>
    <col min="39" max="39" width="4" style="134" bestFit="1" customWidth="1"/>
    <col min="40" max="40" width="2" style="94" customWidth="1"/>
    <col min="41" max="41" width="13.140625" customWidth="1"/>
    <col min="42" max="42" width="6.5703125" bestFit="1" customWidth="1"/>
    <col min="43" max="43" width="4" bestFit="1" customWidth="1"/>
    <col min="44" max="44" width="2" style="94" customWidth="1"/>
    <col min="45" max="45" width="13.140625" customWidth="1"/>
    <col min="46" max="46" width="10" bestFit="1" customWidth="1"/>
    <col min="47" max="47" width="5" style="35" customWidth="1"/>
  </cols>
  <sheetData>
    <row r="1" spans="1:47">
      <c r="A1" s="95">
        <v>44962</v>
      </c>
      <c r="B1" s="35" t="s">
        <v>28</v>
      </c>
      <c r="C1" s="35" t="s">
        <v>199</v>
      </c>
      <c r="E1" s="95">
        <v>44976</v>
      </c>
      <c r="F1" s="35" t="s">
        <v>179</v>
      </c>
      <c r="G1" s="35" t="s">
        <v>199</v>
      </c>
      <c r="I1" t="s">
        <v>213</v>
      </c>
      <c r="J1" t="s">
        <v>167</v>
      </c>
      <c r="K1" s="35" t="s">
        <v>199</v>
      </c>
      <c r="M1" s="124">
        <v>45011</v>
      </c>
      <c r="N1" t="s">
        <v>240</v>
      </c>
      <c r="O1" s="35" t="s">
        <v>199</v>
      </c>
      <c r="Q1" s="124">
        <v>45024</v>
      </c>
      <c r="R1" t="s">
        <v>17</v>
      </c>
      <c r="S1" s="133" t="s">
        <v>199</v>
      </c>
      <c r="U1" s="124">
        <v>45032</v>
      </c>
      <c r="V1" t="s">
        <v>14</v>
      </c>
      <c r="W1" s="133" t="s">
        <v>199</v>
      </c>
      <c r="Y1" s="124" t="s">
        <v>280</v>
      </c>
      <c r="Z1" t="s">
        <v>281</v>
      </c>
      <c r="AA1" s="133" t="s">
        <v>199</v>
      </c>
      <c r="AC1" s="124" t="s">
        <v>288</v>
      </c>
      <c r="AD1" t="s">
        <v>165</v>
      </c>
      <c r="AE1" s="133" t="s">
        <v>199</v>
      </c>
      <c r="AG1" s="124" t="s">
        <v>304</v>
      </c>
      <c r="AH1" s="133" t="s">
        <v>305</v>
      </c>
      <c r="AI1" s="221" t="s">
        <v>199</v>
      </c>
      <c r="AK1" s="124" t="s">
        <v>327</v>
      </c>
      <c r="AL1" s="133" t="s">
        <v>326</v>
      </c>
      <c r="AM1" s="221" t="s">
        <v>199</v>
      </c>
      <c r="AO1" s="124">
        <v>45164</v>
      </c>
      <c r="AP1" s="133" t="s">
        <v>111</v>
      </c>
      <c r="AQ1" s="222" t="s">
        <v>199</v>
      </c>
      <c r="AS1" s="124" t="s">
        <v>367</v>
      </c>
      <c r="AT1" s="133" t="s">
        <v>366</v>
      </c>
      <c r="AU1" s="35" t="s">
        <v>199</v>
      </c>
    </row>
    <row r="2" spans="1:47">
      <c r="AH2" s="134" t="s">
        <v>306</v>
      </c>
      <c r="AL2" s="134" t="s">
        <v>226</v>
      </c>
      <c r="AS2" t="s">
        <v>170</v>
      </c>
    </row>
    <row r="3" spans="1:47">
      <c r="A3" s="73" t="s">
        <v>138</v>
      </c>
      <c r="B3" s="33">
        <v>200</v>
      </c>
      <c r="E3" s="73" t="s">
        <v>138</v>
      </c>
      <c r="F3" s="33">
        <v>200</v>
      </c>
      <c r="I3" s="73" t="s">
        <v>138</v>
      </c>
      <c r="J3" s="32">
        <v>55</v>
      </c>
      <c r="M3" s="74" t="s">
        <v>148</v>
      </c>
      <c r="N3" s="56">
        <v>100</v>
      </c>
      <c r="O3">
        <v>100</v>
      </c>
      <c r="Q3" s="73" t="s">
        <v>138</v>
      </c>
      <c r="R3" s="93">
        <v>200</v>
      </c>
      <c r="U3" s="73" t="s">
        <v>138</v>
      </c>
      <c r="V3" s="93">
        <v>200</v>
      </c>
      <c r="Y3" s="73" t="s">
        <v>138</v>
      </c>
      <c r="Z3" s="33">
        <v>200</v>
      </c>
      <c r="AC3" s="73" t="s">
        <v>138</v>
      </c>
      <c r="AD3" s="33">
        <v>200</v>
      </c>
      <c r="AE3" s="134">
        <v>200</v>
      </c>
      <c r="AG3" s="74" t="s">
        <v>148</v>
      </c>
      <c r="AH3" s="56">
        <v>92</v>
      </c>
      <c r="AI3" s="134">
        <v>92</v>
      </c>
      <c r="AK3" s="73" t="s">
        <v>138</v>
      </c>
      <c r="AL3" s="56">
        <v>92</v>
      </c>
      <c r="AM3" s="134">
        <v>92</v>
      </c>
      <c r="AO3" s="73" t="s">
        <v>345</v>
      </c>
      <c r="AP3" s="68">
        <v>92</v>
      </c>
      <c r="AS3" s="73" t="s">
        <v>138</v>
      </c>
      <c r="AT3" s="56">
        <v>92</v>
      </c>
      <c r="AU3" s="35">
        <v>92</v>
      </c>
    </row>
    <row r="4" spans="1:47">
      <c r="A4" s="73" t="s">
        <v>138</v>
      </c>
      <c r="B4" s="56">
        <v>60.6</v>
      </c>
      <c r="C4" s="35">
        <f>SUM(B3:B4)</f>
        <v>260.60000000000002</v>
      </c>
      <c r="E4" s="73" t="s">
        <v>138</v>
      </c>
      <c r="F4" s="56">
        <v>67</v>
      </c>
      <c r="G4" s="35">
        <v>267</v>
      </c>
      <c r="I4" s="73" t="s">
        <v>138</v>
      </c>
      <c r="J4" s="100">
        <v>200</v>
      </c>
      <c r="K4" s="35">
        <v>255</v>
      </c>
      <c r="M4" s="120" t="s">
        <v>226</v>
      </c>
      <c r="N4" s="56">
        <v>92</v>
      </c>
      <c r="O4">
        <v>92</v>
      </c>
      <c r="Q4" s="73" t="s">
        <v>138</v>
      </c>
      <c r="R4" s="93">
        <v>134</v>
      </c>
      <c r="S4" s="134">
        <v>334</v>
      </c>
      <c r="U4" s="73" t="s">
        <v>138</v>
      </c>
      <c r="V4" s="56">
        <v>84</v>
      </c>
      <c r="W4" s="134">
        <v>284</v>
      </c>
      <c r="Y4" s="73" t="s">
        <v>138</v>
      </c>
      <c r="Z4" s="56">
        <v>57.5</v>
      </c>
      <c r="AA4" s="134">
        <v>257.5</v>
      </c>
      <c r="AC4" s="73" t="s">
        <v>71</v>
      </c>
      <c r="AD4" s="93">
        <v>184</v>
      </c>
      <c r="AG4" s="74" t="s">
        <v>139</v>
      </c>
      <c r="AH4" s="33">
        <v>159</v>
      </c>
      <c r="AK4" s="73" t="s">
        <v>140</v>
      </c>
      <c r="AL4" s="56">
        <v>67</v>
      </c>
      <c r="AO4" s="73" t="s">
        <v>345</v>
      </c>
      <c r="AP4" s="33">
        <v>168</v>
      </c>
      <c r="AQ4">
        <f>SUM(AP3:AP4)</f>
        <v>260</v>
      </c>
      <c r="AS4" s="73" t="s">
        <v>71</v>
      </c>
      <c r="AT4" s="33">
        <v>20</v>
      </c>
    </row>
    <row r="5" spans="1:47">
      <c r="A5" s="73" t="s">
        <v>140</v>
      </c>
      <c r="B5" s="56">
        <v>37.5</v>
      </c>
      <c r="E5" s="74" t="s">
        <v>148</v>
      </c>
      <c r="F5" s="56">
        <v>100</v>
      </c>
      <c r="G5" s="35">
        <v>100</v>
      </c>
      <c r="I5" s="73" t="s">
        <v>140</v>
      </c>
      <c r="J5" s="32">
        <v>50</v>
      </c>
      <c r="M5" s="73" t="s">
        <v>70</v>
      </c>
      <c r="N5" s="33">
        <v>200</v>
      </c>
      <c r="O5">
        <v>200</v>
      </c>
      <c r="Q5" s="73" t="s">
        <v>140</v>
      </c>
      <c r="R5" s="68">
        <v>88</v>
      </c>
      <c r="U5" s="73" t="s">
        <v>140</v>
      </c>
      <c r="V5" s="56">
        <v>67</v>
      </c>
      <c r="Y5" s="74" t="s">
        <v>148</v>
      </c>
      <c r="Z5" s="56">
        <v>84</v>
      </c>
      <c r="AA5" s="134">
        <v>84</v>
      </c>
      <c r="AC5" s="73" t="s">
        <v>71</v>
      </c>
      <c r="AD5" s="93">
        <v>50</v>
      </c>
      <c r="AG5" s="74" t="s">
        <v>139</v>
      </c>
      <c r="AH5" s="56">
        <v>84</v>
      </c>
      <c r="AI5" s="134">
        <f>SUM(AH4:AH5)</f>
        <v>243</v>
      </c>
      <c r="AK5" s="73" t="s">
        <v>140</v>
      </c>
      <c r="AL5" s="56">
        <v>60</v>
      </c>
      <c r="AM5" s="134">
        <f>SUM(AL4:AL5)</f>
        <v>127</v>
      </c>
      <c r="AO5" s="73" t="s">
        <v>138</v>
      </c>
      <c r="AP5" s="93">
        <v>200</v>
      </c>
      <c r="AS5" s="73" t="s">
        <v>71</v>
      </c>
      <c r="AT5" s="33">
        <v>90</v>
      </c>
      <c r="AU5" s="35">
        <v>110</v>
      </c>
    </row>
    <row r="6" spans="1:47">
      <c r="A6" s="73" t="s">
        <v>140</v>
      </c>
      <c r="B6" s="56">
        <v>37.5</v>
      </c>
      <c r="C6" s="35">
        <f>SUM(B5:B6)</f>
        <v>75</v>
      </c>
      <c r="E6" s="73" t="s">
        <v>71</v>
      </c>
      <c r="F6" s="33">
        <v>110</v>
      </c>
      <c r="G6" s="35">
        <v>110</v>
      </c>
      <c r="I6" s="73" t="s">
        <v>140</v>
      </c>
      <c r="J6" s="32">
        <v>45</v>
      </c>
      <c r="K6" s="35">
        <v>95</v>
      </c>
      <c r="M6" s="74" t="s">
        <v>92</v>
      </c>
      <c r="N6" s="33">
        <v>200</v>
      </c>
      <c r="Q6" s="73" t="s">
        <v>140</v>
      </c>
      <c r="R6" s="68">
        <v>60</v>
      </c>
      <c r="S6" s="135" t="s">
        <v>293</v>
      </c>
      <c r="U6" s="73" t="s">
        <v>140</v>
      </c>
      <c r="V6" s="56">
        <v>55</v>
      </c>
      <c r="W6" s="135" t="s">
        <v>295</v>
      </c>
      <c r="Y6" s="73" t="s">
        <v>71</v>
      </c>
      <c r="Z6" s="33">
        <v>120</v>
      </c>
      <c r="AA6" s="135" t="s">
        <v>297</v>
      </c>
      <c r="AC6" s="73" t="s">
        <v>71</v>
      </c>
      <c r="AD6" s="93">
        <v>120</v>
      </c>
      <c r="AG6" s="74" t="s">
        <v>96</v>
      </c>
      <c r="AH6" s="33">
        <v>159</v>
      </c>
      <c r="AI6" s="135" t="s">
        <v>311</v>
      </c>
      <c r="AK6" s="74" t="s">
        <v>148</v>
      </c>
      <c r="AL6" s="33">
        <v>134</v>
      </c>
      <c r="AM6" s="135" t="s">
        <v>331</v>
      </c>
      <c r="AO6" s="73" t="s">
        <v>138</v>
      </c>
      <c r="AP6" s="68">
        <v>100</v>
      </c>
      <c r="AS6" s="74" t="s">
        <v>98</v>
      </c>
      <c r="AT6" s="33">
        <v>200</v>
      </c>
      <c r="AU6" s="35">
        <v>200</v>
      </c>
    </row>
    <row r="7" spans="1:47">
      <c r="A7" s="74" t="s">
        <v>148</v>
      </c>
      <c r="B7" s="56">
        <v>60</v>
      </c>
      <c r="E7" s="74" t="s">
        <v>98</v>
      </c>
      <c r="F7" s="33">
        <v>168</v>
      </c>
      <c r="I7" s="74" t="s">
        <v>148</v>
      </c>
      <c r="J7" s="113">
        <v>92</v>
      </c>
      <c r="K7" s="35">
        <v>92</v>
      </c>
      <c r="M7" s="74" t="s">
        <v>92</v>
      </c>
      <c r="N7" s="33">
        <v>168</v>
      </c>
      <c r="Q7" s="74" t="s">
        <v>148</v>
      </c>
      <c r="R7" s="56">
        <v>92</v>
      </c>
      <c r="S7" s="134">
        <v>92</v>
      </c>
      <c r="U7" s="74" t="s">
        <v>148</v>
      </c>
      <c r="V7" s="56">
        <v>84</v>
      </c>
      <c r="W7" s="134">
        <v>84</v>
      </c>
      <c r="Y7" s="74" t="s">
        <v>136</v>
      </c>
      <c r="Z7" s="33">
        <v>150</v>
      </c>
      <c r="AA7" s="134">
        <v>150</v>
      </c>
      <c r="AC7" s="73" t="s">
        <v>71</v>
      </c>
      <c r="AD7" s="93">
        <v>120</v>
      </c>
      <c r="AE7" s="135" t="s">
        <v>315</v>
      </c>
      <c r="AG7" s="74" t="s">
        <v>92</v>
      </c>
      <c r="AH7" s="33">
        <v>120</v>
      </c>
      <c r="AK7" s="73" t="s">
        <v>71</v>
      </c>
      <c r="AL7" s="33">
        <v>30</v>
      </c>
      <c r="AO7" s="73" t="s">
        <v>138</v>
      </c>
      <c r="AP7" s="68">
        <v>84</v>
      </c>
      <c r="AQ7">
        <f>SUM(AP5:AP7)</f>
        <v>384</v>
      </c>
      <c r="AS7" s="74" t="s">
        <v>139</v>
      </c>
      <c r="AT7" s="33">
        <v>110</v>
      </c>
    </row>
    <row r="8" spans="1:47">
      <c r="A8" s="74" t="s">
        <v>148</v>
      </c>
      <c r="B8" s="56">
        <v>55</v>
      </c>
      <c r="C8" s="114" t="s">
        <v>180</v>
      </c>
      <c r="E8" s="74" t="s">
        <v>98</v>
      </c>
      <c r="F8" s="33">
        <v>184</v>
      </c>
      <c r="G8" s="35">
        <f>SUM(F7:F8)</f>
        <v>352</v>
      </c>
      <c r="I8" s="73" t="s">
        <v>71</v>
      </c>
      <c r="J8" s="32">
        <v>84</v>
      </c>
      <c r="M8" s="74" t="s">
        <v>92</v>
      </c>
      <c r="N8" s="33">
        <v>110</v>
      </c>
      <c r="Q8" s="73" t="s">
        <v>71</v>
      </c>
      <c r="R8" s="33">
        <v>90</v>
      </c>
      <c r="U8" s="73" t="s">
        <v>71</v>
      </c>
      <c r="V8" s="33">
        <v>142</v>
      </c>
      <c r="Y8" s="74" t="s">
        <v>139</v>
      </c>
      <c r="Z8" s="33">
        <v>142</v>
      </c>
      <c r="AC8" s="73" t="s">
        <v>70</v>
      </c>
      <c r="AD8" s="33">
        <v>200</v>
      </c>
      <c r="AE8" s="134">
        <v>200</v>
      </c>
      <c r="AG8" s="74" t="s">
        <v>92</v>
      </c>
      <c r="AH8" s="33">
        <v>100</v>
      </c>
      <c r="AK8" s="73" t="s">
        <v>71</v>
      </c>
      <c r="AL8" s="33">
        <v>168</v>
      </c>
      <c r="AM8" s="134">
        <f>SUM(AL7:AL8)</f>
        <v>198</v>
      </c>
      <c r="AO8" s="73" t="s">
        <v>71</v>
      </c>
      <c r="AP8" s="93">
        <v>184</v>
      </c>
      <c r="AS8" s="74" t="s">
        <v>139</v>
      </c>
      <c r="AT8" s="56">
        <v>75</v>
      </c>
      <c r="AU8" s="35">
        <v>185</v>
      </c>
    </row>
    <row r="9" spans="1:47">
      <c r="A9" s="73" t="s">
        <v>71</v>
      </c>
      <c r="B9" s="33">
        <v>127</v>
      </c>
      <c r="C9" s="35">
        <v>127</v>
      </c>
      <c r="E9" s="74" t="s">
        <v>136</v>
      </c>
      <c r="F9" s="56">
        <v>92</v>
      </c>
      <c r="G9" s="35">
        <v>92</v>
      </c>
      <c r="I9" s="73" t="s">
        <v>71</v>
      </c>
      <c r="J9" s="100">
        <v>127</v>
      </c>
      <c r="M9" s="74" t="s">
        <v>92</v>
      </c>
      <c r="N9" s="56">
        <v>84</v>
      </c>
      <c r="O9">
        <f>SUM(N6:N9)</f>
        <v>562</v>
      </c>
      <c r="Q9" s="73" t="s">
        <v>71</v>
      </c>
      <c r="R9" s="93">
        <v>184</v>
      </c>
      <c r="S9" s="135" t="s">
        <v>294</v>
      </c>
      <c r="U9" s="73" t="s">
        <v>71</v>
      </c>
      <c r="V9" s="33">
        <v>80</v>
      </c>
      <c r="W9" s="135" t="s">
        <v>296</v>
      </c>
      <c r="Y9" s="74" t="s">
        <v>139</v>
      </c>
      <c r="Z9" s="56">
        <v>71</v>
      </c>
      <c r="AA9" s="135" t="s">
        <v>298</v>
      </c>
      <c r="AC9" s="73" t="s">
        <v>90</v>
      </c>
      <c r="AD9" s="93">
        <v>120</v>
      </c>
      <c r="AG9" s="74" t="s">
        <v>92</v>
      </c>
      <c r="AH9" s="33">
        <v>60</v>
      </c>
      <c r="AI9" s="135"/>
      <c r="AK9" s="74" t="s">
        <v>98</v>
      </c>
      <c r="AL9" s="33">
        <v>90</v>
      </c>
      <c r="AM9" s="135" t="s">
        <v>332</v>
      </c>
      <c r="AO9" s="73" t="s">
        <v>71</v>
      </c>
      <c r="AP9" s="93">
        <v>100</v>
      </c>
      <c r="AS9" s="73" t="s">
        <v>70</v>
      </c>
      <c r="AT9" s="33">
        <v>184</v>
      </c>
      <c r="AU9" s="35">
        <v>184</v>
      </c>
    </row>
    <row r="10" spans="1:47">
      <c r="A10" s="74" t="s">
        <v>98</v>
      </c>
      <c r="B10" s="33">
        <v>50</v>
      </c>
      <c r="C10" s="35">
        <v>50</v>
      </c>
      <c r="E10" s="74" t="s">
        <v>139</v>
      </c>
      <c r="F10" s="33">
        <v>134</v>
      </c>
      <c r="G10" s="35">
        <v>134</v>
      </c>
      <c r="I10" s="73" t="s">
        <v>71</v>
      </c>
      <c r="J10" s="100">
        <v>100</v>
      </c>
      <c r="K10" s="35">
        <f>SUM(J8:J10)</f>
        <v>311</v>
      </c>
      <c r="M10" s="74" t="s">
        <v>68</v>
      </c>
      <c r="N10" s="33">
        <v>168</v>
      </c>
      <c r="O10">
        <v>168</v>
      </c>
      <c r="Q10" s="73" t="s">
        <v>226</v>
      </c>
      <c r="R10" s="56">
        <v>84</v>
      </c>
      <c r="S10" s="134">
        <v>84</v>
      </c>
      <c r="U10" s="73" t="s">
        <v>226</v>
      </c>
      <c r="V10" s="56">
        <v>75</v>
      </c>
      <c r="W10" s="134">
        <v>75</v>
      </c>
      <c r="Y10" s="74" t="s">
        <v>96</v>
      </c>
      <c r="Z10" s="33">
        <v>110</v>
      </c>
      <c r="AA10" s="134">
        <v>110</v>
      </c>
      <c r="AC10" s="73" t="s">
        <v>90</v>
      </c>
      <c r="AD10" s="93">
        <v>85</v>
      </c>
      <c r="AE10" s="135"/>
      <c r="AG10" s="74" t="s">
        <v>92</v>
      </c>
      <c r="AH10" s="33">
        <v>184</v>
      </c>
      <c r="AK10" s="74" t="s">
        <v>139</v>
      </c>
      <c r="AL10" s="33">
        <v>168</v>
      </c>
      <c r="AO10" s="73" t="s">
        <v>71</v>
      </c>
      <c r="AP10" s="33">
        <v>184</v>
      </c>
      <c r="AQ10">
        <f>SUM(AP8:AP10)</f>
        <v>468</v>
      </c>
      <c r="AS10" s="74" t="s">
        <v>92</v>
      </c>
      <c r="AT10" s="33">
        <v>120</v>
      </c>
    </row>
    <row r="11" spans="1:47">
      <c r="A11" s="74" t="s">
        <v>139</v>
      </c>
      <c r="B11" s="33">
        <v>159</v>
      </c>
      <c r="C11" s="35">
        <v>159</v>
      </c>
      <c r="E11" s="74" t="s">
        <v>96</v>
      </c>
      <c r="F11" s="33">
        <v>184</v>
      </c>
      <c r="G11" s="35">
        <v>184</v>
      </c>
      <c r="I11" s="74" t="s">
        <v>98</v>
      </c>
      <c r="J11" s="100">
        <v>95</v>
      </c>
      <c r="K11" s="35">
        <v>95</v>
      </c>
      <c r="M11" s="73" t="s">
        <v>111</v>
      </c>
      <c r="N11" s="33">
        <v>142</v>
      </c>
      <c r="Q11" s="74" t="s">
        <v>136</v>
      </c>
      <c r="R11" s="93">
        <v>90</v>
      </c>
      <c r="S11" s="134">
        <v>90</v>
      </c>
      <c r="U11" s="74" t="s">
        <v>98</v>
      </c>
      <c r="V11" s="33">
        <v>80</v>
      </c>
      <c r="Y11" s="73" t="s">
        <v>90</v>
      </c>
      <c r="Z11" s="56">
        <v>50</v>
      </c>
      <c r="AA11" s="134">
        <v>50</v>
      </c>
      <c r="AC11" s="73" t="s">
        <v>90</v>
      </c>
      <c r="AD11" s="33">
        <v>110</v>
      </c>
      <c r="AG11" s="74" t="s">
        <v>92</v>
      </c>
      <c r="AH11" s="33">
        <v>150</v>
      </c>
      <c r="AK11" s="74" t="s">
        <v>139</v>
      </c>
      <c r="AL11" s="33">
        <v>134</v>
      </c>
      <c r="AM11" s="134">
        <f>SUM(AL10:AL11)</f>
        <v>302</v>
      </c>
      <c r="AO11" s="74" t="s">
        <v>139</v>
      </c>
      <c r="AP11" s="33">
        <v>150</v>
      </c>
      <c r="AS11" s="74" t="s">
        <v>92</v>
      </c>
      <c r="AT11" s="33">
        <v>100</v>
      </c>
    </row>
    <row r="12" spans="1:47">
      <c r="A12" s="74" t="s">
        <v>96</v>
      </c>
      <c r="B12" s="33">
        <v>105</v>
      </c>
      <c r="C12" s="35">
        <v>105</v>
      </c>
      <c r="E12" s="73" t="s">
        <v>70</v>
      </c>
      <c r="F12" s="33">
        <v>127</v>
      </c>
      <c r="I12" s="74" t="s">
        <v>139</v>
      </c>
      <c r="J12" s="32">
        <v>60</v>
      </c>
      <c r="K12" s="35">
        <v>60</v>
      </c>
      <c r="M12" s="73" t="s">
        <v>111</v>
      </c>
      <c r="N12" s="33">
        <v>142</v>
      </c>
      <c r="O12">
        <f>SUM(N11:N12)</f>
        <v>284</v>
      </c>
      <c r="Q12" s="74" t="s">
        <v>139</v>
      </c>
      <c r="R12" s="33">
        <v>134</v>
      </c>
      <c r="U12" s="74" t="s">
        <v>98</v>
      </c>
      <c r="V12" s="33">
        <v>184</v>
      </c>
      <c r="W12" s="134">
        <v>264</v>
      </c>
      <c r="Y12" s="74" t="s">
        <v>92</v>
      </c>
      <c r="Z12" s="33">
        <v>100</v>
      </c>
      <c r="AC12" s="73" t="s">
        <v>90</v>
      </c>
      <c r="AD12" s="33">
        <v>95</v>
      </c>
      <c r="AE12" s="134">
        <f>SUM(AD9:AD12)</f>
        <v>410</v>
      </c>
      <c r="AG12" s="74" t="s">
        <v>92</v>
      </c>
      <c r="AH12" s="56">
        <v>92</v>
      </c>
      <c r="AK12" s="74" t="s">
        <v>96</v>
      </c>
      <c r="AL12" s="33">
        <v>200</v>
      </c>
      <c r="AM12" s="134">
        <v>200</v>
      </c>
      <c r="AO12" s="74" t="s">
        <v>139</v>
      </c>
      <c r="AP12" s="93">
        <v>184</v>
      </c>
      <c r="AQ12">
        <f>SUM(AP11:AP12)</f>
        <v>334</v>
      </c>
      <c r="AS12" s="74" t="s">
        <v>92</v>
      </c>
      <c r="AT12" s="33">
        <v>50</v>
      </c>
    </row>
    <row r="13" spans="1:47">
      <c r="A13" s="73" t="s">
        <v>70</v>
      </c>
      <c r="B13" s="33">
        <v>50</v>
      </c>
      <c r="E13" s="73" t="s">
        <v>70</v>
      </c>
      <c r="F13" s="33">
        <v>200</v>
      </c>
      <c r="G13" s="35">
        <f>SUM(F12:F13)</f>
        <v>327</v>
      </c>
      <c r="I13" s="74" t="s">
        <v>96</v>
      </c>
      <c r="J13" s="100">
        <v>200</v>
      </c>
      <c r="K13" s="35">
        <v>200</v>
      </c>
      <c r="M13" s="73" t="s">
        <v>69</v>
      </c>
      <c r="N13" s="33">
        <v>120</v>
      </c>
      <c r="O13">
        <v>120</v>
      </c>
      <c r="Q13" s="74" t="s">
        <v>139</v>
      </c>
      <c r="R13" s="93">
        <v>105</v>
      </c>
      <c r="S13" s="134">
        <v>239</v>
      </c>
      <c r="U13" s="74" t="s">
        <v>139</v>
      </c>
      <c r="V13" s="33">
        <v>100</v>
      </c>
      <c r="Y13" s="74" t="s">
        <v>92</v>
      </c>
      <c r="Z13" s="33">
        <v>110</v>
      </c>
      <c r="AC13" s="73" t="s">
        <v>65</v>
      </c>
      <c r="AD13" s="93">
        <v>40</v>
      </c>
      <c r="AG13" s="74" t="s">
        <v>92</v>
      </c>
      <c r="AH13" s="56">
        <v>60</v>
      </c>
      <c r="AK13" s="73" t="s">
        <v>70</v>
      </c>
      <c r="AL13" s="33">
        <v>200</v>
      </c>
      <c r="AM13" s="134">
        <v>200</v>
      </c>
      <c r="AO13" s="73" t="s">
        <v>70</v>
      </c>
      <c r="AP13" s="33">
        <v>184</v>
      </c>
      <c r="AQ13">
        <v>184</v>
      </c>
      <c r="AS13" s="74" t="s">
        <v>92</v>
      </c>
      <c r="AT13" s="33">
        <v>150</v>
      </c>
    </row>
    <row r="14" spans="1:47">
      <c r="A14" s="73" t="s">
        <v>70</v>
      </c>
      <c r="B14" s="56">
        <v>1</v>
      </c>
      <c r="E14" s="74" t="s">
        <v>193</v>
      </c>
      <c r="F14" s="33">
        <v>55</v>
      </c>
      <c r="G14" s="35">
        <v>55</v>
      </c>
      <c r="I14" s="73" t="s">
        <v>70</v>
      </c>
      <c r="J14" s="100">
        <v>20</v>
      </c>
      <c r="K14" s="35">
        <v>20</v>
      </c>
      <c r="M14" s="74" t="s">
        <v>112</v>
      </c>
      <c r="N14" s="33">
        <v>184</v>
      </c>
      <c r="O14">
        <v>184</v>
      </c>
      <c r="Q14" s="73" t="s">
        <v>70</v>
      </c>
      <c r="R14" s="93">
        <v>200</v>
      </c>
      <c r="S14" s="134">
        <v>200</v>
      </c>
      <c r="U14" s="74" t="s">
        <v>139</v>
      </c>
      <c r="V14" s="33">
        <v>150</v>
      </c>
      <c r="W14" s="134">
        <v>250</v>
      </c>
      <c r="Y14" s="74" t="s">
        <v>92</v>
      </c>
      <c r="Z14" s="33">
        <v>70</v>
      </c>
      <c r="AC14" s="73" t="s">
        <v>65</v>
      </c>
      <c r="AD14" s="93">
        <v>30</v>
      </c>
      <c r="AG14" s="74" t="s">
        <v>92</v>
      </c>
      <c r="AH14" s="56">
        <v>55</v>
      </c>
      <c r="AK14" s="73" t="s">
        <v>90</v>
      </c>
      <c r="AL14" s="56">
        <v>75</v>
      </c>
      <c r="AM14" s="134">
        <v>75</v>
      </c>
      <c r="AO14" s="74" t="s">
        <v>193</v>
      </c>
      <c r="AP14" s="33">
        <v>127</v>
      </c>
      <c r="AQ14">
        <v>127</v>
      </c>
      <c r="AS14" s="74" t="s">
        <v>92</v>
      </c>
      <c r="AT14" s="33">
        <v>100</v>
      </c>
    </row>
    <row r="15" spans="1:47">
      <c r="A15" s="73" t="s">
        <v>70</v>
      </c>
      <c r="B15" s="56">
        <v>84</v>
      </c>
      <c r="C15" s="35">
        <f>SUM(B13:B15)</f>
        <v>135</v>
      </c>
      <c r="E15" s="73" t="s">
        <v>90</v>
      </c>
      <c r="F15" s="33">
        <v>105</v>
      </c>
      <c r="I15" s="73" t="s">
        <v>90</v>
      </c>
      <c r="J15" s="100">
        <v>40</v>
      </c>
      <c r="K15" s="35">
        <v>40</v>
      </c>
      <c r="M15" s="73" t="s">
        <v>147</v>
      </c>
      <c r="N15" s="33">
        <v>150</v>
      </c>
      <c r="O15">
        <v>150</v>
      </c>
      <c r="Q15" s="73" t="s">
        <v>90</v>
      </c>
      <c r="R15" s="33">
        <v>90</v>
      </c>
      <c r="U15" s="74" t="s">
        <v>96</v>
      </c>
      <c r="V15" s="33">
        <v>110</v>
      </c>
      <c r="W15" s="134">
        <v>110</v>
      </c>
      <c r="Y15" s="74" t="s">
        <v>92</v>
      </c>
      <c r="Z15" s="56">
        <v>92</v>
      </c>
      <c r="AC15" s="73" t="s">
        <v>65</v>
      </c>
      <c r="AD15" s="33">
        <v>184</v>
      </c>
      <c r="AG15" s="74" t="s">
        <v>92</v>
      </c>
      <c r="AH15" s="56">
        <v>50</v>
      </c>
      <c r="AI15" s="134">
        <f>SUM(AH7:AH15)</f>
        <v>871</v>
      </c>
      <c r="AK15" s="74" t="s">
        <v>92</v>
      </c>
      <c r="AL15" s="33">
        <v>127</v>
      </c>
      <c r="AO15" s="74" t="s">
        <v>92</v>
      </c>
      <c r="AP15" s="33">
        <v>168</v>
      </c>
      <c r="AS15" s="74" t="s">
        <v>92</v>
      </c>
      <c r="AT15" s="33">
        <v>200</v>
      </c>
    </row>
    <row r="16" spans="1:47">
      <c r="A16" s="73" t="s">
        <v>90</v>
      </c>
      <c r="B16" s="33">
        <v>25</v>
      </c>
      <c r="E16" s="73" t="s">
        <v>90</v>
      </c>
      <c r="F16" s="56">
        <v>55</v>
      </c>
      <c r="G16" s="35">
        <f>SUM(F15:F16)</f>
        <v>160</v>
      </c>
      <c r="I16" s="74" t="s">
        <v>92</v>
      </c>
      <c r="J16" s="32">
        <v>92</v>
      </c>
      <c r="M16" s="74" t="s">
        <v>99</v>
      </c>
      <c r="N16" s="121">
        <v>50</v>
      </c>
      <c r="Q16" s="73" t="s">
        <v>90</v>
      </c>
      <c r="R16" s="33">
        <v>50</v>
      </c>
      <c r="U16" s="73" t="s">
        <v>70</v>
      </c>
      <c r="V16" s="33">
        <v>200</v>
      </c>
      <c r="W16" s="134">
        <v>200</v>
      </c>
      <c r="Y16" s="74" t="s">
        <v>92</v>
      </c>
      <c r="Z16" s="171">
        <v>30</v>
      </c>
      <c r="AC16" s="73" t="s">
        <v>65</v>
      </c>
      <c r="AD16" s="33">
        <v>150</v>
      </c>
      <c r="AE16" s="134">
        <f>SUM(AD13:AD16)</f>
        <v>404</v>
      </c>
      <c r="AG16" s="74" t="s">
        <v>68</v>
      </c>
      <c r="AH16" s="33">
        <v>110</v>
      </c>
      <c r="AK16" s="74" t="s">
        <v>92</v>
      </c>
      <c r="AL16" s="33">
        <v>168</v>
      </c>
      <c r="AM16" s="134">
        <f>SUM(AL15:AL16)</f>
        <v>295</v>
      </c>
      <c r="AO16" s="74" t="s">
        <v>92</v>
      </c>
      <c r="AP16" s="33">
        <v>200</v>
      </c>
      <c r="AQ16">
        <v>368</v>
      </c>
      <c r="AS16" s="74" t="s">
        <v>92</v>
      </c>
      <c r="AT16" s="56">
        <v>84</v>
      </c>
      <c r="AU16" s="35">
        <f>SUM(AT10:AT16)</f>
        <v>804</v>
      </c>
    </row>
    <row r="17" spans="1:47">
      <c r="A17" s="73" t="s">
        <v>90</v>
      </c>
      <c r="B17" s="33">
        <v>16</v>
      </c>
      <c r="E17" s="74" t="s">
        <v>92</v>
      </c>
      <c r="F17" s="33">
        <v>90</v>
      </c>
      <c r="I17" s="74" t="s">
        <v>92</v>
      </c>
      <c r="J17" s="56">
        <v>75</v>
      </c>
      <c r="M17" s="74" t="s">
        <v>99</v>
      </c>
      <c r="N17" s="33">
        <v>184</v>
      </c>
      <c r="O17">
        <f>SUM(N16:N17)</f>
        <v>234</v>
      </c>
      <c r="Q17" s="73" t="s">
        <v>90</v>
      </c>
      <c r="R17" s="93">
        <v>150</v>
      </c>
      <c r="U17" s="73" t="s">
        <v>90</v>
      </c>
      <c r="V17" s="33">
        <v>16</v>
      </c>
      <c r="Y17" s="74" t="s">
        <v>92</v>
      </c>
      <c r="Z17" s="56">
        <v>84</v>
      </c>
      <c r="AC17" s="73" t="s">
        <v>72</v>
      </c>
      <c r="AD17" s="93">
        <v>200</v>
      </c>
      <c r="AG17" s="74" t="s">
        <v>68</v>
      </c>
      <c r="AH17" s="33">
        <v>90</v>
      </c>
      <c r="AK17" s="74" t="s">
        <v>68</v>
      </c>
      <c r="AL17" s="33">
        <v>60</v>
      </c>
      <c r="AO17" s="74" t="s">
        <v>68</v>
      </c>
      <c r="AP17" s="33">
        <v>168</v>
      </c>
      <c r="AQ17">
        <v>168</v>
      </c>
      <c r="AS17" s="74" t="s">
        <v>68</v>
      </c>
      <c r="AT17" s="33">
        <v>134</v>
      </c>
    </row>
    <row r="18" spans="1:47">
      <c r="A18" s="73" t="s">
        <v>90</v>
      </c>
      <c r="B18" s="56">
        <v>96</v>
      </c>
      <c r="E18" s="74" t="s">
        <v>92</v>
      </c>
      <c r="F18" s="33">
        <v>75</v>
      </c>
      <c r="I18" s="74" t="s">
        <v>92</v>
      </c>
      <c r="J18" s="33">
        <v>110</v>
      </c>
      <c r="Q18" s="73" t="s">
        <v>90</v>
      </c>
      <c r="R18" s="68">
        <v>67</v>
      </c>
      <c r="S18" s="134">
        <f>SUM(R15:R18)</f>
        <v>357</v>
      </c>
      <c r="U18" s="73" t="s">
        <v>90</v>
      </c>
      <c r="V18" s="33">
        <v>14</v>
      </c>
      <c r="Y18" s="74" t="s">
        <v>92</v>
      </c>
      <c r="Z18" s="56">
        <v>57.5</v>
      </c>
      <c r="AA18" s="134">
        <f>SUM(Z12:Z18)</f>
        <v>543.5</v>
      </c>
      <c r="AC18" s="73" t="s">
        <v>72</v>
      </c>
      <c r="AD18" s="93">
        <v>85</v>
      </c>
      <c r="AG18" s="74" t="s">
        <v>68</v>
      </c>
      <c r="AH18" s="56">
        <v>45</v>
      </c>
      <c r="AK18" s="74" t="s">
        <v>68</v>
      </c>
      <c r="AL18" s="33">
        <v>110</v>
      </c>
      <c r="AO18" s="74" t="s">
        <v>66</v>
      </c>
      <c r="AP18" s="33">
        <v>200</v>
      </c>
      <c r="AQ18">
        <v>200</v>
      </c>
      <c r="AS18" s="74" t="s">
        <v>68</v>
      </c>
      <c r="AT18" s="33">
        <v>90</v>
      </c>
    </row>
    <row r="19" spans="1:47">
      <c r="A19" s="73" t="s">
        <v>90</v>
      </c>
      <c r="B19" s="56">
        <v>45</v>
      </c>
      <c r="C19" s="35">
        <f>SUM(B16:B19)</f>
        <v>182</v>
      </c>
      <c r="E19" s="74" t="s">
        <v>92</v>
      </c>
      <c r="F19" s="33">
        <v>30</v>
      </c>
      <c r="I19" s="74" t="s">
        <v>92</v>
      </c>
      <c r="J19" s="33">
        <v>65</v>
      </c>
      <c r="Q19" s="74" t="s">
        <v>92</v>
      </c>
      <c r="R19" s="33">
        <v>70</v>
      </c>
      <c r="U19" s="73" t="s">
        <v>90</v>
      </c>
      <c r="V19" s="33">
        <v>127</v>
      </c>
      <c r="W19" s="143"/>
      <c r="Y19" s="74" t="s">
        <v>68</v>
      </c>
      <c r="Z19" s="33">
        <v>90</v>
      </c>
      <c r="AC19" s="73" t="s">
        <v>72</v>
      </c>
      <c r="AD19" s="33">
        <v>80</v>
      </c>
      <c r="AE19" s="134">
        <f>SUM(AD17:AD19)</f>
        <v>365</v>
      </c>
      <c r="AG19" s="74" t="s">
        <v>68</v>
      </c>
      <c r="AH19" s="56">
        <v>75</v>
      </c>
      <c r="AI19" s="143" t="s">
        <v>312</v>
      </c>
      <c r="AK19" s="74" t="s">
        <v>68</v>
      </c>
      <c r="AL19" s="33">
        <v>150</v>
      </c>
      <c r="AM19" s="143" t="s">
        <v>312</v>
      </c>
      <c r="AO19" s="73" t="s">
        <v>111</v>
      </c>
      <c r="AP19" s="33">
        <v>200</v>
      </c>
      <c r="AS19" s="74" t="s">
        <v>68</v>
      </c>
      <c r="AT19" s="33">
        <v>150</v>
      </c>
    </row>
    <row r="20" spans="1:47">
      <c r="A20" s="74" t="s">
        <v>92</v>
      </c>
      <c r="B20" s="33">
        <v>127</v>
      </c>
      <c r="E20" s="74" t="s">
        <v>92</v>
      </c>
      <c r="F20" s="33">
        <v>134</v>
      </c>
      <c r="I20" s="74" t="s">
        <v>92</v>
      </c>
      <c r="J20" s="33">
        <v>134</v>
      </c>
      <c r="K20" s="35">
        <f>SUM(J16:J20)</f>
        <v>476</v>
      </c>
      <c r="Q20" s="74" t="s">
        <v>92</v>
      </c>
      <c r="R20" s="33">
        <v>30</v>
      </c>
      <c r="U20" s="73" t="s">
        <v>90</v>
      </c>
      <c r="V20" s="56">
        <v>60</v>
      </c>
      <c r="W20" s="134">
        <f>SUM(V17:V20)</f>
        <v>217</v>
      </c>
      <c r="Y20" s="74" t="s">
        <v>68</v>
      </c>
      <c r="Z20" s="33">
        <v>55</v>
      </c>
      <c r="AA20" s="143"/>
      <c r="AC20" s="73" t="s">
        <v>93</v>
      </c>
      <c r="AD20" s="93">
        <v>60</v>
      </c>
      <c r="AE20" s="143"/>
      <c r="AG20" s="74" t="s">
        <v>66</v>
      </c>
      <c r="AH20" s="33">
        <v>134</v>
      </c>
      <c r="AI20" s="143"/>
      <c r="AK20" s="73" t="s">
        <v>65</v>
      </c>
      <c r="AL20" s="33">
        <v>200</v>
      </c>
      <c r="AM20" s="143"/>
      <c r="AO20" s="73" t="s">
        <v>111</v>
      </c>
      <c r="AP20" s="33">
        <v>142</v>
      </c>
      <c r="AQ20">
        <v>342</v>
      </c>
      <c r="AS20" s="74" t="s">
        <v>68</v>
      </c>
      <c r="AT20" s="33">
        <v>150</v>
      </c>
      <c r="AU20" s="35">
        <v>524</v>
      </c>
    </row>
    <row r="21" spans="1:47">
      <c r="A21" s="74" t="s">
        <v>92</v>
      </c>
      <c r="B21" s="33">
        <v>18</v>
      </c>
      <c r="E21" s="74" t="s">
        <v>92</v>
      </c>
      <c r="F21" s="33">
        <v>120</v>
      </c>
      <c r="G21" s="35">
        <f>SUM(F17:F21)</f>
        <v>449</v>
      </c>
      <c r="I21" s="74" t="s">
        <v>68</v>
      </c>
      <c r="J21" s="56">
        <v>100</v>
      </c>
      <c r="Q21" s="74" t="s">
        <v>92</v>
      </c>
      <c r="R21" s="33">
        <v>18</v>
      </c>
      <c r="U21" s="74" t="s">
        <v>92</v>
      </c>
      <c r="V21" s="33">
        <v>30</v>
      </c>
      <c r="Y21" s="74" t="s">
        <v>68</v>
      </c>
      <c r="Z21" s="33">
        <v>168</v>
      </c>
      <c r="AA21" s="143"/>
      <c r="AC21" s="73" t="s">
        <v>93</v>
      </c>
      <c r="AD21" s="33">
        <v>168</v>
      </c>
      <c r="AE21" s="143" t="s">
        <v>299</v>
      </c>
      <c r="AG21" s="74" t="s">
        <v>66</v>
      </c>
      <c r="AH21" s="33">
        <v>80</v>
      </c>
      <c r="AK21" s="73" t="s">
        <v>65</v>
      </c>
      <c r="AL21" s="33">
        <v>168</v>
      </c>
      <c r="AM21" s="134">
        <f>SUM(AL20:AL21)</f>
        <v>368</v>
      </c>
      <c r="AO21" s="73" t="s">
        <v>69</v>
      </c>
      <c r="AP21" s="33">
        <v>110</v>
      </c>
      <c r="AS21" s="73" t="s">
        <v>65</v>
      </c>
      <c r="AT21" s="33">
        <v>184</v>
      </c>
      <c r="AU21" s="35">
        <v>184</v>
      </c>
    </row>
    <row r="22" spans="1:47">
      <c r="A22" s="74" t="s">
        <v>92</v>
      </c>
      <c r="B22" s="56">
        <v>84</v>
      </c>
      <c r="E22" s="74" t="s">
        <v>68</v>
      </c>
      <c r="F22" s="33">
        <v>75</v>
      </c>
      <c r="I22" s="74" t="s">
        <v>68</v>
      </c>
      <c r="J22" s="33">
        <v>150</v>
      </c>
      <c r="Q22" s="74" t="s">
        <v>92</v>
      </c>
      <c r="R22" s="33">
        <v>110</v>
      </c>
      <c r="U22" s="74" t="s">
        <v>92</v>
      </c>
      <c r="V22" s="33">
        <v>120</v>
      </c>
      <c r="Y22" s="74" t="s">
        <v>68</v>
      </c>
      <c r="Z22" s="68">
        <v>40</v>
      </c>
      <c r="AC22" s="73" t="s">
        <v>111</v>
      </c>
      <c r="AD22" s="33">
        <v>168</v>
      </c>
      <c r="AG22" s="74" t="s">
        <v>66</v>
      </c>
      <c r="AH22" s="56">
        <v>100</v>
      </c>
      <c r="AK22" s="73" t="s">
        <v>72</v>
      </c>
      <c r="AL22" s="33">
        <v>184</v>
      </c>
      <c r="AO22" s="73" t="s">
        <v>69</v>
      </c>
      <c r="AP22" s="33">
        <v>80</v>
      </c>
      <c r="AQ22">
        <v>190</v>
      </c>
      <c r="AS22" s="73" t="s">
        <v>72</v>
      </c>
      <c r="AT22" s="33">
        <v>192</v>
      </c>
    </row>
    <row r="23" spans="1:47">
      <c r="A23" s="74" t="s">
        <v>92</v>
      </c>
      <c r="B23" s="56">
        <v>45</v>
      </c>
      <c r="E23" s="74" t="s">
        <v>68</v>
      </c>
      <c r="F23" s="56">
        <v>75</v>
      </c>
      <c r="I23" s="74" t="s">
        <v>68</v>
      </c>
      <c r="J23" s="33">
        <v>95</v>
      </c>
      <c r="Q23" s="74" t="s">
        <v>92</v>
      </c>
      <c r="R23" s="93">
        <v>120</v>
      </c>
      <c r="U23" s="74" t="s">
        <v>92</v>
      </c>
      <c r="V23" s="33">
        <v>100</v>
      </c>
      <c r="Y23" s="74" t="s">
        <v>68</v>
      </c>
      <c r="Z23" s="56">
        <v>100</v>
      </c>
      <c r="AA23" s="134">
        <f>SUM(Z19:Z23)</f>
        <v>453</v>
      </c>
      <c r="AC23" s="73" t="s">
        <v>111</v>
      </c>
      <c r="AD23" s="33">
        <v>134</v>
      </c>
      <c r="AE23" s="134">
        <f>SUM(AD22:AD23)</f>
        <v>302</v>
      </c>
      <c r="AG23" s="74" t="s">
        <v>66</v>
      </c>
      <c r="AH23" s="56">
        <v>84</v>
      </c>
      <c r="AI23" s="134">
        <f>SUM(AH20:AH23)</f>
        <v>398</v>
      </c>
      <c r="AK23" s="73" t="s">
        <v>72</v>
      </c>
      <c r="AL23" s="33">
        <v>134</v>
      </c>
      <c r="AO23" s="73" t="s">
        <v>147</v>
      </c>
      <c r="AP23" s="100">
        <v>150</v>
      </c>
      <c r="AQ23">
        <v>150</v>
      </c>
      <c r="AS23" s="73" t="s">
        <v>72</v>
      </c>
      <c r="AT23" s="33">
        <v>70</v>
      </c>
      <c r="AU23" s="35">
        <v>262</v>
      </c>
    </row>
    <row r="24" spans="1:47">
      <c r="A24" s="74" t="s">
        <v>92</v>
      </c>
      <c r="B24" s="33">
        <v>90</v>
      </c>
      <c r="E24" s="74" t="s">
        <v>68</v>
      </c>
      <c r="F24" s="33">
        <v>150</v>
      </c>
      <c r="G24" s="35">
        <f>SUM(F22:F24)</f>
        <v>300</v>
      </c>
      <c r="I24" s="74" t="s">
        <v>68</v>
      </c>
      <c r="J24" s="33">
        <v>50</v>
      </c>
      <c r="K24" s="114" t="s">
        <v>216</v>
      </c>
      <c r="Q24" s="74" t="s">
        <v>92</v>
      </c>
      <c r="R24" s="68">
        <v>100</v>
      </c>
      <c r="U24" s="74" t="s">
        <v>92</v>
      </c>
      <c r="V24" s="56">
        <v>92</v>
      </c>
      <c r="W24" s="134">
        <f>SUM(V21:V24)</f>
        <v>342</v>
      </c>
      <c r="Y24" s="73" t="s">
        <v>65</v>
      </c>
      <c r="Z24" s="33">
        <v>184</v>
      </c>
      <c r="AC24" s="73" t="s">
        <v>69</v>
      </c>
      <c r="AD24" s="93">
        <v>134</v>
      </c>
      <c r="AG24" s="74" t="s">
        <v>112</v>
      </c>
      <c r="AH24" s="33">
        <v>168</v>
      </c>
      <c r="AK24" s="73" t="s">
        <v>72</v>
      </c>
      <c r="AL24" s="33">
        <v>120</v>
      </c>
      <c r="AM24" s="134">
        <f>SUM(AL22:AL24)</f>
        <v>438</v>
      </c>
      <c r="AO24" s="74" t="s">
        <v>64</v>
      </c>
      <c r="AP24" s="100">
        <v>127</v>
      </c>
      <c r="AQ24">
        <v>127</v>
      </c>
      <c r="AS24" s="74" t="s">
        <v>66</v>
      </c>
      <c r="AT24" s="33">
        <v>150</v>
      </c>
    </row>
    <row r="25" spans="1:47">
      <c r="A25" s="74" t="s">
        <v>92</v>
      </c>
      <c r="B25" s="56">
        <v>60.6</v>
      </c>
      <c r="E25" s="73" t="s">
        <v>65</v>
      </c>
      <c r="F25" s="33">
        <v>168</v>
      </c>
      <c r="G25" s="35">
        <v>168</v>
      </c>
      <c r="I25" s="73" t="s">
        <v>65</v>
      </c>
      <c r="J25" s="33">
        <v>184</v>
      </c>
      <c r="K25" s="35">
        <v>184</v>
      </c>
      <c r="Q25" s="74" t="s">
        <v>92</v>
      </c>
      <c r="R25" s="68">
        <v>75</v>
      </c>
      <c r="S25" s="134">
        <f>SUM(R19:R25)</f>
        <v>523</v>
      </c>
      <c r="U25" s="74" t="s">
        <v>68</v>
      </c>
      <c r="V25" s="33">
        <v>50</v>
      </c>
      <c r="W25" s="161"/>
      <c r="Y25" s="73" t="s">
        <v>65</v>
      </c>
      <c r="Z25" s="56">
        <v>100</v>
      </c>
      <c r="AA25" s="134">
        <v>284</v>
      </c>
      <c r="AC25" s="73" t="s">
        <v>69</v>
      </c>
      <c r="AD25" s="93">
        <v>110</v>
      </c>
      <c r="AG25" s="74" t="s">
        <v>112</v>
      </c>
      <c r="AH25" s="56">
        <v>67</v>
      </c>
      <c r="AI25" s="134">
        <f>SUM(AH24:AH25)</f>
        <v>235</v>
      </c>
      <c r="AK25" s="73" t="s">
        <v>93</v>
      </c>
      <c r="AL25" s="33">
        <v>50</v>
      </c>
      <c r="AO25" s="74" t="s">
        <v>137</v>
      </c>
      <c r="AP25" s="138">
        <v>168</v>
      </c>
      <c r="AQ25">
        <v>168</v>
      </c>
      <c r="AS25" s="74" t="s">
        <v>66</v>
      </c>
      <c r="AT25" s="33">
        <v>60</v>
      </c>
    </row>
    <row r="26" spans="1:47">
      <c r="A26" s="74" t="s">
        <v>92</v>
      </c>
      <c r="B26" s="56">
        <v>50</v>
      </c>
      <c r="C26" s="35">
        <f>SUM(B20:B26)</f>
        <v>474.6</v>
      </c>
      <c r="E26" s="73" t="s">
        <v>93</v>
      </c>
      <c r="F26" s="33">
        <v>127</v>
      </c>
      <c r="G26" s="35">
        <v>127</v>
      </c>
      <c r="I26" s="73" t="s">
        <v>72</v>
      </c>
      <c r="J26" s="56">
        <v>84</v>
      </c>
      <c r="Q26" s="74" t="s">
        <v>68</v>
      </c>
      <c r="R26" s="33">
        <v>168</v>
      </c>
      <c r="U26" s="74" t="s">
        <v>68</v>
      </c>
      <c r="V26" s="33">
        <v>30</v>
      </c>
      <c r="W26" s="161"/>
      <c r="Y26" s="73" t="s">
        <v>72</v>
      </c>
      <c r="Z26" s="33">
        <v>200</v>
      </c>
      <c r="AA26" s="134">
        <v>200</v>
      </c>
      <c r="AC26" s="73" t="s">
        <v>69</v>
      </c>
      <c r="AD26" s="33">
        <v>150</v>
      </c>
      <c r="AE26" s="134">
        <f>SUM(AD24:AD26)</f>
        <v>394</v>
      </c>
      <c r="AG26" s="74" t="s">
        <v>64</v>
      </c>
      <c r="AH26" s="33">
        <v>200</v>
      </c>
      <c r="AI26" s="134">
        <v>200</v>
      </c>
      <c r="AK26" s="73" t="s">
        <v>93</v>
      </c>
      <c r="AL26" s="33">
        <v>184</v>
      </c>
      <c r="AM26" s="134">
        <f>SUM(AL25:AL26)</f>
        <v>234</v>
      </c>
      <c r="AO26" s="73" t="s">
        <v>94</v>
      </c>
      <c r="AP26" s="100">
        <v>90</v>
      </c>
      <c r="AQ26">
        <v>90</v>
      </c>
      <c r="AS26" s="74" t="s">
        <v>66</v>
      </c>
      <c r="AT26" s="56">
        <v>100</v>
      </c>
      <c r="AU26" s="35">
        <f>SUM(AT24:AT26)</f>
        <v>310</v>
      </c>
    </row>
    <row r="27" spans="1:47">
      <c r="A27" s="74" t="s">
        <v>68</v>
      </c>
      <c r="B27" s="33">
        <v>85</v>
      </c>
      <c r="E27" s="74" t="s">
        <v>66</v>
      </c>
      <c r="F27" s="33">
        <v>200</v>
      </c>
      <c r="I27" s="73" t="s">
        <v>72</v>
      </c>
      <c r="J27" s="33">
        <v>184</v>
      </c>
      <c r="K27" s="35">
        <f>SUM(J26:J27)</f>
        <v>268</v>
      </c>
      <c r="Q27" s="74" t="s">
        <v>68</v>
      </c>
      <c r="R27" s="93">
        <v>70</v>
      </c>
      <c r="S27" s="134">
        <f>SUM(R26:R27)</f>
        <v>238</v>
      </c>
      <c r="U27" s="74" t="s">
        <v>68</v>
      </c>
      <c r="V27" s="33">
        <v>110</v>
      </c>
      <c r="W27" s="161"/>
      <c r="Y27" s="73"/>
      <c r="Z27" s="56"/>
      <c r="AC27" s="73" t="s">
        <v>91</v>
      </c>
      <c r="AD27" s="93">
        <v>18</v>
      </c>
      <c r="AG27" s="74" t="s">
        <v>137</v>
      </c>
      <c r="AH27" s="56">
        <v>75</v>
      </c>
      <c r="AI27" s="134">
        <v>75</v>
      </c>
      <c r="AK27" s="74" t="s">
        <v>66</v>
      </c>
      <c r="AL27" s="33">
        <v>110</v>
      </c>
      <c r="AO27" s="74" t="s">
        <v>73</v>
      </c>
      <c r="AP27" s="33">
        <v>142</v>
      </c>
      <c r="AQ27">
        <v>142</v>
      </c>
      <c r="AS27" s="73" t="s">
        <v>111</v>
      </c>
      <c r="AT27" s="33">
        <v>134</v>
      </c>
    </row>
    <row r="28" spans="1:47">
      <c r="A28" s="74" t="s">
        <v>68</v>
      </c>
      <c r="B28" s="33">
        <v>50</v>
      </c>
      <c r="E28" s="74" t="s">
        <v>66</v>
      </c>
      <c r="F28" s="32">
        <v>92</v>
      </c>
      <c r="G28" s="35">
        <f>SUM(F27:F28)</f>
        <v>292</v>
      </c>
      <c r="I28" s="74" t="s">
        <v>66</v>
      </c>
      <c r="J28" s="56">
        <v>75</v>
      </c>
      <c r="Q28" s="73" t="s">
        <v>65</v>
      </c>
      <c r="R28" s="33">
        <v>12</v>
      </c>
      <c r="U28" s="74" t="s">
        <v>68</v>
      </c>
      <c r="V28" s="56">
        <v>100</v>
      </c>
      <c r="W28" s="161">
        <f>SUM(V25:V28)</f>
        <v>290</v>
      </c>
      <c r="Y28" s="74" t="s">
        <v>66</v>
      </c>
      <c r="Z28" s="33">
        <v>142</v>
      </c>
      <c r="AC28" s="73" t="s">
        <v>91</v>
      </c>
      <c r="AD28" s="33">
        <v>200</v>
      </c>
      <c r="AG28" s="74" t="s">
        <v>196</v>
      </c>
      <c r="AH28" s="33">
        <v>50</v>
      </c>
      <c r="AI28" s="134">
        <v>50</v>
      </c>
      <c r="AK28" s="74" t="s">
        <v>66</v>
      </c>
      <c r="AL28" s="33">
        <v>80</v>
      </c>
      <c r="AO28" s="73" t="s">
        <v>346</v>
      </c>
      <c r="AP28" s="68">
        <v>75</v>
      </c>
      <c r="AS28" s="73" t="s">
        <v>111</v>
      </c>
      <c r="AT28" s="33">
        <v>120</v>
      </c>
      <c r="AU28" s="35">
        <v>254</v>
      </c>
    </row>
    <row r="29" spans="1:47">
      <c r="A29" s="74" t="s">
        <v>68</v>
      </c>
      <c r="B29" s="33">
        <v>110</v>
      </c>
      <c r="E29" s="73" t="s">
        <v>111</v>
      </c>
      <c r="F29" s="100">
        <v>176</v>
      </c>
      <c r="I29" s="74" t="s">
        <v>66</v>
      </c>
      <c r="J29" s="56">
        <v>100</v>
      </c>
      <c r="Q29" s="73" t="s">
        <v>65</v>
      </c>
      <c r="R29" s="33">
        <v>10</v>
      </c>
      <c r="U29" s="73" t="s">
        <v>65</v>
      </c>
      <c r="V29" s="33">
        <v>200</v>
      </c>
      <c r="W29" s="161"/>
      <c r="Y29" s="74" t="s">
        <v>66</v>
      </c>
      <c r="Z29" s="33">
        <v>80</v>
      </c>
      <c r="AC29" s="73" t="s">
        <v>91</v>
      </c>
      <c r="AD29" s="33">
        <v>134</v>
      </c>
      <c r="AG29" s="74" t="s">
        <v>73</v>
      </c>
      <c r="AH29" s="100">
        <v>70</v>
      </c>
      <c r="AK29" s="74" t="s">
        <v>66</v>
      </c>
      <c r="AL29" s="56">
        <v>84</v>
      </c>
      <c r="AO29" s="73" t="s">
        <v>346</v>
      </c>
      <c r="AP29" s="56">
        <v>100</v>
      </c>
      <c r="AS29" s="73" t="s">
        <v>69</v>
      </c>
      <c r="AT29" s="33">
        <v>30</v>
      </c>
      <c r="AU29" s="35">
        <v>30</v>
      </c>
    </row>
    <row r="30" spans="1:47">
      <c r="A30" s="74" t="s">
        <v>68</v>
      </c>
      <c r="B30" s="56">
        <v>67</v>
      </c>
      <c r="C30" s="35">
        <f>SUM(B27:B30)</f>
        <v>312</v>
      </c>
      <c r="E30" s="73" t="s">
        <v>111</v>
      </c>
      <c r="F30" s="100">
        <v>150</v>
      </c>
      <c r="G30" s="35">
        <f>SUM(F29:F30)</f>
        <v>326</v>
      </c>
      <c r="I30" s="74" t="s">
        <v>66</v>
      </c>
      <c r="J30" s="33">
        <v>30</v>
      </c>
      <c r="K30" s="35">
        <f>SUM(J28:J30)</f>
        <v>205</v>
      </c>
      <c r="Q30" s="73" t="s">
        <v>65</v>
      </c>
      <c r="R30" s="93">
        <v>200</v>
      </c>
      <c r="U30" s="73" t="s">
        <v>65</v>
      </c>
      <c r="V30" s="33">
        <v>127</v>
      </c>
      <c r="W30" s="161">
        <v>327</v>
      </c>
      <c r="Y30" s="74" t="s">
        <v>66</v>
      </c>
      <c r="Z30" s="56">
        <v>71</v>
      </c>
      <c r="AC30" s="73" t="s">
        <v>91</v>
      </c>
      <c r="AD30" s="163">
        <v>70</v>
      </c>
      <c r="AE30" s="134">
        <f>SUM(AD27:AD30)</f>
        <v>422</v>
      </c>
      <c r="AG30" s="74" t="s">
        <v>73</v>
      </c>
      <c r="AH30" s="100">
        <v>200</v>
      </c>
      <c r="AI30" s="4">
        <v>270</v>
      </c>
      <c r="AK30" s="74" t="s">
        <v>66</v>
      </c>
      <c r="AL30" s="56">
        <v>100</v>
      </c>
      <c r="AM30" s="4">
        <f>SUM(AL27:AL30)</f>
        <v>374</v>
      </c>
      <c r="AO30" s="73" t="s">
        <v>346</v>
      </c>
      <c r="AP30" s="56">
        <v>92</v>
      </c>
      <c r="AS30" s="74" t="s">
        <v>112</v>
      </c>
      <c r="AT30" s="33">
        <v>110</v>
      </c>
    </row>
    <row r="31" spans="1:47">
      <c r="A31" s="73" t="s">
        <v>65</v>
      </c>
      <c r="B31" s="33">
        <v>4</v>
      </c>
      <c r="E31" s="73" t="s">
        <v>69</v>
      </c>
      <c r="F31" s="100">
        <v>105</v>
      </c>
      <c r="G31" s="35">
        <v>105</v>
      </c>
      <c r="I31" s="73" t="s">
        <v>111</v>
      </c>
      <c r="J31" s="33">
        <v>120</v>
      </c>
      <c r="Q31" s="73" t="s">
        <v>65</v>
      </c>
      <c r="R31" s="93">
        <v>184</v>
      </c>
      <c r="S31" s="134">
        <f>SUM(R28:R31)</f>
        <v>406</v>
      </c>
      <c r="U31" s="73" t="s">
        <v>72</v>
      </c>
      <c r="V31" s="33">
        <v>184</v>
      </c>
      <c r="W31" s="161"/>
      <c r="Y31" s="74" t="s">
        <v>66</v>
      </c>
      <c r="Z31" s="56">
        <v>75</v>
      </c>
      <c r="AA31" s="134">
        <f>SUM(Z28:Z31)</f>
        <v>368</v>
      </c>
      <c r="AC31" s="73" t="s">
        <v>95</v>
      </c>
      <c r="AD31" s="93">
        <v>168</v>
      </c>
      <c r="AG31" s="74" t="s">
        <v>99</v>
      </c>
      <c r="AH31" s="100">
        <v>184</v>
      </c>
      <c r="AK31" s="73" t="s">
        <v>111</v>
      </c>
      <c r="AL31" s="33">
        <v>184</v>
      </c>
      <c r="AO31" s="73" t="s">
        <v>361</v>
      </c>
      <c r="AP31" s="33">
        <v>120</v>
      </c>
      <c r="AS31" s="74" t="s">
        <v>112</v>
      </c>
      <c r="AT31" s="33">
        <v>80</v>
      </c>
    </row>
    <row r="32" spans="1:47">
      <c r="A32" s="73" t="s">
        <v>65</v>
      </c>
      <c r="B32" s="56">
        <v>1.5</v>
      </c>
      <c r="E32" s="74" t="s">
        <v>112</v>
      </c>
      <c r="F32" s="32">
        <v>92</v>
      </c>
      <c r="G32" s="35">
        <v>92</v>
      </c>
      <c r="I32" s="73" t="s">
        <v>111</v>
      </c>
      <c r="J32" s="33">
        <v>90</v>
      </c>
      <c r="K32" s="35">
        <f>SUM(J31:J32)</f>
        <v>210</v>
      </c>
      <c r="Q32" s="73" t="s">
        <v>72</v>
      </c>
      <c r="R32" s="33">
        <v>200</v>
      </c>
      <c r="U32" s="73" t="s">
        <v>72</v>
      </c>
      <c r="V32" s="33">
        <v>60</v>
      </c>
      <c r="W32" s="161"/>
      <c r="Y32" s="73" t="s">
        <v>111</v>
      </c>
      <c r="Z32" s="33">
        <v>134</v>
      </c>
      <c r="AC32" s="73" t="s">
        <v>95</v>
      </c>
      <c r="AD32" s="93">
        <v>70</v>
      </c>
      <c r="AE32" s="134">
        <v>238</v>
      </c>
      <c r="AG32" s="74" t="s">
        <v>99</v>
      </c>
      <c r="AH32" s="32">
        <v>100</v>
      </c>
      <c r="AI32" s="4">
        <v>284</v>
      </c>
      <c r="AK32" s="73" t="s">
        <v>111</v>
      </c>
      <c r="AL32" s="33">
        <v>150</v>
      </c>
      <c r="AM32" s="4">
        <f>SUM(AL31:AL32)</f>
        <v>334</v>
      </c>
      <c r="AO32" s="73" t="s">
        <v>361</v>
      </c>
      <c r="AP32" s="33">
        <v>110</v>
      </c>
      <c r="AQ32">
        <f>SUM(AP28:AP32)</f>
        <v>497</v>
      </c>
      <c r="AS32" s="74" t="s">
        <v>112</v>
      </c>
      <c r="AT32" s="56">
        <v>100</v>
      </c>
      <c r="AU32" s="35">
        <f>SUM(AT30:AT32)</f>
        <v>290</v>
      </c>
    </row>
    <row r="33" spans="1:47">
      <c r="A33" s="73" t="s">
        <v>65</v>
      </c>
      <c r="B33" s="33">
        <v>184</v>
      </c>
      <c r="E33" s="73" t="s">
        <v>91</v>
      </c>
      <c r="F33" s="100">
        <v>150</v>
      </c>
      <c r="G33" s="35">
        <v>150</v>
      </c>
      <c r="I33" s="73" t="s">
        <v>69</v>
      </c>
      <c r="J33" s="33">
        <v>80</v>
      </c>
      <c r="Q33" s="73" t="s">
        <v>72</v>
      </c>
      <c r="R33" s="33">
        <v>50</v>
      </c>
      <c r="U33" s="73" t="s">
        <v>72</v>
      </c>
      <c r="V33" s="33">
        <v>70</v>
      </c>
      <c r="W33" s="161"/>
      <c r="Y33" s="73" t="s">
        <v>111</v>
      </c>
      <c r="Z33" s="163">
        <v>60</v>
      </c>
      <c r="AA33" s="134">
        <v>194</v>
      </c>
      <c r="AC33" s="73" t="s">
        <v>94</v>
      </c>
      <c r="AD33" s="93">
        <v>150</v>
      </c>
      <c r="AE33" s="134">
        <v>150</v>
      </c>
      <c r="AG33" s="74" t="s">
        <v>98</v>
      </c>
      <c r="AH33" s="93">
        <v>200</v>
      </c>
      <c r="AK33" s="74" t="s">
        <v>112</v>
      </c>
      <c r="AL33" s="33">
        <v>110</v>
      </c>
      <c r="AO33" s="73"/>
      <c r="AP33" s="56"/>
      <c r="AS33" s="73" t="s">
        <v>91</v>
      </c>
      <c r="AT33" s="100">
        <v>200</v>
      </c>
      <c r="AU33" s="35">
        <v>200</v>
      </c>
    </row>
    <row r="34" spans="1:47">
      <c r="A34" s="73" t="s">
        <v>65</v>
      </c>
      <c r="B34" s="33">
        <v>159</v>
      </c>
      <c r="C34" s="35">
        <f>SUM(B31:B34)</f>
        <v>348.5</v>
      </c>
      <c r="E34" s="73" t="s">
        <v>147</v>
      </c>
      <c r="F34" s="33">
        <v>168</v>
      </c>
      <c r="G34" s="35">
        <v>168</v>
      </c>
      <c r="I34" s="73" t="s">
        <v>69</v>
      </c>
      <c r="J34" s="33">
        <v>80</v>
      </c>
      <c r="K34" s="35">
        <f>SUM(J33:J34)</f>
        <v>160</v>
      </c>
      <c r="Q34" s="73" t="s">
        <v>72</v>
      </c>
      <c r="R34" s="93">
        <v>80</v>
      </c>
      <c r="U34" s="73" t="s">
        <v>72</v>
      </c>
      <c r="V34" s="56">
        <v>67</v>
      </c>
      <c r="W34" s="161">
        <f>SUM(V31:V34)</f>
        <v>381</v>
      </c>
      <c r="Y34" s="73" t="s">
        <v>69</v>
      </c>
      <c r="Z34" s="33">
        <v>70</v>
      </c>
      <c r="AC34" s="73" t="s">
        <v>67</v>
      </c>
      <c r="AD34" s="93">
        <v>100</v>
      </c>
      <c r="AG34" s="73"/>
      <c r="AH34" s="93"/>
      <c r="AK34" s="74" t="s">
        <v>112</v>
      </c>
      <c r="AL34" s="33">
        <v>100</v>
      </c>
      <c r="AO34" s="73"/>
      <c r="AP34" s="100"/>
      <c r="AS34" s="74" t="s">
        <v>64</v>
      </c>
      <c r="AT34" s="100">
        <v>192</v>
      </c>
      <c r="AU34" s="35">
        <v>192</v>
      </c>
    </row>
    <row r="35" spans="1:47">
      <c r="A35" s="73" t="s">
        <v>72</v>
      </c>
      <c r="B35" s="33">
        <v>105</v>
      </c>
      <c r="E35" s="74" t="s">
        <v>64</v>
      </c>
      <c r="F35" s="33">
        <v>150</v>
      </c>
      <c r="G35" s="35">
        <v>150</v>
      </c>
      <c r="I35" s="74" t="s">
        <v>112</v>
      </c>
      <c r="J35" s="56">
        <v>67</v>
      </c>
      <c r="K35" s="35">
        <v>67</v>
      </c>
      <c r="Q35" s="73" t="s">
        <v>72</v>
      </c>
      <c r="R35" s="68">
        <v>75</v>
      </c>
      <c r="U35" s="73" t="s">
        <v>93</v>
      </c>
      <c r="V35" s="33">
        <v>30</v>
      </c>
      <c r="W35" s="161"/>
      <c r="Y35" s="73" t="s">
        <v>69</v>
      </c>
      <c r="Z35" s="163">
        <v>40</v>
      </c>
      <c r="AC35" s="73" t="s">
        <v>67</v>
      </c>
      <c r="AD35" s="93">
        <v>20</v>
      </c>
      <c r="AG35" s="73"/>
      <c r="AH35" s="163"/>
      <c r="AK35" s="74" t="s">
        <v>112</v>
      </c>
      <c r="AL35" s="56">
        <v>100</v>
      </c>
      <c r="AM35" s="134">
        <f>SUM(AL33:AL35)</f>
        <v>310</v>
      </c>
      <c r="AO35" s="73"/>
      <c r="AP35" s="100"/>
      <c r="AS35" s="74" t="s">
        <v>137</v>
      </c>
      <c r="AT35" s="100">
        <v>168</v>
      </c>
      <c r="AU35" s="35">
        <v>168</v>
      </c>
    </row>
    <row r="36" spans="1:47">
      <c r="A36" s="73" t="s">
        <v>72</v>
      </c>
      <c r="B36" s="33">
        <v>100</v>
      </c>
      <c r="E36" s="74" t="s">
        <v>137</v>
      </c>
      <c r="F36" s="56">
        <v>60</v>
      </c>
      <c r="G36" s="35">
        <v>60</v>
      </c>
      <c r="I36" s="73" t="s">
        <v>91</v>
      </c>
      <c r="J36" s="33">
        <v>168</v>
      </c>
      <c r="Q36" s="73" t="s">
        <v>72</v>
      </c>
      <c r="R36" s="56">
        <v>75</v>
      </c>
      <c r="S36" s="134">
        <f>SUM(R32:R36)</f>
        <v>480</v>
      </c>
      <c r="U36" s="73" t="s">
        <v>93</v>
      </c>
      <c r="V36" s="33">
        <v>168</v>
      </c>
      <c r="W36" s="134">
        <v>198</v>
      </c>
      <c r="Y36" s="73" t="s">
        <v>69</v>
      </c>
      <c r="Z36" s="33">
        <v>80</v>
      </c>
      <c r="AA36" s="134">
        <f>SUM(Z34:Z36)</f>
        <v>190</v>
      </c>
      <c r="AC36" s="73" t="s">
        <v>67</v>
      </c>
      <c r="AD36" s="163">
        <v>16</v>
      </c>
      <c r="AG36" s="73"/>
      <c r="AH36" s="33"/>
      <c r="AK36" s="73" t="s">
        <v>91</v>
      </c>
      <c r="AL36" s="33">
        <v>35</v>
      </c>
      <c r="AO36" s="50"/>
      <c r="AP36" s="93"/>
      <c r="AS36" s="73" t="s">
        <v>94</v>
      </c>
      <c r="AT36" s="100">
        <v>40</v>
      </c>
      <c r="AU36" s="35">
        <v>40</v>
      </c>
    </row>
    <row r="37" spans="1:47">
      <c r="A37" s="73" t="s">
        <v>72</v>
      </c>
      <c r="B37" s="56">
        <v>25</v>
      </c>
      <c r="E37" s="74" t="s">
        <v>196</v>
      </c>
      <c r="F37" s="33">
        <v>40</v>
      </c>
      <c r="G37" s="115">
        <v>40</v>
      </c>
      <c r="I37" s="73" t="s">
        <v>91</v>
      </c>
      <c r="J37" s="33">
        <v>184</v>
      </c>
      <c r="Q37" s="73" t="s">
        <v>93</v>
      </c>
      <c r="R37" s="33">
        <v>8</v>
      </c>
      <c r="U37" s="74" t="s">
        <v>66</v>
      </c>
      <c r="V37" s="33">
        <v>168</v>
      </c>
      <c r="Y37" s="74" t="s">
        <v>112</v>
      </c>
      <c r="Z37" s="33">
        <v>150</v>
      </c>
      <c r="AC37" s="73" t="s">
        <v>67</v>
      </c>
      <c r="AD37" s="33">
        <v>95</v>
      </c>
      <c r="AE37" s="134">
        <f>SUM(AD34:AD37)</f>
        <v>231</v>
      </c>
      <c r="AG37" s="73"/>
      <c r="AH37" s="93"/>
      <c r="AK37" s="73" t="s">
        <v>91</v>
      </c>
      <c r="AL37" s="33">
        <v>150</v>
      </c>
      <c r="AM37" s="134">
        <f>SUM(AL36:AL37)</f>
        <v>185</v>
      </c>
      <c r="AO37" s="50"/>
      <c r="AP37" s="93"/>
      <c r="AS37" s="74" t="s">
        <v>73</v>
      </c>
      <c r="AT37" s="100">
        <v>80</v>
      </c>
    </row>
    <row r="38" spans="1:47">
      <c r="A38" s="73" t="s">
        <v>72</v>
      </c>
      <c r="B38" s="56">
        <v>75</v>
      </c>
      <c r="C38" s="35">
        <f>SUM(B35:B38)</f>
        <v>305</v>
      </c>
      <c r="E38" s="74" t="s">
        <v>73</v>
      </c>
      <c r="F38" s="33">
        <v>55</v>
      </c>
      <c r="I38" s="73" t="s">
        <v>91</v>
      </c>
      <c r="J38" s="33">
        <v>150</v>
      </c>
      <c r="K38" s="114" t="s">
        <v>217</v>
      </c>
      <c r="Q38" s="73" t="s">
        <v>93</v>
      </c>
      <c r="R38" s="93">
        <v>168</v>
      </c>
      <c r="S38" s="134">
        <f>SUM(R37:R38)</f>
        <v>176</v>
      </c>
      <c r="U38" s="74" t="s">
        <v>66</v>
      </c>
      <c r="V38" s="56">
        <v>100</v>
      </c>
      <c r="W38" s="134">
        <v>268</v>
      </c>
      <c r="Y38" s="74" t="s">
        <v>112</v>
      </c>
      <c r="Z38" s="33">
        <v>100</v>
      </c>
      <c r="AC38" s="73"/>
      <c r="AD38" s="93"/>
      <c r="AG38" s="73"/>
      <c r="AH38" s="33"/>
      <c r="AK38" s="73" t="s">
        <v>147</v>
      </c>
      <c r="AL38" s="33">
        <v>184</v>
      </c>
      <c r="AM38" s="134">
        <v>184</v>
      </c>
      <c r="AO38" s="50"/>
      <c r="AP38" s="93"/>
      <c r="AS38" s="74" t="s">
        <v>73</v>
      </c>
      <c r="AT38" s="33">
        <v>168</v>
      </c>
      <c r="AU38" s="35">
        <v>248</v>
      </c>
    </row>
    <row r="39" spans="1:47">
      <c r="A39" s="73" t="s">
        <v>93</v>
      </c>
      <c r="B39" s="33">
        <v>13</v>
      </c>
      <c r="E39" s="74" t="s">
        <v>73</v>
      </c>
      <c r="F39" s="33">
        <v>200</v>
      </c>
      <c r="G39" s="35">
        <f>SUM(F38:F39)</f>
        <v>255</v>
      </c>
      <c r="I39" s="73" t="s">
        <v>147</v>
      </c>
      <c r="J39" s="68">
        <v>200</v>
      </c>
      <c r="K39" s="35">
        <v>200</v>
      </c>
      <c r="Q39" s="74" t="s">
        <v>66</v>
      </c>
      <c r="R39" s="33">
        <v>150</v>
      </c>
      <c r="U39" s="73" t="s">
        <v>111</v>
      </c>
      <c r="V39" s="33">
        <v>110</v>
      </c>
      <c r="W39" s="134">
        <v>110</v>
      </c>
      <c r="Y39" s="74" t="s">
        <v>112</v>
      </c>
      <c r="Z39" s="56">
        <v>45</v>
      </c>
      <c r="AA39" s="134">
        <f>SUM(Z37:Z39)</f>
        <v>295</v>
      </c>
      <c r="AC39" s="73" t="s">
        <v>63</v>
      </c>
      <c r="AD39" s="33">
        <v>184</v>
      </c>
      <c r="AG39" s="73"/>
      <c r="AH39" s="163"/>
      <c r="AK39" s="74" t="s">
        <v>64</v>
      </c>
      <c r="AL39" s="33">
        <v>150</v>
      </c>
      <c r="AM39" s="134">
        <v>150</v>
      </c>
      <c r="AO39" s="50"/>
      <c r="AP39" s="93"/>
      <c r="AS39" s="74" t="s">
        <v>99</v>
      </c>
      <c r="AT39" s="33">
        <v>168</v>
      </c>
    </row>
    <row r="40" spans="1:47">
      <c r="A40" s="73" t="s">
        <v>93</v>
      </c>
      <c r="B40" s="33">
        <v>134</v>
      </c>
      <c r="C40" s="35">
        <f>SUM(B39:B40)</f>
        <v>147</v>
      </c>
      <c r="E40" s="74" t="s">
        <v>99</v>
      </c>
      <c r="F40" s="33">
        <v>120</v>
      </c>
      <c r="I40" s="74" t="s">
        <v>64</v>
      </c>
      <c r="J40" s="33">
        <v>127</v>
      </c>
      <c r="K40" s="35">
        <v>127</v>
      </c>
      <c r="Q40" s="74" t="s">
        <v>66</v>
      </c>
      <c r="R40" s="33">
        <v>110</v>
      </c>
      <c r="U40" s="73" t="s">
        <v>69</v>
      </c>
      <c r="V40" s="33">
        <v>12</v>
      </c>
      <c r="Y40" s="73" t="s">
        <v>91</v>
      </c>
      <c r="Z40" s="33">
        <v>168</v>
      </c>
      <c r="AC40" s="73" t="s">
        <v>63</v>
      </c>
      <c r="AD40" s="163">
        <v>110</v>
      </c>
      <c r="AE40" s="134">
        <f>SUM(AD39:AD40)</f>
        <v>294</v>
      </c>
      <c r="AG40" s="74"/>
      <c r="AH40" s="33"/>
      <c r="AK40" s="73" t="s">
        <v>95</v>
      </c>
      <c r="AL40" s="33">
        <v>120</v>
      </c>
      <c r="AM40" s="134">
        <v>120</v>
      </c>
      <c r="AO40" s="50"/>
      <c r="AP40" s="93"/>
      <c r="AS40" s="74" t="s">
        <v>99</v>
      </c>
      <c r="AT40" s="33">
        <v>168</v>
      </c>
      <c r="AU40" s="35">
        <f>SUM(AT38:AT39)</f>
        <v>336</v>
      </c>
    </row>
    <row r="41" spans="1:47">
      <c r="A41" s="74" t="s">
        <v>66</v>
      </c>
      <c r="B41" s="33">
        <v>184</v>
      </c>
      <c r="E41" s="74" t="s">
        <v>99</v>
      </c>
      <c r="F41" s="33">
        <v>184</v>
      </c>
      <c r="G41" s="114" t="s">
        <v>203</v>
      </c>
      <c r="I41" s="73" t="s">
        <v>97</v>
      </c>
      <c r="J41" s="33">
        <v>65</v>
      </c>
      <c r="K41" s="35">
        <v>65</v>
      </c>
      <c r="Q41" s="74" t="s">
        <v>66</v>
      </c>
      <c r="R41" s="68">
        <v>100</v>
      </c>
      <c r="U41" s="73" t="s">
        <v>69</v>
      </c>
      <c r="V41" s="33">
        <v>95</v>
      </c>
      <c r="W41" s="134">
        <v>107</v>
      </c>
      <c r="Y41" s="73" t="s">
        <v>91</v>
      </c>
      <c r="Z41" s="33">
        <v>120</v>
      </c>
      <c r="AA41" s="134">
        <v>288</v>
      </c>
      <c r="AC41" s="74"/>
      <c r="AD41" s="100"/>
      <c r="AG41" s="74"/>
      <c r="AH41" s="100"/>
      <c r="AK41" s="73" t="s">
        <v>94</v>
      </c>
      <c r="AL41" s="33">
        <v>70</v>
      </c>
      <c r="AM41" s="134">
        <v>70</v>
      </c>
      <c r="AO41" s="50"/>
      <c r="AP41" s="93"/>
      <c r="AS41" s="73" t="s">
        <v>361</v>
      </c>
      <c r="AT41" s="33">
        <v>184</v>
      </c>
      <c r="AU41" s="35">
        <v>184</v>
      </c>
    </row>
    <row r="42" spans="1:47">
      <c r="A42" s="74" t="s">
        <v>66</v>
      </c>
      <c r="B42" s="56">
        <v>84</v>
      </c>
      <c r="C42" s="35">
        <f>SUM(B41:B42)</f>
        <v>268</v>
      </c>
      <c r="E42" s="73" t="s">
        <v>63</v>
      </c>
      <c r="F42" s="33">
        <v>176</v>
      </c>
      <c r="G42" s="35">
        <v>176</v>
      </c>
      <c r="I42" s="74" t="s">
        <v>73</v>
      </c>
      <c r="J42" s="33">
        <v>168</v>
      </c>
      <c r="K42" s="35">
        <v>168</v>
      </c>
      <c r="Q42" s="74" t="s">
        <v>66</v>
      </c>
      <c r="R42" s="56">
        <v>100</v>
      </c>
      <c r="S42" s="134">
        <f>SUM(R39:R42)</f>
        <v>460</v>
      </c>
      <c r="U42" s="74" t="s">
        <v>112</v>
      </c>
      <c r="V42" s="33">
        <v>134</v>
      </c>
      <c r="Y42" s="74" t="s">
        <v>64</v>
      </c>
      <c r="Z42" s="33">
        <v>168</v>
      </c>
      <c r="AA42" s="134">
        <v>168</v>
      </c>
      <c r="AC42" s="74"/>
      <c r="AD42" s="32"/>
      <c r="AG42" s="74"/>
      <c r="AH42" s="32"/>
      <c r="AK42" s="74" t="s">
        <v>73</v>
      </c>
      <c r="AL42" s="33">
        <v>200</v>
      </c>
      <c r="AM42" s="134">
        <v>200</v>
      </c>
      <c r="AO42" s="50"/>
      <c r="AP42" s="93"/>
      <c r="AS42" s="50"/>
      <c r="AT42" s="93"/>
    </row>
    <row r="43" spans="1:47">
      <c r="A43" s="73" t="s">
        <v>111</v>
      </c>
      <c r="B43" s="56">
        <v>40</v>
      </c>
      <c r="I43" s="74" t="s">
        <v>99</v>
      </c>
      <c r="J43" s="33">
        <v>168</v>
      </c>
      <c r="K43" s="35">
        <v>168</v>
      </c>
      <c r="Q43" s="73" t="s">
        <v>111</v>
      </c>
      <c r="R43" s="33">
        <v>142</v>
      </c>
      <c r="U43" s="74" t="s">
        <v>112</v>
      </c>
      <c r="V43" s="33">
        <v>95</v>
      </c>
      <c r="Y43" s="73" t="s">
        <v>94</v>
      </c>
      <c r="Z43" s="33">
        <v>55</v>
      </c>
      <c r="AA43" s="134">
        <v>55</v>
      </c>
      <c r="AC43" s="73"/>
      <c r="AD43" s="100"/>
      <c r="AG43" s="73"/>
      <c r="AH43" s="100"/>
      <c r="AK43" s="73" t="s">
        <v>67</v>
      </c>
      <c r="AL43" s="33">
        <v>100</v>
      </c>
      <c r="AM43" s="134">
        <v>100</v>
      </c>
      <c r="AO43" s="50"/>
      <c r="AP43" s="93"/>
      <c r="AS43" s="50"/>
      <c r="AT43" s="93"/>
    </row>
    <row r="44" spans="1:47">
      <c r="A44" s="73" t="s">
        <v>111</v>
      </c>
      <c r="B44" s="56">
        <v>35</v>
      </c>
      <c r="C44" s="35">
        <f>SUM(B43:B44)</f>
        <v>75</v>
      </c>
      <c r="I44" s="73" t="s">
        <v>67</v>
      </c>
      <c r="J44" s="33">
        <v>150</v>
      </c>
      <c r="K44" s="35">
        <v>150</v>
      </c>
      <c r="Q44" s="73" t="s">
        <v>111</v>
      </c>
      <c r="R44" s="33">
        <v>142</v>
      </c>
      <c r="S44" s="134">
        <v>284</v>
      </c>
      <c r="U44" s="74" t="s">
        <v>112</v>
      </c>
      <c r="V44" s="56">
        <v>75</v>
      </c>
      <c r="W44" s="134">
        <f>SUM(V42:V44)</f>
        <v>304</v>
      </c>
      <c r="Y44" s="74" t="s">
        <v>73</v>
      </c>
      <c r="Z44" s="100">
        <v>200</v>
      </c>
      <c r="AA44" s="134">
        <v>200</v>
      </c>
      <c r="AC44" s="73"/>
      <c r="AD44" s="100"/>
      <c r="AG44" s="73"/>
      <c r="AH44" s="100"/>
      <c r="AK44" s="73" t="s">
        <v>63</v>
      </c>
      <c r="AL44" s="33">
        <v>127</v>
      </c>
      <c r="AM44" s="134">
        <v>127</v>
      </c>
      <c r="AO44" s="50"/>
      <c r="AP44" s="93"/>
      <c r="AS44" s="50"/>
      <c r="AT44" s="93"/>
    </row>
    <row r="45" spans="1:47">
      <c r="A45" s="73" t="s">
        <v>69</v>
      </c>
      <c r="B45" s="33">
        <v>70</v>
      </c>
      <c r="I45" s="73" t="s">
        <v>63</v>
      </c>
      <c r="J45" s="33">
        <v>200</v>
      </c>
      <c r="Q45" s="73" t="s">
        <v>69</v>
      </c>
      <c r="R45" s="33">
        <v>18</v>
      </c>
      <c r="S45" s="134">
        <v>18</v>
      </c>
      <c r="U45" s="73" t="s">
        <v>91</v>
      </c>
      <c r="V45" s="33">
        <v>10</v>
      </c>
      <c r="Y45" s="74" t="s">
        <v>99</v>
      </c>
      <c r="Z45" s="100">
        <v>184</v>
      </c>
      <c r="AA45" s="4"/>
      <c r="AC45" s="50"/>
      <c r="AD45" s="93"/>
      <c r="AG45" s="50"/>
      <c r="AH45" s="93"/>
      <c r="AK45" s="50"/>
      <c r="AL45" s="93"/>
      <c r="AO45" s="50"/>
      <c r="AP45" s="93"/>
      <c r="AS45" s="50"/>
      <c r="AT45" s="93"/>
    </row>
    <row r="46" spans="1:47">
      <c r="A46" s="73" t="s">
        <v>69</v>
      </c>
      <c r="B46" s="56">
        <v>50</v>
      </c>
      <c r="C46" s="35">
        <f>SUM(B45:B46)</f>
        <v>120</v>
      </c>
      <c r="I46" s="73" t="s">
        <v>63</v>
      </c>
      <c r="J46" s="33">
        <v>110</v>
      </c>
      <c r="K46" s="35">
        <f>SUM(J45:J46)</f>
        <v>310</v>
      </c>
      <c r="Q46" s="74" t="s">
        <v>112</v>
      </c>
      <c r="R46" s="33">
        <v>120</v>
      </c>
      <c r="U46" s="73" t="s">
        <v>91</v>
      </c>
      <c r="V46" s="33">
        <v>168</v>
      </c>
      <c r="Y46" s="74" t="s">
        <v>99</v>
      </c>
      <c r="Z46" s="100">
        <v>92</v>
      </c>
      <c r="AA46" s="4">
        <f>SUM(Z45:Z46)</f>
        <v>276</v>
      </c>
      <c r="AC46" s="50"/>
      <c r="AD46" s="93"/>
      <c r="AG46" s="50"/>
      <c r="AH46" s="93"/>
      <c r="AK46" s="50"/>
      <c r="AL46" s="93"/>
      <c r="AO46" s="50"/>
      <c r="AP46" s="93"/>
      <c r="AS46" s="50"/>
      <c r="AT46" s="93"/>
    </row>
    <row r="47" spans="1:47">
      <c r="A47" s="74" t="s">
        <v>112</v>
      </c>
      <c r="B47" s="56">
        <v>67</v>
      </c>
      <c r="Q47" s="74" t="s">
        <v>112</v>
      </c>
      <c r="R47" s="33">
        <v>100</v>
      </c>
      <c r="U47" s="73" t="s">
        <v>91</v>
      </c>
      <c r="V47" s="33">
        <v>150</v>
      </c>
      <c r="Y47" s="73" t="s">
        <v>63</v>
      </c>
      <c r="Z47" s="100">
        <v>184</v>
      </c>
      <c r="AC47" s="50"/>
      <c r="AD47" s="138"/>
      <c r="AG47" s="50"/>
      <c r="AH47" s="138"/>
      <c r="AK47" s="50"/>
      <c r="AL47" s="138"/>
      <c r="AO47" s="50"/>
      <c r="AP47" s="138"/>
      <c r="AS47" s="50"/>
      <c r="AT47" s="138"/>
    </row>
    <row r="48" spans="1:47">
      <c r="A48" s="74" t="s">
        <v>112</v>
      </c>
      <c r="B48" s="56">
        <v>75</v>
      </c>
      <c r="C48" s="35">
        <f>SUM(B47:B48)</f>
        <v>142</v>
      </c>
      <c r="Q48" s="74" t="s">
        <v>112</v>
      </c>
      <c r="R48" s="68">
        <v>88</v>
      </c>
      <c r="S48" s="134">
        <f>SUM(R46:R48)</f>
        <v>308</v>
      </c>
      <c r="U48" s="73" t="s">
        <v>91</v>
      </c>
      <c r="V48" s="33">
        <v>90</v>
      </c>
      <c r="W48" s="134">
        <f>SUM(V45:V48)</f>
        <v>418</v>
      </c>
      <c r="Y48" s="73" t="s">
        <v>63</v>
      </c>
      <c r="Z48" s="100">
        <v>90</v>
      </c>
      <c r="AA48" s="4">
        <v>274</v>
      </c>
      <c r="AC48" s="50"/>
      <c r="AD48" s="138"/>
      <c r="AG48" s="50"/>
      <c r="AH48" s="138"/>
      <c r="AK48" s="50"/>
      <c r="AL48" s="138"/>
      <c r="AO48" s="50"/>
      <c r="AP48" s="138"/>
      <c r="AS48" s="50"/>
      <c r="AT48" s="138"/>
    </row>
    <row r="49" spans="1:46">
      <c r="A49" s="73" t="s">
        <v>91</v>
      </c>
      <c r="B49" s="33">
        <v>8</v>
      </c>
      <c r="Q49" s="73" t="s">
        <v>91</v>
      </c>
      <c r="R49" s="33">
        <v>18</v>
      </c>
      <c r="U49" s="73" t="s">
        <v>147</v>
      </c>
      <c r="V49" s="93">
        <v>200</v>
      </c>
      <c r="W49" s="134">
        <v>200</v>
      </c>
      <c r="Y49" s="73" t="s">
        <v>70</v>
      </c>
      <c r="Z49" s="33">
        <v>200</v>
      </c>
      <c r="AC49" s="50"/>
      <c r="AD49" s="138"/>
      <c r="AG49" s="50"/>
      <c r="AH49" s="138"/>
      <c r="AK49" s="50"/>
      <c r="AL49" s="138"/>
      <c r="AO49" s="50"/>
      <c r="AP49" s="138"/>
      <c r="AS49" s="50"/>
      <c r="AT49" s="138"/>
    </row>
    <row r="50" spans="1:46">
      <c r="A50" s="73" t="s">
        <v>91</v>
      </c>
      <c r="B50" s="56">
        <v>75</v>
      </c>
      <c r="Q50" s="73" t="s">
        <v>91</v>
      </c>
      <c r="R50" s="33">
        <v>168</v>
      </c>
      <c r="U50" s="74" t="s">
        <v>64</v>
      </c>
      <c r="V50" s="33">
        <v>142</v>
      </c>
      <c r="W50" s="4">
        <v>142</v>
      </c>
      <c r="Y50" s="73" t="s">
        <v>147</v>
      </c>
      <c r="Z50" s="93">
        <v>184</v>
      </c>
      <c r="AC50" s="50"/>
      <c r="AD50" s="138"/>
      <c r="AE50" s="4"/>
      <c r="AG50" s="50"/>
      <c r="AH50" s="138"/>
      <c r="AI50" s="4"/>
      <c r="AK50" s="50"/>
      <c r="AL50" s="138"/>
      <c r="AM50" s="4"/>
      <c r="AO50" s="50"/>
      <c r="AP50" s="138"/>
      <c r="AS50" s="50"/>
      <c r="AT50" s="138"/>
    </row>
    <row r="51" spans="1:46">
      <c r="A51" s="73" t="s">
        <v>91</v>
      </c>
      <c r="B51" s="56">
        <v>60</v>
      </c>
      <c r="Q51" s="73" t="s">
        <v>91</v>
      </c>
      <c r="R51" s="93">
        <v>105</v>
      </c>
      <c r="U51" s="73" t="s">
        <v>94</v>
      </c>
      <c r="V51" s="33">
        <v>90</v>
      </c>
      <c r="W51" s="134">
        <v>90</v>
      </c>
      <c r="Y51" s="50"/>
      <c r="Z51" s="138"/>
      <c r="AC51" s="50"/>
      <c r="AD51" s="138"/>
      <c r="AG51" s="50"/>
      <c r="AH51" s="138"/>
      <c r="AK51" s="50"/>
      <c r="AL51" s="138"/>
      <c r="AO51" s="50"/>
      <c r="AP51" s="138"/>
      <c r="AS51" s="50"/>
      <c r="AT51" s="138"/>
    </row>
    <row r="52" spans="1:46">
      <c r="A52" s="73" t="s">
        <v>91</v>
      </c>
      <c r="B52" s="56">
        <v>96</v>
      </c>
      <c r="Q52" s="73" t="s">
        <v>91</v>
      </c>
      <c r="R52" s="68">
        <v>88</v>
      </c>
      <c r="S52" s="134">
        <f>SUM(R49:R52)</f>
        <v>379</v>
      </c>
      <c r="U52" s="74" t="s">
        <v>73</v>
      </c>
      <c r="V52" s="33">
        <v>70</v>
      </c>
      <c r="Y52" s="50"/>
      <c r="Z52" s="138"/>
      <c r="AC52" s="50"/>
      <c r="AD52" s="138"/>
      <c r="AG52" s="50"/>
      <c r="AH52" s="138"/>
      <c r="AK52" s="50"/>
      <c r="AL52" s="138"/>
      <c r="AO52" s="50"/>
      <c r="AP52" s="138"/>
      <c r="AS52" s="50"/>
      <c r="AT52" s="138"/>
    </row>
    <row r="53" spans="1:46">
      <c r="A53" s="73" t="s">
        <v>91</v>
      </c>
      <c r="B53" s="56">
        <v>60.6</v>
      </c>
      <c r="C53" s="35">
        <f>SUM(B49:B53)</f>
        <v>299.60000000000002</v>
      </c>
      <c r="Q53" s="74" t="s">
        <v>64</v>
      </c>
      <c r="R53" s="33">
        <v>184</v>
      </c>
      <c r="S53" s="134">
        <v>184</v>
      </c>
      <c r="U53" s="74" t="s">
        <v>73</v>
      </c>
      <c r="V53" s="33">
        <v>200</v>
      </c>
      <c r="W53" s="134">
        <v>270</v>
      </c>
      <c r="Y53" s="50"/>
      <c r="Z53" s="138"/>
      <c r="AC53" s="50"/>
      <c r="AD53" s="138"/>
      <c r="AG53" s="50"/>
      <c r="AH53" s="138"/>
      <c r="AK53" s="50"/>
      <c r="AL53" s="138"/>
      <c r="AO53" s="50"/>
      <c r="AP53" s="138"/>
      <c r="AS53" s="50"/>
      <c r="AT53" s="138"/>
    </row>
    <row r="54" spans="1:46">
      <c r="A54" s="73" t="s">
        <v>147</v>
      </c>
      <c r="B54" s="56">
        <v>92</v>
      </c>
      <c r="C54" s="35">
        <v>92</v>
      </c>
      <c r="Q54" s="73" t="s">
        <v>95</v>
      </c>
      <c r="R54" s="33">
        <v>110</v>
      </c>
      <c r="U54" s="74" t="s">
        <v>99</v>
      </c>
      <c r="V54" s="33">
        <v>200</v>
      </c>
      <c r="Y54" s="50"/>
      <c r="Z54" s="68"/>
      <c r="AC54" s="50"/>
      <c r="AD54" s="68"/>
      <c r="AG54" s="50"/>
      <c r="AH54" s="68"/>
      <c r="AK54" s="50"/>
      <c r="AL54" s="68"/>
      <c r="AO54" s="50"/>
      <c r="AP54" s="68"/>
      <c r="AS54" s="50"/>
      <c r="AT54" s="68"/>
    </row>
    <row r="55" spans="1:46">
      <c r="A55" s="74" t="s">
        <v>64</v>
      </c>
      <c r="B55" s="33">
        <v>184</v>
      </c>
      <c r="Q55" s="73" t="s">
        <v>95</v>
      </c>
      <c r="R55" s="33">
        <v>110</v>
      </c>
      <c r="S55" s="134">
        <v>220</v>
      </c>
      <c r="U55" s="74" t="s">
        <v>99</v>
      </c>
      <c r="V55" s="56">
        <v>92</v>
      </c>
      <c r="W55" s="134">
        <v>292</v>
      </c>
      <c r="Y55" s="50"/>
      <c r="Z55" s="93"/>
      <c r="AC55" s="50"/>
      <c r="AD55" s="93"/>
      <c r="AG55" s="50"/>
      <c r="AH55" s="93"/>
      <c r="AK55" s="50"/>
      <c r="AL55" s="93"/>
      <c r="AO55" s="50"/>
      <c r="AP55" s="93"/>
      <c r="AS55" s="50"/>
      <c r="AT55" s="93"/>
    </row>
    <row r="56" spans="1:46">
      <c r="A56" s="74" t="s">
        <v>64</v>
      </c>
      <c r="B56" s="56">
        <v>30</v>
      </c>
      <c r="C56" s="35">
        <f>SUM(B55:B56)</f>
        <v>214</v>
      </c>
      <c r="Q56" s="74" t="s">
        <v>137</v>
      </c>
      <c r="R56" s="68">
        <v>88</v>
      </c>
      <c r="S56" s="134">
        <v>88</v>
      </c>
      <c r="U56" s="73" t="s">
        <v>67</v>
      </c>
      <c r="V56" s="33">
        <v>120</v>
      </c>
      <c r="Y56" s="50"/>
      <c r="Z56" s="138"/>
      <c r="AC56" s="50"/>
      <c r="AD56" s="138"/>
      <c r="AG56" s="50"/>
      <c r="AH56" s="138"/>
      <c r="AK56" s="50"/>
      <c r="AL56" s="138"/>
      <c r="AO56" s="50"/>
      <c r="AP56" s="138"/>
      <c r="AS56" s="50"/>
      <c r="AT56" s="138"/>
    </row>
    <row r="57" spans="1:46">
      <c r="A57" s="73" t="s">
        <v>97</v>
      </c>
      <c r="B57" s="33">
        <v>85</v>
      </c>
      <c r="C57" s="35">
        <f t="shared" ref="C57" si="0">SUM(B57)</f>
        <v>85</v>
      </c>
      <c r="Q57" s="73" t="s">
        <v>94</v>
      </c>
      <c r="R57" s="33">
        <v>50</v>
      </c>
      <c r="S57" s="134">
        <v>50</v>
      </c>
      <c r="U57" s="73" t="s">
        <v>67</v>
      </c>
      <c r="V57" s="100">
        <v>80</v>
      </c>
      <c r="W57" s="134">
        <v>200</v>
      </c>
      <c r="Y57" s="50"/>
      <c r="Z57" s="138"/>
      <c r="AC57" s="50"/>
      <c r="AD57" s="138"/>
      <c r="AG57" s="50"/>
      <c r="AH57" s="138"/>
      <c r="AK57" s="50"/>
      <c r="AL57" s="138"/>
      <c r="AO57" s="50"/>
      <c r="AP57" s="138"/>
      <c r="AS57" s="50"/>
      <c r="AT57" s="138"/>
    </row>
    <row r="58" spans="1:46">
      <c r="A58" s="73" t="s">
        <v>95</v>
      </c>
      <c r="B58" s="33">
        <v>6</v>
      </c>
      <c r="C58" s="35">
        <v>6</v>
      </c>
      <c r="Q58" s="74" t="s">
        <v>73</v>
      </c>
      <c r="R58" s="33">
        <v>184</v>
      </c>
      <c r="S58" s="134">
        <v>184</v>
      </c>
      <c r="U58" s="73" t="s">
        <v>63</v>
      </c>
      <c r="V58" s="100">
        <v>18</v>
      </c>
      <c r="Y58" s="50"/>
      <c r="Z58" s="138"/>
      <c r="AC58" s="50"/>
      <c r="AD58" s="138"/>
      <c r="AG58" s="50"/>
      <c r="AH58" s="138"/>
      <c r="AK58" s="50"/>
      <c r="AL58" s="138"/>
      <c r="AO58" s="50"/>
      <c r="AP58" s="138"/>
      <c r="AS58" s="50"/>
      <c r="AT58" s="138"/>
    </row>
    <row r="59" spans="1:46">
      <c r="A59" s="73" t="s">
        <v>94</v>
      </c>
      <c r="B59" s="33">
        <v>25</v>
      </c>
      <c r="C59" s="35">
        <v>25</v>
      </c>
      <c r="Q59" s="73" t="s">
        <v>67</v>
      </c>
      <c r="R59" s="33">
        <v>80</v>
      </c>
      <c r="S59" s="134">
        <v>80</v>
      </c>
      <c r="U59" s="73" t="s">
        <v>63</v>
      </c>
      <c r="V59" s="100">
        <v>8</v>
      </c>
      <c r="Y59" s="50"/>
      <c r="Z59" s="138"/>
      <c r="AC59" s="50"/>
      <c r="AD59" s="138"/>
      <c r="AG59" s="50"/>
      <c r="AH59" s="138"/>
      <c r="AK59" s="50"/>
      <c r="AL59" s="138"/>
      <c r="AO59" s="50"/>
      <c r="AP59" s="138"/>
      <c r="AS59" s="50"/>
      <c r="AT59" s="138"/>
    </row>
    <row r="60" spans="1:46">
      <c r="A60" s="74" t="s">
        <v>73</v>
      </c>
      <c r="B60" s="33">
        <v>13</v>
      </c>
      <c r="Q60" s="73" t="s">
        <v>63</v>
      </c>
      <c r="R60" s="33">
        <v>14</v>
      </c>
      <c r="U60" s="73" t="s">
        <v>63</v>
      </c>
      <c r="V60" s="100">
        <v>184</v>
      </c>
      <c r="Y60" s="50"/>
      <c r="Z60" s="138"/>
      <c r="AC60" s="50"/>
      <c r="AD60" s="138"/>
      <c r="AG60" s="50"/>
      <c r="AH60" s="138"/>
      <c r="AK60" s="50"/>
      <c r="AL60" s="138"/>
      <c r="AO60" s="50"/>
      <c r="AP60" s="138"/>
      <c r="AS60" s="50"/>
      <c r="AT60" s="138"/>
    </row>
    <row r="61" spans="1:46">
      <c r="A61" s="74" t="s">
        <v>73</v>
      </c>
      <c r="B61" s="56">
        <v>92</v>
      </c>
      <c r="C61" s="35">
        <f>SUM(B60:B61)</f>
        <v>105</v>
      </c>
      <c r="Q61" s="73" t="s">
        <v>63</v>
      </c>
      <c r="R61" s="33">
        <v>200</v>
      </c>
      <c r="S61" s="134">
        <v>214</v>
      </c>
      <c r="U61" s="73" t="s">
        <v>63</v>
      </c>
      <c r="V61" s="100">
        <v>70</v>
      </c>
      <c r="W61" s="134">
        <f>SUM(V58:V61)</f>
        <v>280</v>
      </c>
    </row>
    <row r="62" spans="1:46">
      <c r="A62" s="74" t="s">
        <v>99</v>
      </c>
      <c r="B62" s="33">
        <v>150</v>
      </c>
    </row>
    <row r="63" spans="1:46">
      <c r="A63" s="74" t="s">
        <v>99</v>
      </c>
      <c r="B63" s="56">
        <v>100</v>
      </c>
      <c r="C63" s="35">
        <f>SUM(B62:B63)</f>
        <v>250</v>
      </c>
    </row>
    <row r="64" spans="1:46">
      <c r="A64" s="73" t="s">
        <v>67</v>
      </c>
      <c r="B64" s="33">
        <v>184</v>
      </c>
    </row>
    <row r="65" spans="1:3">
      <c r="A65" s="73" t="s">
        <v>67</v>
      </c>
      <c r="B65" s="33">
        <v>10</v>
      </c>
    </row>
    <row r="66" spans="1:3">
      <c r="A66" s="73" t="s">
        <v>67</v>
      </c>
      <c r="B66" s="33">
        <v>120</v>
      </c>
      <c r="C66" s="35">
        <f>SUM(B64:B66)</f>
        <v>314</v>
      </c>
    </row>
    <row r="67" spans="1:3">
      <c r="A67" s="73" t="s">
        <v>63</v>
      </c>
      <c r="B67" s="33">
        <v>1.5</v>
      </c>
    </row>
    <row r="68" spans="1:3">
      <c r="A68" s="73" t="s">
        <v>63</v>
      </c>
      <c r="B68" s="56">
        <v>100</v>
      </c>
    </row>
    <row r="69" spans="1:3">
      <c r="A69" s="73" t="s">
        <v>63</v>
      </c>
      <c r="B69" s="56">
        <v>55</v>
      </c>
      <c r="C69" s="35">
        <f>SUM(B67:B69)</f>
        <v>156.5</v>
      </c>
    </row>
  </sheetData>
  <sortState ref="AS3:AT41">
    <sortCondition ref="AS3:AS41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AS43"/>
  <sheetViews>
    <sheetView workbookViewId="0">
      <pane xSplit="5535" topLeftCell="AM1" activePane="topRight"/>
      <selection pane="topRight" activeCell="AS36" sqref="AS36"/>
    </sheetView>
  </sheetViews>
  <sheetFormatPr baseColWidth="10" defaultRowHeight="15"/>
  <cols>
    <col min="1" max="1" width="3" style="58" bestFit="1" customWidth="1"/>
    <col min="2" max="2" width="23.5703125" style="58" customWidth="1"/>
    <col min="3" max="3" width="0.85546875" style="1" customWidth="1"/>
    <col min="4" max="4" width="20.7109375" style="4" bestFit="1" customWidth="1"/>
    <col min="5" max="5" width="0.85546875" style="4" customWidth="1"/>
    <col min="6" max="6" width="2.42578125" style="1" customWidth="1"/>
    <col min="7" max="7" width="7.140625" style="1" customWidth="1"/>
    <col min="8" max="8" width="4" style="1" customWidth="1"/>
    <col min="9" max="9" width="0.85546875" style="4" customWidth="1"/>
    <col min="10" max="10" width="5.5703125" style="1" customWidth="1"/>
    <col min="11" max="11" width="4" style="1" customWidth="1"/>
    <col min="12" max="12" width="0.85546875" style="4" customWidth="1"/>
    <col min="13" max="13" width="5.5703125" style="1" customWidth="1"/>
    <col min="14" max="14" width="4" style="1" customWidth="1"/>
    <col min="15" max="15" width="0.85546875" style="4" customWidth="1"/>
    <col min="16" max="16" width="5.5703125" style="1" customWidth="1"/>
    <col min="17" max="17" width="4" style="1" customWidth="1"/>
    <col min="18" max="18" width="0.85546875" style="4" customWidth="1"/>
    <col min="19" max="19" width="5.5703125" style="1" customWidth="1"/>
    <col min="20" max="20" width="4" style="1" customWidth="1"/>
    <col min="21" max="21" width="0.85546875" style="4" customWidth="1"/>
    <col min="22" max="22" width="5.5703125" style="1" customWidth="1"/>
    <col min="23" max="23" width="4" style="1" customWidth="1"/>
    <col min="24" max="24" width="0.85546875" style="4" customWidth="1"/>
    <col min="25" max="25" width="7" style="1" customWidth="1"/>
    <col min="26" max="26" width="5.7109375" style="1" customWidth="1"/>
    <col min="27" max="27" width="0.85546875" style="4" customWidth="1"/>
    <col min="28" max="28" width="5.5703125" style="1" customWidth="1"/>
    <col min="29" max="29" width="5.7109375" style="1" customWidth="1"/>
    <col min="30" max="30" width="0.85546875" style="4" customWidth="1"/>
    <col min="31" max="31" width="5.5703125" style="1" customWidth="1"/>
    <col min="32" max="32" width="5.7109375" style="1" customWidth="1"/>
    <col min="33" max="33" width="0.85546875" style="4" customWidth="1"/>
    <col min="34" max="34" width="5.5703125" style="1" customWidth="1"/>
    <col min="35" max="35" width="5.7109375" style="1" customWidth="1"/>
    <col min="36" max="36" width="0.85546875" style="4" customWidth="1"/>
    <col min="37" max="37" width="5.5703125" style="1" customWidth="1"/>
    <col min="38" max="38" width="5.7109375" style="1" customWidth="1"/>
    <col min="39" max="39" width="0.85546875" style="4" customWidth="1"/>
    <col min="40" max="40" width="5.5703125" style="1" customWidth="1"/>
    <col min="41" max="42" width="5.7109375" style="1" customWidth="1"/>
    <col min="43" max="16384" width="11.42578125" style="1"/>
  </cols>
  <sheetData>
    <row r="1" spans="1:45" s="57" customFormat="1" ht="15.75" customHeight="1">
      <c r="A1" s="58"/>
      <c r="B1" s="58"/>
      <c r="C1" s="58"/>
      <c r="D1" s="58"/>
      <c r="E1" s="59"/>
      <c r="F1" s="60"/>
      <c r="G1" s="60"/>
      <c r="H1" s="60"/>
      <c r="I1" s="59"/>
      <c r="J1" s="60"/>
      <c r="K1" s="60"/>
      <c r="L1" s="59"/>
      <c r="M1" s="60"/>
      <c r="N1" s="60"/>
      <c r="O1" s="59"/>
      <c r="P1" s="60"/>
      <c r="Q1" s="60"/>
      <c r="R1" s="59"/>
      <c r="S1" s="60"/>
      <c r="T1" s="60"/>
      <c r="U1" s="59"/>
      <c r="V1" s="60"/>
      <c r="W1" s="60"/>
      <c r="X1" s="59"/>
      <c r="Y1" s="60"/>
      <c r="Z1" s="60"/>
      <c r="AA1" s="59"/>
      <c r="AB1" s="60"/>
      <c r="AC1" s="60"/>
      <c r="AD1" s="59"/>
      <c r="AE1" s="60"/>
      <c r="AF1" s="60"/>
      <c r="AG1" s="59"/>
      <c r="AH1" s="60"/>
      <c r="AI1" s="60"/>
      <c r="AJ1" s="59"/>
      <c r="AK1" s="60"/>
      <c r="AL1" s="60"/>
      <c r="AM1" s="59"/>
      <c r="AN1" s="60"/>
      <c r="AO1" s="60"/>
      <c r="AP1" s="60"/>
      <c r="AQ1" s="216" t="s">
        <v>365</v>
      </c>
      <c r="AR1" s="217">
        <v>26900.1</v>
      </c>
      <c r="AS1" s="168" t="s">
        <v>363</v>
      </c>
    </row>
    <row r="2" spans="1:45" s="57" customFormat="1">
      <c r="A2" s="58"/>
      <c r="B2" s="58"/>
      <c r="C2" s="58"/>
      <c r="D2" s="58"/>
      <c r="E2" s="59"/>
      <c r="F2" s="60"/>
      <c r="G2" s="60"/>
      <c r="H2" s="60"/>
      <c r="I2" s="59"/>
      <c r="J2" s="60"/>
      <c r="K2" s="60"/>
      <c r="L2" s="59"/>
      <c r="M2" s="60"/>
      <c r="N2" s="60"/>
      <c r="O2" s="59"/>
      <c r="P2" s="60"/>
      <c r="Q2" s="60"/>
      <c r="R2" s="59"/>
      <c r="S2" s="60"/>
      <c r="T2" s="60"/>
      <c r="U2" s="59"/>
      <c r="V2" s="60"/>
      <c r="W2" s="60"/>
      <c r="X2" s="59"/>
      <c r="Y2" s="60"/>
      <c r="Z2" s="60"/>
      <c r="AA2" s="59"/>
      <c r="AB2" s="60"/>
      <c r="AC2" s="60"/>
      <c r="AD2" s="59"/>
      <c r="AE2" s="60"/>
      <c r="AF2" s="60"/>
      <c r="AG2" s="59"/>
      <c r="AH2" s="60"/>
      <c r="AI2" s="60"/>
      <c r="AJ2" s="59"/>
      <c r="AK2" s="60"/>
      <c r="AL2" s="60"/>
      <c r="AM2" s="59"/>
      <c r="AN2" s="60"/>
      <c r="AO2" s="60"/>
      <c r="AP2" s="60"/>
      <c r="AQ2" s="201" t="s">
        <v>362</v>
      </c>
      <c r="AR2" s="217">
        <v>29143.7</v>
      </c>
      <c r="AS2" s="168" t="s">
        <v>364</v>
      </c>
    </row>
    <row r="3" spans="1:45" s="57" customFormat="1">
      <c r="A3" s="58"/>
      <c r="B3" s="58"/>
      <c r="C3" s="58"/>
      <c r="D3" s="58"/>
      <c r="E3" s="59"/>
      <c r="F3" s="185"/>
      <c r="I3" s="59"/>
      <c r="J3" s="62"/>
      <c r="K3" s="62"/>
      <c r="L3" s="59"/>
      <c r="M3" s="110"/>
      <c r="N3" s="110"/>
      <c r="O3" s="59"/>
      <c r="P3" s="118"/>
      <c r="Q3" s="118"/>
      <c r="R3" s="59"/>
      <c r="S3" s="132"/>
      <c r="T3" s="132"/>
      <c r="U3" s="59"/>
      <c r="V3" s="140"/>
      <c r="W3" s="140"/>
      <c r="X3" s="59"/>
      <c r="Y3" s="150"/>
      <c r="Z3" s="150"/>
      <c r="AA3" s="59"/>
      <c r="AB3" s="155"/>
      <c r="AC3" s="155"/>
      <c r="AD3" s="59"/>
      <c r="AE3" s="170"/>
      <c r="AF3" s="170"/>
      <c r="AG3" s="59"/>
      <c r="AH3" s="185"/>
      <c r="AI3" s="185"/>
      <c r="AJ3" s="59"/>
      <c r="AK3" s="194"/>
      <c r="AL3" s="194"/>
      <c r="AM3" s="59"/>
      <c r="AN3" s="220"/>
      <c r="AO3" s="220"/>
      <c r="AP3" s="225"/>
    </row>
    <row r="4" spans="1:45" s="57" customFormat="1">
      <c r="A4" s="58"/>
      <c r="B4" s="58"/>
      <c r="C4" s="58"/>
      <c r="D4" s="58"/>
      <c r="E4" s="59"/>
      <c r="F4" s="186"/>
      <c r="G4" s="342" t="s">
        <v>241</v>
      </c>
      <c r="H4" s="343"/>
      <c r="I4" s="59"/>
      <c r="J4" s="342" t="s">
        <v>242</v>
      </c>
      <c r="K4" s="343"/>
      <c r="L4" s="59"/>
      <c r="M4" s="342" t="s">
        <v>243</v>
      </c>
      <c r="N4" s="343"/>
      <c r="O4" s="59"/>
      <c r="P4" s="342" t="s">
        <v>244</v>
      </c>
      <c r="Q4" s="343"/>
      <c r="R4" s="59"/>
      <c r="S4" s="342" t="s">
        <v>256</v>
      </c>
      <c r="T4" s="343"/>
      <c r="U4" s="59"/>
      <c r="V4" s="342" t="s">
        <v>269</v>
      </c>
      <c r="W4" s="343"/>
      <c r="X4" s="59"/>
      <c r="Y4" s="342" t="s">
        <v>282</v>
      </c>
      <c r="Z4" s="343"/>
      <c r="AA4" s="59"/>
      <c r="AB4" s="342" t="s">
        <v>289</v>
      </c>
      <c r="AC4" s="343"/>
      <c r="AD4" s="59"/>
      <c r="AE4" s="342" t="s">
        <v>307</v>
      </c>
      <c r="AF4" s="343"/>
      <c r="AG4" s="59"/>
      <c r="AH4" s="342" t="s">
        <v>328</v>
      </c>
      <c r="AI4" s="343"/>
      <c r="AJ4" s="59"/>
      <c r="AK4" s="342" t="s">
        <v>342</v>
      </c>
      <c r="AL4" s="343"/>
      <c r="AM4" s="59"/>
      <c r="AN4" s="342" t="s">
        <v>372</v>
      </c>
      <c r="AO4" s="343"/>
      <c r="AP4" s="226"/>
    </row>
    <row r="5" spans="1:45" ht="15.75">
      <c r="C5" s="5"/>
      <c r="D5" s="12" t="s">
        <v>3</v>
      </c>
      <c r="E5" s="14"/>
      <c r="F5" s="189"/>
      <c r="G5" s="246" t="s">
        <v>43</v>
      </c>
      <c r="H5" s="247"/>
      <c r="I5" s="14"/>
      <c r="J5" s="246" t="s">
        <v>45</v>
      </c>
      <c r="K5" s="247"/>
      <c r="L5" s="14"/>
      <c r="M5" s="246" t="s">
        <v>215</v>
      </c>
      <c r="N5" s="247"/>
      <c r="O5" s="14"/>
      <c r="P5" s="246" t="s">
        <v>218</v>
      </c>
      <c r="Q5" s="247"/>
      <c r="R5" s="14"/>
      <c r="S5" s="246" t="s">
        <v>253</v>
      </c>
      <c r="T5" s="247"/>
      <c r="U5" s="14"/>
      <c r="V5" s="246" t="s">
        <v>270</v>
      </c>
      <c r="W5" s="247"/>
      <c r="X5" s="14"/>
      <c r="Y5" s="246" t="s">
        <v>283</v>
      </c>
      <c r="Z5" s="247"/>
      <c r="AA5" s="14"/>
      <c r="AB5" s="246" t="s">
        <v>290</v>
      </c>
      <c r="AC5" s="247"/>
      <c r="AD5" s="14"/>
      <c r="AE5" s="246" t="s">
        <v>308</v>
      </c>
      <c r="AF5" s="247"/>
      <c r="AG5" s="14"/>
      <c r="AH5" s="246" t="s">
        <v>330</v>
      </c>
      <c r="AI5" s="247"/>
      <c r="AJ5" s="14"/>
      <c r="AK5" s="246" t="s">
        <v>343</v>
      </c>
      <c r="AL5" s="247"/>
      <c r="AM5" s="14"/>
      <c r="AN5" s="246" t="s">
        <v>373</v>
      </c>
      <c r="AO5" s="247"/>
      <c r="AP5" s="189"/>
    </row>
    <row r="6" spans="1:45" ht="15" customHeight="1">
      <c r="B6" s="45" t="s">
        <v>360</v>
      </c>
      <c r="C6" s="5"/>
      <c r="D6" s="13" t="s">
        <v>38</v>
      </c>
      <c r="E6" s="15"/>
      <c r="F6" s="190"/>
      <c r="G6" s="248" t="s">
        <v>44</v>
      </c>
      <c r="H6" s="334"/>
      <c r="I6" s="15"/>
      <c r="J6" s="248" t="s">
        <v>46</v>
      </c>
      <c r="K6" s="334"/>
      <c r="L6" s="15"/>
      <c r="M6" s="248" t="s">
        <v>214</v>
      </c>
      <c r="N6" s="334"/>
      <c r="O6" s="15"/>
      <c r="P6" s="248" t="s">
        <v>245</v>
      </c>
      <c r="Q6" s="334"/>
      <c r="R6" s="15"/>
      <c r="S6" s="248" t="s">
        <v>254</v>
      </c>
      <c r="T6" s="334"/>
      <c r="U6" s="15"/>
      <c r="V6" s="248" t="s">
        <v>271</v>
      </c>
      <c r="W6" s="334"/>
      <c r="X6" s="15"/>
      <c r="Y6" s="248" t="s">
        <v>284</v>
      </c>
      <c r="Z6" s="334"/>
      <c r="AA6" s="15"/>
      <c r="AB6" s="248" t="s">
        <v>291</v>
      </c>
      <c r="AC6" s="334"/>
      <c r="AD6" s="15"/>
      <c r="AE6" s="248" t="s">
        <v>309</v>
      </c>
      <c r="AF6" s="334"/>
      <c r="AG6" s="15"/>
      <c r="AH6" s="248" t="s">
        <v>329</v>
      </c>
      <c r="AI6" s="334"/>
      <c r="AJ6" s="15"/>
      <c r="AK6" s="248" t="s">
        <v>344</v>
      </c>
      <c r="AL6" s="334"/>
      <c r="AM6" s="15"/>
      <c r="AN6" s="248" t="s">
        <v>374</v>
      </c>
      <c r="AO6" s="334"/>
      <c r="AP6" s="190"/>
    </row>
    <row r="7" spans="1:45" ht="13.5" customHeight="1">
      <c r="B7" s="46" t="s">
        <v>355</v>
      </c>
      <c r="C7" s="6"/>
      <c r="D7" s="339" t="s">
        <v>5</v>
      </c>
      <c r="E7" s="10"/>
      <c r="F7" s="191"/>
      <c r="G7" s="335"/>
      <c r="H7" s="336"/>
      <c r="I7" s="10"/>
      <c r="J7" s="335"/>
      <c r="K7" s="336"/>
      <c r="L7" s="10"/>
      <c r="M7" s="335"/>
      <c r="N7" s="336"/>
      <c r="O7" s="10"/>
      <c r="P7" s="335"/>
      <c r="Q7" s="336"/>
      <c r="R7" s="10"/>
      <c r="S7" s="335"/>
      <c r="T7" s="336"/>
      <c r="U7" s="10"/>
      <c r="V7" s="335"/>
      <c r="W7" s="336"/>
      <c r="X7" s="10"/>
      <c r="Y7" s="335"/>
      <c r="Z7" s="336"/>
      <c r="AA7" s="10"/>
      <c r="AB7" s="335"/>
      <c r="AC7" s="336"/>
      <c r="AD7" s="10"/>
      <c r="AE7" s="335"/>
      <c r="AF7" s="336"/>
      <c r="AG7" s="10"/>
      <c r="AH7" s="335"/>
      <c r="AI7" s="336"/>
      <c r="AJ7" s="10"/>
      <c r="AK7" s="335"/>
      <c r="AL7" s="336"/>
      <c r="AM7" s="10"/>
      <c r="AN7" s="335"/>
      <c r="AO7" s="336"/>
      <c r="AP7" s="191"/>
    </row>
    <row r="8" spans="1:45" ht="15.75" customHeight="1">
      <c r="B8" s="271" t="s">
        <v>42</v>
      </c>
      <c r="C8" s="7"/>
      <c r="D8" s="340"/>
      <c r="E8" s="11"/>
      <c r="F8" s="191"/>
      <c r="G8" s="335"/>
      <c r="H8" s="336"/>
      <c r="I8" s="11"/>
      <c r="J8" s="335"/>
      <c r="K8" s="336"/>
      <c r="L8" s="11"/>
      <c r="M8" s="335"/>
      <c r="N8" s="336"/>
      <c r="O8" s="11"/>
      <c r="P8" s="335"/>
      <c r="Q8" s="336"/>
      <c r="R8" s="11"/>
      <c r="S8" s="335"/>
      <c r="T8" s="336"/>
      <c r="U8" s="11"/>
      <c r="V8" s="335"/>
      <c r="W8" s="336"/>
      <c r="X8" s="11"/>
      <c r="Y8" s="335"/>
      <c r="Z8" s="336"/>
      <c r="AA8" s="11"/>
      <c r="AB8" s="335"/>
      <c r="AC8" s="336"/>
      <c r="AD8" s="11"/>
      <c r="AE8" s="335"/>
      <c r="AF8" s="336"/>
      <c r="AG8" s="11"/>
      <c r="AH8" s="335"/>
      <c r="AI8" s="336"/>
      <c r="AJ8" s="11"/>
      <c r="AK8" s="335"/>
      <c r="AL8" s="336"/>
      <c r="AM8" s="11"/>
      <c r="AN8" s="335"/>
      <c r="AO8" s="336"/>
      <c r="AP8" s="191"/>
    </row>
    <row r="9" spans="1:45" ht="15" customHeight="1">
      <c r="B9" s="292"/>
      <c r="C9" s="7"/>
      <c r="D9" s="341"/>
      <c r="E9" s="11"/>
      <c r="F9" s="168"/>
      <c r="G9" s="337"/>
      <c r="H9" s="338"/>
      <c r="I9" s="11"/>
      <c r="J9" s="337"/>
      <c r="K9" s="338"/>
      <c r="L9" s="11"/>
      <c r="M9" s="337"/>
      <c r="N9" s="338"/>
      <c r="O9" s="11"/>
      <c r="P9" s="337"/>
      <c r="Q9" s="338"/>
      <c r="R9" s="11"/>
      <c r="S9" s="337"/>
      <c r="T9" s="338"/>
      <c r="U9" s="11"/>
      <c r="V9" s="337"/>
      <c r="W9" s="338"/>
      <c r="X9" s="11"/>
      <c r="Y9" s="337"/>
      <c r="Z9" s="338"/>
      <c r="AA9" s="11"/>
      <c r="AB9" s="337"/>
      <c r="AC9" s="338"/>
      <c r="AD9" s="11"/>
      <c r="AE9" s="337"/>
      <c r="AF9" s="338"/>
      <c r="AG9" s="11"/>
      <c r="AH9" s="337"/>
      <c r="AI9" s="338"/>
      <c r="AJ9" s="11"/>
      <c r="AK9" s="337"/>
      <c r="AL9" s="338"/>
      <c r="AM9" s="11"/>
      <c r="AN9" s="337"/>
      <c r="AO9" s="338"/>
      <c r="AP9" s="168"/>
    </row>
    <row r="10" spans="1:45" ht="15.75">
      <c r="A10" s="18">
        <v>1</v>
      </c>
      <c r="B10" s="26" t="s">
        <v>34</v>
      </c>
      <c r="C10" s="5"/>
      <c r="D10" s="16">
        <f t="shared" ref="D10:D43" si="0">SUM(G10+J10+M10+P10+S10+V10+Y10+AB10+AE10+AH10+AK10+AN10)</f>
        <v>5708.1</v>
      </c>
      <c r="E10" s="11"/>
      <c r="F10" s="192">
        <v>1</v>
      </c>
      <c r="G10" s="56">
        <v>474.6</v>
      </c>
      <c r="H10" s="9" t="s">
        <v>1</v>
      </c>
      <c r="I10" s="11"/>
      <c r="J10" s="68">
        <v>449</v>
      </c>
      <c r="K10" s="9" t="s">
        <v>1</v>
      </c>
      <c r="L10" s="11"/>
      <c r="M10" s="68">
        <v>476</v>
      </c>
      <c r="N10" s="9" t="s">
        <v>1</v>
      </c>
      <c r="O10" s="11"/>
      <c r="P10" s="56">
        <v>562</v>
      </c>
      <c r="Q10" s="9" t="s">
        <v>1</v>
      </c>
      <c r="R10" s="11"/>
      <c r="S10" s="56">
        <v>523</v>
      </c>
      <c r="T10" s="9" t="s">
        <v>1</v>
      </c>
      <c r="U10" s="11"/>
      <c r="V10" s="68">
        <v>342</v>
      </c>
      <c r="W10" s="9" t="s">
        <v>1</v>
      </c>
      <c r="X10" s="11"/>
      <c r="Y10" s="68">
        <v>543.5</v>
      </c>
      <c r="Z10" s="9" t="s">
        <v>1</v>
      </c>
      <c r="AA10" s="11"/>
      <c r="AB10" s="68"/>
      <c r="AC10" s="9"/>
      <c r="AD10" s="11"/>
      <c r="AE10" s="68">
        <v>871</v>
      </c>
      <c r="AF10" s="9" t="s">
        <v>1</v>
      </c>
      <c r="AG10" s="11"/>
      <c r="AH10" s="68">
        <v>295</v>
      </c>
      <c r="AI10" s="9" t="s">
        <v>1</v>
      </c>
      <c r="AJ10" s="11"/>
      <c r="AK10" s="68">
        <v>368</v>
      </c>
      <c r="AL10" s="9" t="s">
        <v>1</v>
      </c>
      <c r="AM10" s="11"/>
      <c r="AN10" s="68">
        <v>804</v>
      </c>
      <c r="AO10" s="9" t="s">
        <v>1</v>
      </c>
      <c r="AP10" s="192"/>
    </row>
    <row r="11" spans="1:45" ht="15.75">
      <c r="A11" s="18">
        <v>2</v>
      </c>
      <c r="B11" s="26" t="s">
        <v>16</v>
      </c>
      <c r="C11" s="5"/>
      <c r="D11" s="16">
        <f t="shared" si="0"/>
        <v>3488</v>
      </c>
      <c r="E11" s="11"/>
      <c r="F11" s="192">
        <v>1</v>
      </c>
      <c r="G11" s="56">
        <v>312</v>
      </c>
      <c r="H11" s="9" t="s">
        <v>1</v>
      </c>
      <c r="I11" s="11"/>
      <c r="J11" s="56">
        <v>300</v>
      </c>
      <c r="K11" s="9" t="s">
        <v>1</v>
      </c>
      <c r="L11" s="11"/>
      <c r="M11" s="56">
        <v>395</v>
      </c>
      <c r="N11" s="9" t="s">
        <v>1</v>
      </c>
      <c r="O11" s="11"/>
      <c r="P11" s="56">
        <v>168</v>
      </c>
      <c r="Q11" s="9" t="s">
        <v>1</v>
      </c>
      <c r="R11" s="11"/>
      <c r="S11" s="56">
        <v>238</v>
      </c>
      <c r="T11" s="9" t="s">
        <v>1</v>
      </c>
      <c r="U11" s="11"/>
      <c r="V11" s="68">
        <v>290</v>
      </c>
      <c r="W11" s="9" t="s">
        <v>1</v>
      </c>
      <c r="X11" s="11"/>
      <c r="Y11" s="68">
        <v>453</v>
      </c>
      <c r="Z11" s="9" t="s">
        <v>1</v>
      </c>
      <c r="AA11" s="11"/>
      <c r="AB11" s="68"/>
      <c r="AC11" s="9"/>
      <c r="AD11" s="11"/>
      <c r="AE11" s="68">
        <v>320</v>
      </c>
      <c r="AF11" s="9" t="s">
        <v>1</v>
      </c>
      <c r="AG11" s="11"/>
      <c r="AH11" s="68">
        <v>320</v>
      </c>
      <c r="AI11" s="9" t="s">
        <v>1</v>
      </c>
      <c r="AJ11" s="11"/>
      <c r="AK11" s="68">
        <v>168</v>
      </c>
      <c r="AL11" s="9" t="s">
        <v>1</v>
      </c>
      <c r="AM11" s="11"/>
      <c r="AN11" s="68">
        <v>524</v>
      </c>
      <c r="AO11" s="9" t="s">
        <v>1</v>
      </c>
      <c r="AP11" s="192"/>
    </row>
    <row r="12" spans="1:45" ht="15.75">
      <c r="A12" s="18">
        <v>3</v>
      </c>
      <c r="B12" s="26" t="s">
        <v>18</v>
      </c>
      <c r="C12" s="5"/>
      <c r="D12" s="16">
        <f t="shared" si="0"/>
        <v>3143</v>
      </c>
      <c r="E12" s="11"/>
      <c r="F12" s="192">
        <v>1</v>
      </c>
      <c r="G12" s="56">
        <v>268</v>
      </c>
      <c r="H12" s="9" t="s">
        <v>1</v>
      </c>
      <c r="I12" s="11"/>
      <c r="J12" s="56">
        <v>292</v>
      </c>
      <c r="K12" s="9" t="s">
        <v>1</v>
      </c>
      <c r="L12" s="11"/>
      <c r="M12" s="56">
        <v>205</v>
      </c>
      <c r="N12" s="9" t="s">
        <v>1</v>
      </c>
      <c r="O12" s="11"/>
      <c r="P12" s="56"/>
      <c r="Q12" s="9"/>
      <c r="R12" s="11"/>
      <c r="S12" s="56">
        <v>460</v>
      </c>
      <c r="T12" s="9" t="s">
        <v>1</v>
      </c>
      <c r="U12" s="11"/>
      <c r="V12" s="68">
        <v>268</v>
      </c>
      <c r="W12" s="9" t="s">
        <v>1</v>
      </c>
      <c r="X12" s="11"/>
      <c r="Y12" s="68">
        <v>368</v>
      </c>
      <c r="Z12" s="9" t="s">
        <v>1</v>
      </c>
      <c r="AA12" s="11"/>
      <c r="AB12" s="68"/>
      <c r="AC12" s="9"/>
      <c r="AD12" s="11"/>
      <c r="AE12" s="68">
        <v>398</v>
      </c>
      <c r="AF12" s="9" t="s">
        <v>1</v>
      </c>
      <c r="AG12" s="11"/>
      <c r="AH12" s="68">
        <v>374</v>
      </c>
      <c r="AI12" s="9" t="s">
        <v>1</v>
      </c>
      <c r="AJ12" s="11"/>
      <c r="AK12" s="68">
        <v>200</v>
      </c>
      <c r="AL12" s="9" t="s">
        <v>1</v>
      </c>
      <c r="AM12" s="11"/>
      <c r="AN12" s="68">
        <v>310</v>
      </c>
      <c r="AO12" s="9" t="s">
        <v>1</v>
      </c>
      <c r="AP12" s="192"/>
    </row>
    <row r="13" spans="1:45" ht="15.75">
      <c r="A13" s="18">
        <v>4</v>
      </c>
      <c r="B13" s="25" t="s">
        <v>30</v>
      </c>
      <c r="C13" s="5"/>
      <c r="D13" s="16">
        <f t="shared" si="0"/>
        <v>2843.6</v>
      </c>
      <c r="E13" s="11"/>
      <c r="F13" s="192"/>
      <c r="G13" s="56">
        <v>299.60000000000002</v>
      </c>
      <c r="H13" s="9" t="s">
        <v>1</v>
      </c>
      <c r="I13" s="11"/>
      <c r="J13" s="56">
        <v>150</v>
      </c>
      <c r="K13" s="9" t="s">
        <v>1</v>
      </c>
      <c r="L13" s="11"/>
      <c r="M13" s="56">
        <v>502</v>
      </c>
      <c r="N13" s="9" t="s">
        <v>1</v>
      </c>
      <c r="O13" s="11"/>
      <c r="P13" s="56"/>
      <c r="Q13" s="9"/>
      <c r="R13" s="11"/>
      <c r="S13" s="56">
        <v>379</v>
      </c>
      <c r="T13" s="9" t="s">
        <v>1</v>
      </c>
      <c r="U13" s="11"/>
      <c r="V13" s="68">
        <v>418</v>
      </c>
      <c r="W13" s="9" t="s">
        <v>1</v>
      </c>
      <c r="X13" s="11"/>
      <c r="Y13" s="68">
        <v>288</v>
      </c>
      <c r="Z13" s="9" t="s">
        <v>1</v>
      </c>
      <c r="AA13" s="11"/>
      <c r="AB13" s="68">
        <v>422</v>
      </c>
      <c r="AC13" s="9" t="s">
        <v>1</v>
      </c>
      <c r="AD13" s="11"/>
      <c r="AE13" s="68"/>
      <c r="AF13" s="9"/>
      <c r="AG13" s="11"/>
      <c r="AH13" s="68">
        <v>185</v>
      </c>
      <c r="AI13" s="9" t="s">
        <v>1</v>
      </c>
      <c r="AJ13" s="11"/>
      <c r="AK13" s="68"/>
      <c r="AL13" s="9"/>
      <c r="AM13" s="11"/>
      <c r="AN13" s="68">
        <v>200</v>
      </c>
      <c r="AO13" s="9" t="s">
        <v>1</v>
      </c>
      <c r="AP13" s="192"/>
    </row>
    <row r="14" spans="1:45" ht="15.75" customHeight="1">
      <c r="A14" s="18">
        <v>5</v>
      </c>
      <c r="B14" s="25" t="s">
        <v>166</v>
      </c>
      <c r="C14" s="5"/>
      <c r="D14" s="16">
        <f t="shared" si="0"/>
        <v>2715</v>
      </c>
      <c r="E14" s="11"/>
      <c r="F14" s="192"/>
      <c r="G14" s="56">
        <v>75</v>
      </c>
      <c r="H14" s="9" t="s">
        <v>1</v>
      </c>
      <c r="I14" s="11"/>
      <c r="J14" s="56">
        <v>326</v>
      </c>
      <c r="K14" s="9" t="s">
        <v>1</v>
      </c>
      <c r="L14" s="11"/>
      <c r="M14" s="56">
        <v>210</v>
      </c>
      <c r="N14" s="9" t="s">
        <v>1</v>
      </c>
      <c r="O14" s="11"/>
      <c r="P14" s="56">
        <v>284</v>
      </c>
      <c r="Q14" s="9" t="s">
        <v>1</v>
      </c>
      <c r="R14" s="11"/>
      <c r="S14" s="56">
        <v>284</v>
      </c>
      <c r="T14" s="9" t="s">
        <v>1</v>
      </c>
      <c r="U14" s="11"/>
      <c r="V14" s="68">
        <v>110</v>
      </c>
      <c r="W14" s="9" t="s">
        <v>1</v>
      </c>
      <c r="X14" s="11"/>
      <c r="Y14" s="68">
        <v>194</v>
      </c>
      <c r="Z14" s="9" t="s">
        <v>1</v>
      </c>
      <c r="AA14" s="11"/>
      <c r="AB14" s="68">
        <v>302</v>
      </c>
      <c r="AC14" s="9" t="s">
        <v>1</v>
      </c>
      <c r="AD14" s="11"/>
      <c r="AE14" s="68"/>
      <c r="AF14" s="9"/>
      <c r="AG14" s="11"/>
      <c r="AH14" s="68">
        <v>334</v>
      </c>
      <c r="AI14" s="9" t="s">
        <v>1</v>
      </c>
      <c r="AJ14" s="11"/>
      <c r="AK14" s="68">
        <v>342</v>
      </c>
      <c r="AL14" s="9" t="s">
        <v>1</v>
      </c>
      <c r="AM14" s="11"/>
      <c r="AN14" s="68">
        <v>254</v>
      </c>
      <c r="AO14" s="9" t="s">
        <v>1</v>
      </c>
      <c r="AP14" s="192"/>
    </row>
    <row r="15" spans="1:45" ht="15.75">
      <c r="A15" s="18">
        <v>6</v>
      </c>
      <c r="B15" s="25" t="s">
        <v>14</v>
      </c>
      <c r="C15" s="5"/>
      <c r="D15" s="16">
        <f t="shared" si="0"/>
        <v>2699</v>
      </c>
      <c r="E15" s="11"/>
      <c r="F15" s="192"/>
      <c r="G15" s="56">
        <v>305</v>
      </c>
      <c r="H15" s="9" t="s">
        <v>1</v>
      </c>
      <c r="I15" s="11"/>
      <c r="J15" s="56"/>
      <c r="K15" s="9"/>
      <c r="L15" s="11"/>
      <c r="M15" s="56">
        <v>268</v>
      </c>
      <c r="N15" s="9" t="s">
        <v>1</v>
      </c>
      <c r="O15" s="11"/>
      <c r="P15" s="56"/>
      <c r="Q15" s="9"/>
      <c r="R15" s="11"/>
      <c r="S15" s="56">
        <v>480</v>
      </c>
      <c r="T15" s="9" t="s">
        <v>1</v>
      </c>
      <c r="U15" s="11"/>
      <c r="V15" s="68">
        <v>381</v>
      </c>
      <c r="W15" s="9" t="s">
        <v>1</v>
      </c>
      <c r="X15" s="11"/>
      <c r="Y15" s="68">
        <v>200</v>
      </c>
      <c r="Z15" s="9" t="s">
        <v>1</v>
      </c>
      <c r="AA15" s="11"/>
      <c r="AB15" s="68">
        <v>365</v>
      </c>
      <c r="AC15" s="9" t="s">
        <v>1</v>
      </c>
      <c r="AD15" s="11"/>
      <c r="AE15" s="68"/>
      <c r="AF15" s="9"/>
      <c r="AG15" s="11"/>
      <c r="AH15" s="68">
        <v>438</v>
      </c>
      <c r="AI15" s="9" t="s">
        <v>1</v>
      </c>
      <c r="AJ15" s="11"/>
      <c r="AK15" s="68"/>
      <c r="AL15" s="9"/>
      <c r="AM15" s="11"/>
      <c r="AN15" s="68">
        <v>262</v>
      </c>
      <c r="AO15" s="9" t="s">
        <v>1</v>
      </c>
      <c r="AP15" s="192"/>
    </row>
    <row r="16" spans="1:45" ht="15.75" customHeight="1">
      <c r="A16" s="18">
        <v>7</v>
      </c>
      <c r="B16" s="25" t="s">
        <v>17</v>
      </c>
      <c r="C16" s="5"/>
      <c r="D16" s="16">
        <f t="shared" si="0"/>
        <v>2673.5</v>
      </c>
      <c r="E16" s="11"/>
      <c r="F16" s="192"/>
      <c r="G16" s="56">
        <v>348.5</v>
      </c>
      <c r="H16" s="9" t="s">
        <v>1</v>
      </c>
      <c r="I16" s="11"/>
      <c r="J16" s="56">
        <v>168</v>
      </c>
      <c r="K16" s="9" t="s">
        <v>1</v>
      </c>
      <c r="L16" s="11"/>
      <c r="M16" s="56">
        <v>184</v>
      </c>
      <c r="N16" s="9" t="s">
        <v>1</v>
      </c>
      <c r="O16" s="11"/>
      <c r="P16" s="56"/>
      <c r="Q16" s="9"/>
      <c r="R16" s="11"/>
      <c r="S16" s="56">
        <v>406</v>
      </c>
      <c r="T16" s="9" t="s">
        <v>1</v>
      </c>
      <c r="U16" s="11"/>
      <c r="V16" s="68">
        <v>327</v>
      </c>
      <c r="W16" s="9" t="s">
        <v>1</v>
      </c>
      <c r="X16" s="11"/>
      <c r="Y16" s="68">
        <v>284</v>
      </c>
      <c r="Z16" s="9" t="s">
        <v>1</v>
      </c>
      <c r="AA16" s="11"/>
      <c r="AB16" s="68">
        <v>404</v>
      </c>
      <c r="AC16" s="9" t="s">
        <v>1</v>
      </c>
      <c r="AD16" s="11"/>
      <c r="AE16" s="68"/>
      <c r="AF16" s="9"/>
      <c r="AG16" s="11"/>
      <c r="AH16" s="68">
        <v>368</v>
      </c>
      <c r="AI16" s="9" t="s">
        <v>1</v>
      </c>
      <c r="AJ16" s="11"/>
      <c r="AK16" s="68"/>
      <c r="AL16" s="9"/>
      <c r="AM16" s="11"/>
      <c r="AN16" s="68">
        <v>184</v>
      </c>
      <c r="AO16" s="9" t="s">
        <v>1</v>
      </c>
      <c r="AP16" s="192"/>
    </row>
    <row r="17" spans="1:42" ht="15.75" customHeight="1">
      <c r="A17" s="18">
        <v>8</v>
      </c>
      <c r="B17" s="92" t="s">
        <v>175</v>
      </c>
      <c r="C17" s="5"/>
      <c r="D17" s="16">
        <f t="shared" si="0"/>
        <v>2512.5</v>
      </c>
      <c r="E17" s="11"/>
      <c r="F17" s="192"/>
      <c r="G17" s="101">
        <v>156.5</v>
      </c>
      <c r="H17" s="9" t="s">
        <v>1</v>
      </c>
      <c r="I17" s="11"/>
      <c r="J17" s="101">
        <v>176</v>
      </c>
      <c r="K17" s="9" t="s">
        <v>1</v>
      </c>
      <c r="L17" s="11"/>
      <c r="M17" s="101">
        <v>310</v>
      </c>
      <c r="N17" s="9" t="s">
        <v>1</v>
      </c>
      <c r="O17" s="11"/>
      <c r="P17" s="101"/>
      <c r="Q17" s="9"/>
      <c r="R17" s="11"/>
      <c r="S17" s="101">
        <v>214</v>
      </c>
      <c r="T17" s="9" t="s">
        <v>1</v>
      </c>
      <c r="U17" s="11"/>
      <c r="V17" s="141">
        <v>280</v>
      </c>
      <c r="W17" s="9" t="s">
        <v>1</v>
      </c>
      <c r="X17" s="11"/>
      <c r="Y17" s="141">
        <v>274</v>
      </c>
      <c r="Z17" s="9" t="s">
        <v>1</v>
      </c>
      <c r="AA17" s="11"/>
      <c r="AB17" s="141">
        <v>294</v>
      </c>
      <c r="AC17" s="9" t="s">
        <v>1</v>
      </c>
      <c r="AD17" s="11"/>
      <c r="AE17" s="141"/>
      <c r="AF17" s="9"/>
      <c r="AG17" s="11"/>
      <c r="AH17" s="141">
        <v>127</v>
      </c>
      <c r="AI17" s="9" t="s">
        <v>1</v>
      </c>
      <c r="AJ17" s="11"/>
      <c r="AK17" s="141">
        <v>497</v>
      </c>
      <c r="AL17" s="9" t="s">
        <v>1</v>
      </c>
      <c r="AM17" s="11"/>
      <c r="AN17" s="141">
        <v>184</v>
      </c>
      <c r="AO17" s="9" t="s">
        <v>1</v>
      </c>
      <c r="AP17" s="192"/>
    </row>
    <row r="18" spans="1:42" ht="15.75">
      <c r="A18" s="18">
        <v>9</v>
      </c>
      <c r="B18" s="25" t="s">
        <v>33</v>
      </c>
      <c r="C18" s="5"/>
      <c r="D18" s="16">
        <f t="shared" si="0"/>
        <v>2426.1</v>
      </c>
      <c r="E18" s="48"/>
      <c r="F18" s="192"/>
      <c r="G18" s="68">
        <v>260.60000000000002</v>
      </c>
      <c r="H18" s="9" t="s">
        <v>1</v>
      </c>
      <c r="I18" s="48"/>
      <c r="J18" s="56">
        <v>267</v>
      </c>
      <c r="K18" s="9" t="s">
        <v>1</v>
      </c>
      <c r="L18" s="48"/>
      <c r="M18" s="68">
        <v>255</v>
      </c>
      <c r="N18" s="9" t="s">
        <v>1</v>
      </c>
      <c r="O18" s="48"/>
      <c r="P18" s="68"/>
      <c r="Q18" s="9"/>
      <c r="R18" s="48"/>
      <c r="S18" s="68">
        <v>334</v>
      </c>
      <c r="T18" s="9" t="s">
        <v>1</v>
      </c>
      <c r="U18" s="48"/>
      <c r="V18" s="68">
        <v>284</v>
      </c>
      <c r="W18" s="9" t="s">
        <v>1</v>
      </c>
      <c r="X18" s="48"/>
      <c r="Y18" s="68">
        <v>257.5</v>
      </c>
      <c r="Z18" s="9" t="s">
        <v>1</v>
      </c>
      <c r="AA18" s="48"/>
      <c r="AB18" s="68">
        <v>200</v>
      </c>
      <c r="AC18" s="9" t="s">
        <v>1</v>
      </c>
      <c r="AD18" s="48"/>
      <c r="AE18" s="68"/>
      <c r="AF18" s="9"/>
      <c r="AG18" s="48"/>
      <c r="AH18" s="68">
        <v>92</v>
      </c>
      <c r="AI18" s="9" t="s">
        <v>1</v>
      </c>
      <c r="AJ18" s="48"/>
      <c r="AK18" s="68">
        <v>384</v>
      </c>
      <c r="AL18" s="9" t="s">
        <v>1</v>
      </c>
      <c r="AM18" s="48"/>
      <c r="AN18" s="68">
        <v>92</v>
      </c>
      <c r="AO18" s="9" t="s">
        <v>1</v>
      </c>
      <c r="AP18" s="192"/>
    </row>
    <row r="19" spans="1:42" ht="15.75">
      <c r="A19" s="18">
        <v>10</v>
      </c>
      <c r="B19" s="25" t="s">
        <v>31</v>
      </c>
      <c r="C19" s="5"/>
      <c r="D19" s="16">
        <f t="shared" si="0"/>
        <v>2414</v>
      </c>
      <c r="E19" s="11"/>
      <c r="F19" s="192"/>
      <c r="G19" s="56">
        <v>127</v>
      </c>
      <c r="H19" s="9" t="s">
        <v>1</v>
      </c>
      <c r="I19" s="11"/>
      <c r="J19" s="56">
        <v>110</v>
      </c>
      <c r="K19" s="9" t="s">
        <v>1</v>
      </c>
      <c r="L19" s="11"/>
      <c r="M19" s="56">
        <v>311</v>
      </c>
      <c r="N19" s="9" t="s">
        <v>1</v>
      </c>
      <c r="O19" s="11"/>
      <c r="P19" s="68"/>
      <c r="Q19" s="9"/>
      <c r="R19" s="11"/>
      <c r="S19" s="68">
        <v>274</v>
      </c>
      <c r="T19" s="9" t="s">
        <v>1</v>
      </c>
      <c r="U19" s="11"/>
      <c r="V19" s="68">
        <v>222</v>
      </c>
      <c r="W19" s="9" t="s">
        <v>1</v>
      </c>
      <c r="X19" s="11"/>
      <c r="Y19" s="68">
        <v>120</v>
      </c>
      <c r="Z19" s="9" t="s">
        <v>1</v>
      </c>
      <c r="AA19" s="11"/>
      <c r="AB19" s="68">
        <v>474</v>
      </c>
      <c r="AC19" s="9" t="s">
        <v>1</v>
      </c>
      <c r="AD19" s="11"/>
      <c r="AE19" s="68"/>
      <c r="AF19" s="9"/>
      <c r="AG19" s="11"/>
      <c r="AH19" s="68">
        <v>198</v>
      </c>
      <c r="AI19" s="9" t="s">
        <v>1</v>
      </c>
      <c r="AJ19" s="11"/>
      <c r="AK19" s="68">
        <v>468</v>
      </c>
      <c r="AL19" s="9" t="s">
        <v>1</v>
      </c>
      <c r="AM19" s="11"/>
      <c r="AN19" s="68">
        <v>110</v>
      </c>
      <c r="AO19" s="9" t="s">
        <v>1</v>
      </c>
      <c r="AP19" s="192"/>
    </row>
    <row r="20" spans="1:42" ht="15.75">
      <c r="A20" s="18">
        <v>11</v>
      </c>
      <c r="B20" s="26" t="s">
        <v>187</v>
      </c>
      <c r="C20" s="5"/>
      <c r="D20" s="16">
        <f t="shared" si="0"/>
        <v>2227</v>
      </c>
      <c r="E20" s="48"/>
      <c r="F20" s="192">
        <v>1</v>
      </c>
      <c r="G20" s="56">
        <v>142</v>
      </c>
      <c r="H20" s="9" t="s">
        <v>1</v>
      </c>
      <c r="I20" s="48"/>
      <c r="J20" s="56">
        <v>92</v>
      </c>
      <c r="K20" s="9" t="s">
        <v>1</v>
      </c>
      <c r="L20" s="48"/>
      <c r="M20" s="56">
        <v>67</v>
      </c>
      <c r="N20" s="9" t="s">
        <v>1</v>
      </c>
      <c r="O20" s="48"/>
      <c r="P20" s="68">
        <v>184</v>
      </c>
      <c r="Q20" s="9" t="s">
        <v>1</v>
      </c>
      <c r="R20" s="48"/>
      <c r="S20" s="68">
        <v>308</v>
      </c>
      <c r="T20" s="9" t="s">
        <v>1</v>
      </c>
      <c r="U20" s="48"/>
      <c r="V20" s="68">
        <v>304</v>
      </c>
      <c r="W20" s="9" t="s">
        <v>1</v>
      </c>
      <c r="X20" s="48"/>
      <c r="Y20" s="68">
        <v>295</v>
      </c>
      <c r="Z20" s="9" t="s">
        <v>1</v>
      </c>
      <c r="AA20" s="48"/>
      <c r="AB20" s="68"/>
      <c r="AC20" s="9"/>
      <c r="AD20" s="48"/>
      <c r="AE20" s="68">
        <v>235</v>
      </c>
      <c r="AF20" s="9" t="s">
        <v>1</v>
      </c>
      <c r="AG20" s="48"/>
      <c r="AH20" s="68">
        <v>310</v>
      </c>
      <c r="AI20" s="9" t="s">
        <v>1</v>
      </c>
      <c r="AJ20" s="48"/>
      <c r="AK20" s="68"/>
      <c r="AL20" s="9"/>
      <c r="AM20" s="48"/>
      <c r="AN20" s="68">
        <v>290</v>
      </c>
      <c r="AO20" s="9" t="s">
        <v>1</v>
      </c>
      <c r="AP20" s="192"/>
    </row>
    <row r="21" spans="1:42" ht="15.75">
      <c r="A21" s="18">
        <v>12</v>
      </c>
      <c r="B21" s="91" t="s">
        <v>174</v>
      </c>
      <c r="C21" s="5"/>
      <c r="D21" s="16">
        <f t="shared" si="0"/>
        <v>2144</v>
      </c>
      <c r="E21" s="54"/>
      <c r="F21" s="192">
        <v>1</v>
      </c>
      <c r="G21" s="56">
        <v>250</v>
      </c>
      <c r="H21" s="9" t="s">
        <v>1</v>
      </c>
      <c r="I21" s="54"/>
      <c r="J21" s="56">
        <v>304</v>
      </c>
      <c r="K21" s="9" t="s">
        <v>1</v>
      </c>
      <c r="L21" s="54"/>
      <c r="M21" s="56">
        <v>168</v>
      </c>
      <c r="N21" s="9" t="s">
        <v>1</v>
      </c>
      <c r="O21" s="54"/>
      <c r="P21" s="56">
        <v>234</v>
      </c>
      <c r="Q21" s="9" t="s">
        <v>1</v>
      </c>
      <c r="R21" s="54"/>
      <c r="S21" s="56"/>
      <c r="T21" s="9"/>
      <c r="U21" s="54"/>
      <c r="V21" s="68">
        <v>292</v>
      </c>
      <c r="W21" s="9" t="s">
        <v>1</v>
      </c>
      <c r="X21" s="54"/>
      <c r="Y21" s="68">
        <v>276</v>
      </c>
      <c r="Z21" s="9" t="s">
        <v>1</v>
      </c>
      <c r="AA21" s="54"/>
      <c r="AB21" s="68"/>
      <c r="AC21" s="9"/>
      <c r="AD21" s="54"/>
      <c r="AE21" s="68">
        <v>284</v>
      </c>
      <c r="AF21" s="9" t="s">
        <v>1</v>
      </c>
      <c r="AG21" s="54"/>
      <c r="AH21" s="68"/>
      <c r="AI21" s="9" t="s">
        <v>1</v>
      </c>
      <c r="AJ21" s="54"/>
      <c r="AK21" s="68"/>
      <c r="AL21" s="9"/>
      <c r="AM21" s="54"/>
      <c r="AN21" s="68">
        <v>336</v>
      </c>
      <c r="AO21" s="9" t="s">
        <v>1</v>
      </c>
      <c r="AP21" s="192"/>
    </row>
    <row r="22" spans="1:42" ht="15.75">
      <c r="A22" s="18">
        <v>13</v>
      </c>
      <c r="B22" s="26" t="s">
        <v>32</v>
      </c>
      <c r="C22" s="5"/>
      <c r="D22" s="16">
        <f t="shared" si="0"/>
        <v>2119</v>
      </c>
      <c r="E22" s="54"/>
      <c r="F22" s="192">
        <v>1</v>
      </c>
      <c r="G22" s="56">
        <v>159</v>
      </c>
      <c r="H22" s="9" t="s">
        <v>1</v>
      </c>
      <c r="I22" s="54"/>
      <c r="J22" s="68">
        <v>134</v>
      </c>
      <c r="K22" s="9" t="s">
        <v>1</v>
      </c>
      <c r="L22" s="54"/>
      <c r="M22" s="68">
        <v>60</v>
      </c>
      <c r="N22" s="9" t="s">
        <v>1</v>
      </c>
      <c r="O22" s="54"/>
      <c r="P22" s="56"/>
      <c r="Q22" s="9"/>
      <c r="R22" s="54"/>
      <c r="S22" s="56">
        <v>239</v>
      </c>
      <c r="T22" s="9" t="s">
        <v>1</v>
      </c>
      <c r="U22" s="54"/>
      <c r="V22" s="68">
        <v>250</v>
      </c>
      <c r="W22" s="9" t="s">
        <v>1</v>
      </c>
      <c r="X22" s="54"/>
      <c r="Y22" s="68">
        <v>213</v>
      </c>
      <c r="Z22" s="9" t="s">
        <v>1</v>
      </c>
      <c r="AA22" s="54"/>
      <c r="AB22" s="68"/>
      <c r="AC22" s="9"/>
      <c r="AD22" s="54"/>
      <c r="AE22" s="68">
        <v>243</v>
      </c>
      <c r="AF22" s="9" t="s">
        <v>1</v>
      </c>
      <c r="AG22" s="54"/>
      <c r="AH22" s="68">
        <v>302</v>
      </c>
      <c r="AI22" s="9" t="s">
        <v>1</v>
      </c>
      <c r="AJ22" s="54"/>
      <c r="AK22" s="68">
        <v>334</v>
      </c>
      <c r="AL22" s="9" t="s">
        <v>1</v>
      </c>
      <c r="AM22" s="54"/>
      <c r="AN22" s="68">
        <v>185</v>
      </c>
      <c r="AO22" s="9" t="s">
        <v>1</v>
      </c>
      <c r="AP22" s="192"/>
    </row>
    <row r="23" spans="1:42" ht="15.75">
      <c r="A23" s="18">
        <v>14</v>
      </c>
      <c r="B23" s="25" t="s">
        <v>164</v>
      </c>
      <c r="C23" s="5"/>
      <c r="D23" s="16">
        <f t="shared" si="0"/>
        <v>2050</v>
      </c>
      <c r="E23" s="54"/>
      <c r="F23" s="192"/>
      <c r="G23" s="56">
        <v>135</v>
      </c>
      <c r="H23" s="9" t="s">
        <v>1</v>
      </c>
      <c r="I23" s="54"/>
      <c r="J23" s="56">
        <v>327</v>
      </c>
      <c r="K23" s="9" t="s">
        <v>1</v>
      </c>
      <c r="L23" s="54"/>
      <c r="M23" s="56">
        <v>20</v>
      </c>
      <c r="N23" s="9" t="s">
        <v>1</v>
      </c>
      <c r="O23" s="54"/>
      <c r="P23" s="56">
        <v>200</v>
      </c>
      <c r="Q23" s="9" t="s">
        <v>1</v>
      </c>
      <c r="R23" s="54"/>
      <c r="S23" s="56">
        <v>200</v>
      </c>
      <c r="T23" s="9" t="s">
        <v>1</v>
      </c>
      <c r="U23" s="54"/>
      <c r="V23" s="68">
        <v>200</v>
      </c>
      <c r="W23" s="9" t="s">
        <v>1</v>
      </c>
      <c r="X23" s="54"/>
      <c r="Y23" s="68">
        <v>200</v>
      </c>
      <c r="Z23" s="9" t="s">
        <v>1</v>
      </c>
      <c r="AA23" s="54"/>
      <c r="AB23" s="68">
        <v>200</v>
      </c>
      <c r="AC23" s="9" t="s">
        <v>1</v>
      </c>
      <c r="AD23" s="54"/>
      <c r="AE23" s="68"/>
      <c r="AF23" s="9"/>
      <c r="AG23" s="54"/>
      <c r="AH23" s="68">
        <v>200</v>
      </c>
      <c r="AI23" s="9" t="s">
        <v>1</v>
      </c>
      <c r="AJ23" s="54"/>
      <c r="AK23" s="68">
        <v>184</v>
      </c>
      <c r="AL23" s="9" t="s">
        <v>1</v>
      </c>
      <c r="AM23" s="54"/>
      <c r="AN23" s="68">
        <v>184</v>
      </c>
      <c r="AO23" s="9" t="s">
        <v>1</v>
      </c>
      <c r="AP23" s="192"/>
    </row>
    <row r="24" spans="1:42" ht="15.75">
      <c r="A24" s="18">
        <v>15</v>
      </c>
      <c r="B24" s="91" t="s">
        <v>176</v>
      </c>
      <c r="C24" s="5"/>
      <c r="D24" s="16">
        <f t="shared" si="0"/>
        <v>2042</v>
      </c>
      <c r="E24" s="54"/>
      <c r="F24" s="192">
        <v>1</v>
      </c>
      <c r="G24" s="56">
        <v>105</v>
      </c>
      <c r="H24" s="9" t="s">
        <v>1</v>
      </c>
      <c r="I24" s="54"/>
      <c r="J24" s="56">
        <v>255</v>
      </c>
      <c r="K24" s="9" t="s">
        <v>1</v>
      </c>
      <c r="L24" s="54"/>
      <c r="M24" s="56">
        <v>168</v>
      </c>
      <c r="N24" s="9" t="s">
        <v>1</v>
      </c>
      <c r="O24" s="54"/>
      <c r="P24" s="56"/>
      <c r="Q24" s="9"/>
      <c r="R24" s="54"/>
      <c r="S24" s="56">
        <v>184</v>
      </c>
      <c r="T24" s="9" t="s">
        <v>1</v>
      </c>
      <c r="U24" s="54"/>
      <c r="V24" s="68">
        <v>270</v>
      </c>
      <c r="W24" s="9" t="s">
        <v>1</v>
      </c>
      <c r="X24" s="54"/>
      <c r="Y24" s="68">
        <v>200</v>
      </c>
      <c r="Z24" s="9" t="s">
        <v>1</v>
      </c>
      <c r="AA24" s="54"/>
      <c r="AB24" s="68"/>
      <c r="AC24" s="9"/>
      <c r="AD24" s="54"/>
      <c r="AE24" s="68">
        <v>270</v>
      </c>
      <c r="AF24" s="9" t="s">
        <v>1</v>
      </c>
      <c r="AG24" s="54"/>
      <c r="AH24" s="68">
        <v>200</v>
      </c>
      <c r="AI24" s="9" t="s">
        <v>1</v>
      </c>
      <c r="AJ24" s="54"/>
      <c r="AK24" s="68">
        <v>142</v>
      </c>
      <c r="AL24" s="9" t="s">
        <v>1</v>
      </c>
      <c r="AM24" s="54"/>
      <c r="AN24" s="68">
        <v>248</v>
      </c>
      <c r="AO24" s="9" t="s">
        <v>1</v>
      </c>
      <c r="AP24" s="192"/>
    </row>
    <row r="25" spans="1:42" ht="15.75">
      <c r="A25" s="18">
        <v>16</v>
      </c>
      <c r="B25" s="26" t="s">
        <v>169</v>
      </c>
      <c r="C25" s="5"/>
      <c r="D25" s="16">
        <f t="shared" si="0"/>
        <v>1654</v>
      </c>
      <c r="E25" s="54"/>
      <c r="F25" s="192">
        <v>1</v>
      </c>
      <c r="G25" s="68">
        <v>214</v>
      </c>
      <c r="H25" s="9" t="s">
        <v>1</v>
      </c>
      <c r="I25" s="54"/>
      <c r="J25" s="56">
        <v>150</v>
      </c>
      <c r="K25" s="9" t="s">
        <v>1</v>
      </c>
      <c r="L25" s="54"/>
      <c r="M25" s="56">
        <v>127</v>
      </c>
      <c r="N25" s="9" t="s">
        <v>1</v>
      </c>
      <c r="O25" s="54"/>
      <c r="P25" s="56"/>
      <c r="Q25" s="9"/>
      <c r="R25" s="54"/>
      <c r="S25" s="56">
        <v>184</v>
      </c>
      <c r="T25" s="9" t="s">
        <v>1</v>
      </c>
      <c r="U25" s="54"/>
      <c r="V25" s="68">
        <v>142</v>
      </c>
      <c r="W25" s="9" t="s">
        <v>1</v>
      </c>
      <c r="X25" s="54"/>
      <c r="Y25" s="68">
        <v>168</v>
      </c>
      <c r="Z25" s="9" t="s">
        <v>1</v>
      </c>
      <c r="AA25" s="54"/>
      <c r="AB25" s="68"/>
      <c r="AC25" s="9"/>
      <c r="AD25" s="54"/>
      <c r="AE25" s="68">
        <v>200</v>
      </c>
      <c r="AF25" s="9" t="s">
        <v>1</v>
      </c>
      <c r="AG25" s="54"/>
      <c r="AH25" s="68">
        <v>150</v>
      </c>
      <c r="AI25" s="9" t="s">
        <v>1</v>
      </c>
      <c r="AJ25" s="54"/>
      <c r="AK25" s="68">
        <v>127</v>
      </c>
      <c r="AL25" s="9" t="s">
        <v>1</v>
      </c>
      <c r="AM25" s="54"/>
      <c r="AN25" s="68">
        <v>192</v>
      </c>
      <c r="AO25" s="9" t="s">
        <v>1</v>
      </c>
      <c r="AP25" s="192"/>
    </row>
    <row r="26" spans="1:42" ht="15.75">
      <c r="A26" s="18">
        <v>17</v>
      </c>
      <c r="B26" s="25" t="s">
        <v>165</v>
      </c>
      <c r="C26" s="5"/>
      <c r="D26" s="16">
        <f t="shared" si="0"/>
        <v>1491</v>
      </c>
      <c r="E26" s="54"/>
      <c r="F26" s="192"/>
      <c r="G26" s="56">
        <v>182</v>
      </c>
      <c r="H26" s="9" t="s">
        <v>1</v>
      </c>
      <c r="I26" s="54"/>
      <c r="J26" s="68">
        <v>160</v>
      </c>
      <c r="K26" s="9" t="s">
        <v>1</v>
      </c>
      <c r="L26" s="54"/>
      <c r="M26" s="68">
        <v>40</v>
      </c>
      <c r="N26" s="9" t="s">
        <v>1</v>
      </c>
      <c r="O26" s="54"/>
      <c r="P26" s="56"/>
      <c r="Q26" s="9"/>
      <c r="R26" s="54"/>
      <c r="S26" s="56">
        <v>357</v>
      </c>
      <c r="T26" s="9" t="s">
        <v>1</v>
      </c>
      <c r="U26" s="54"/>
      <c r="V26" s="68">
        <v>217</v>
      </c>
      <c r="W26" s="9" t="s">
        <v>1</v>
      </c>
      <c r="X26" s="54"/>
      <c r="Y26" s="68">
        <v>50</v>
      </c>
      <c r="Z26" s="9" t="s">
        <v>1</v>
      </c>
      <c r="AA26" s="54"/>
      <c r="AB26" s="68">
        <v>410</v>
      </c>
      <c r="AC26" s="9" t="s">
        <v>1</v>
      </c>
      <c r="AD26" s="54"/>
      <c r="AE26" s="68"/>
      <c r="AF26" s="9"/>
      <c r="AG26" s="54"/>
      <c r="AH26" s="68">
        <v>75</v>
      </c>
      <c r="AI26" s="9" t="s">
        <v>1</v>
      </c>
      <c r="AJ26" s="54"/>
      <c r="AK26" s="68"/>
      <c r="AL26" s="9"/>
      <c r="AM26" s="54"/>
      <c r="AN26" s="68"/>
      <c r="AO26" s="9"/>
      <c r="AP26" s="192"/>
    </row>
    <row r="27" spans="1:42" ht="15.75">
      <c r="A27" s="18">
        <v>18</v>
      </c>
      <c r="B27" s="25" t="s">
        <v>167</v>
      </c>
      <c r="C27" s="5"/>
      <c r="D27" s="16">
        <f t="shared" si="0"/>
        <v>1434</v>
      </c>
      <c r="E27" s="54"/>
      <c r="F27" s="192"/>
      <c r="G27" s="56">
        <v>120</v>
      </c>
      <c r="H27" s="9" t="s">
        <v>1</v>
      </c>
      <c r="I27" s="54"/>
      <c r="J27" s="56">
        <v>105</v>
      </c>
      <c r="K27" s="9" t="s">
        <v>1</v>
      </c>
      <c r="L27" s="54"/>
      <c r="M27" s="56">
        <v>160</v>
      </c>
      <c r="N27" s="9" t="s">
        <v>1</v>
      </c>
      <c r="O27" s="54"/>
      <c r="P27" s="56">
        <v>120</v>
      </c>
      <c r="Q27" s="9" t="s">
        <v>1</v>
      </c>
      <c r="R27" s="54"/>
      <c r="S27" s="56">
        <v>18</v>
      </c>
      <c r="T27" s="9" t="s">
        <v>1</v>
      </c>
      <c r="U27" s="54"/>
      <c r="V27" s="68">
        <v>107</v>
      </c>
      <c r="W27" s="9" t="s">
        <v>1</v>
      </c>
      <c r="X27" s="54"/>
      <c r="Y27" s="68">
        <v>190</v>
      </c>
      <c r="Z27" s="9" t="s">
        <v>1</v>
      </c>
      <c r="AA27" s="54"/>
      <c r="AB27" s="68">
        <v>394</v>
      </c>
      <c r="AC27" s="9" t="s">
        <v>1</v>
      </c>
      <c r="AD27" s="54"/>
      <c r="AE27" s="68"/>
      <c r="AF27" s="9"/>
      <c r="AG27" s="54"/>
      <c r="AH27" s="68"/>
      <c r="AI27" s="9" t="s">
        <v>1</v>
      </c>
      <c r="AJ27" s="54"/>
      <c r="AK27" s="68">
        <v>190</v>
      </c>
      <c r="AL27" s="9" t="s">
        <v>1</v>
      </c>
      <c r="AM27" s="54"/>
      <c r="AN27" s="68">
        <v>30</v>
      </c>
      <c r="AO27" s="9" t="s">
        <v>1</v>
      </c>
      <c r="AP27" s="192"/>
    </row>
    <row r="28" spans="1:42" ht="15.75">
      <c r="A28" s="18">
        <v>19</v>
      </c>
      <c r="B28" s="25" t="s">
        <v>168</v>
      </c>
      <c r="C28" s="5"/>
      <c r="D28" s="16">
        <f t="shared" si="0"/>
        <v>1328</v>
      </c>
      <c r="E28" s="54"/>
      <c r="F28" s="192"/>
      <c r="G28" s="56">
        <v>92</v>
      </c>
      <c r="H28" s="9" t="s">
        <v>1</v>
      </c>
      <c r="I28" s="54"/>
      <c r="J28" s="56">
        <v>168</v>
      </c>
      <c r="K28" s="9" t="s">
        <v>1</v>
      </c>
      <c r="L28" s="54"/>
      <c r="M28" s="56">
        <v>200</v>
      </c>
      <c r="N28" s="9" t="s">
        <v>1</v>
      </c>
      <c r="O28" s="54"/>
      <c r="P28" s="68">
        <v>150</v>
      </c>
      <c r="Q28" s="9" t="s">
        <v>1</v>
      </c>
      <c r="R28" s="54"/>
      <c r="S28" s="68"/>
      <c r="T28" s="9"/>
      <c r="U28" s="54"/>
      <c r="V28" s="68">
        <v>200</v>
      </c>
      <c r="W28" s="9" t="s">
        <v>1</v>
      </c>
      <c r="X28" s="54"/>
      <c r="Y28" s="68">
        <v>184</v>
      </c>
      <c r="Z28" s="9" t="s">
        <v>1</v>
      </c>
      <c r="AA28" s="54"/>
      <c r="AB28" s="68"/>
      <c r="AC28" s="9"/>
      <c r="AD28" s="54"/>
      <c r="AE28" s="68"/>
      <c r="AF28" s="9"/>
      <c r="AG28" s="54"/>
      <c r="AH28" s="68">
        <v>184</v>
      </c>
      <c r="AI28" s="9" t="s">
        <v>1</v>
      </c>
      <c r="AJ28" s="54"/>
      <c r="AK28" s="68">
        <v>150</v>
      </c>
      <c r="AL28" s="9" t="s">
        <v>1</v>
      </c>
      <c r="AM28" s="54"/>
      <c r="AN28" s="68"/>
      <c r="AO28" s="9"/>
      <c r="AP28" s="192"/>
    </row>
    <row r="29" spans="1:42" ht="15.75">
      <c r="A29" s="18">
        <v>20</v>
      </c>
      <c r="B29" s="91" t="s">
        <v>171</v>
      </c>
      <c r="C29" s="5"/>
      <c r="D29" s="16">
        <f t="shared" si="0"/>
        <v>1251</v>
      </c>
      <c r="E29" s="54"/>
      <c r="F29" s="192">
        <v>1</v>
      </c>
      <c r="G29" s="56">
        <v>50</v>
      </c>
      <c r="H29" s="9" t="s">
        <v>1</v>
      </c>
      <c r="I29" s="54"/>
      <c r="J29" s="56">
        <v>352</v>
      </c>
      <c r="K29" s="9" t="s">
        <v>1</v>
      </c>
      <c r="L29" s="54"/>
      <c r="M29" s="56">
        <v>95</v>
      </c>
      <c r="N29" s="9" t="s">
        <v>1</v>
      </c>
      <c r="O29" s="54"/>
      <c r="P29" s="56"/>
      <c r="Q29" s="9"/>
      <c r="R29" s="54"/>
      <c r="S29" s="56"/>
      <c r="T29" s="9"/>
      <c r="U29" s="54"/>
      <c r="V29" s="68">
        <v>264</v>
      </c>
      <c r="W29" s="9" t="s">
        <v>1</v>
      </c>
      <c r="X29" s="54"/>
      <c r="Y29" s="68"/>
      <c r="Z29" s="9"/>
      <c r="AA29" s="54"/>
      <c r="AB29" s="68"/>
      <c r="AC29" s="9"/>
      <c r="AD29" s="54"/>
      <c r="AE29" s="68">
        <v>200</v>
      </c>
      <c r="AF29" s="9" t="s">
        <v>1</v>
      </c>
      <c r="AG29" s="54"/>
      <c r="AH29" s="68">
        <v>90</v>
      </c>
      <c r="AI29" s="9" t="s">
        <v>1</v>
      </c>
      <c r="AJ29" s="54"/>
      <c r="AK29" s="68"/>
      <c r="AL29" s="9"/>
      <c r="AM29" s="54"/>
      <c r="AN29" s="68">
        <v>200</v>
      </c>
      <c r="AO29" s="9" t="s">
        <v>1</v>
      </c>
      <c r="AP29" s="192"/>
    </row>
    <row r="30" spans="1:42" ht="15.75">
      <c r="A30" s="18">
        <v>21</v>
      </c>
      <c r="B30" s="25" t="s">
        <v>310</v>
      </c>
      <c r="C30" s="5"/>
      <c r="D30" s="16">
        <f t="shared" si="0"/>
        <v>1110</v>
      </c>
      <c r="E30" s="54"/>
      <c r="F30" s="192"/>
      <c r="G30" s="56">
        <v>147</v>
      </c>
      <c r="H30" s="9" t="s">
        <v>1</v>
      </c>
      <c r="I30" s="54"/>
      <c r="J30" s="56">
        <v>127</v>
      </c>
      <c r="K30" s="9" t="s">
        <v>1</v>
      </c>
      <c r="L30" s="54"/>
      <c r="M30" s="56"/>
      <c r="N30" s="9"/>
      <c r="O30" s="54"/>
      <c r="P30" s="56"/>
      <c r="Q30" s="9"/>
      <c r="R30" s="54"/>
      <c r="S30" s="56">
        <v>176</v>
      </c>
      <c r="T30" s="9" t="s">
        <v>1</v>
      </c>
      <c r="U30" s="54"/>
      <c r="V30" s="68">
        <v>198</v>
      </c>
      <c r="W30" s="9" t="s">
        <v>1</v>
      </c>
      <c r="X30" s="54"/>
      <c r="Y30" s="68"/>
      <c r="Z30" s="9"/>
      <c r="AA30" s="54"/>
      <c r="AB30" s="68">
        <v>228</v>
      </c>
      <c r="AC30" s="9" t="s">
        <v>1</v>
      </c>
      <c r="AD30" s="54"/>
      <c r="AE30" s="68"/>
      <c r="AF30" s="9"/>
      <c r="AG30" s="54"/>
      <c r="AH30" s="68">
        <v>234</v>
      </c>
      <c r="AI30" s="9" t="s">
        <v>1</v>
      </c>
      <c r="AJ30" s="54"/>
      <c r="AK30" s="68"/>
      <c r="AL30" s="9"/>
      <c r="AM30" s="54"/>
      <c r="AN30" s="68"/>
      <c r="AO30" s="9"/>
      <c r="AP30" s="192"/>
    </row>
    <row r="31" spans="1:42" ht="15.75">
      <c r="A31" s="18">
        <v>22</v>
      </c>
      <c r="B31" s="92" t="s">
        <v>173</v>
      </c>
      <c r="C31" s="5"/>
      <c r="D31" s="16">
        <f t="shared" si="0"/>
        <v>1075</v>
      </c>
      <c r="E31" s="54"/>
      <c r="F31" s="192"/>
      <c r="G31" s="56">
        <v>314</v>
      </c>
      <c r="H31" s="9" t="s">
        <v>1</v>
      </c>
      <c r="I31" s="54"/>
      <c r="J31" s="56"/>
      <c r="K31" s="9"/>
      <c r="L31" s="54"/>
      <c r="M31" s="56">
        <v>150</v>
      </c>
      <c r="N31" s="9" t="s">
        <v>1</v>
      </c>
      <c r="O31" s="54"/>
      <c r="P31" s="102"/>
      <c r="Q31" s="9"/>
      <c r="R31" s="54"/>
      <c r="S31" s="102">
        <v>80</v>
      </c>
      <c r="T31" s="9" t="s">
        <v>1</v>
      </c>
      <c r="U31" s="54"/>
      <c r="V31" s="142">
        <v>200</v>
      </c>
      <c r="W31" s="9" t="s">
        <v>1</v>
      </c>
      <c r="X31" s="54"/>
      <c r="Y31" s="142"/>
      <c r="Z31" s="9"/>
      <c r="AA31" s="54"/>
      <c r="AB31" s="142">
        <v>231</v>
      </c>
      <c r="AC31" s="9" t="s">
        <v>1</v>
      </c>
      <c r="AD31" s="54"/>
      <c r="AE31" s="142"/>
      <c r="AF31" s="9"/>
      <c r="AG31" s="54"/>
      <c r="AH31" s="142">
        <v>100</v>
      </c>
      <c r="AI31" s="9" t="s">
        <v>1</v>
      </c>
      <c r="AJ31" s="54"/>
      <c r="AK31" s="142"/>
      <c r="AL31" s="9"/>
      <c r="AM31" s="54"/>
      <c r="AN31" s="142"/>
      <c r="AO31" s="9"/>
      <c r="AP31" s="192"/>
    </row>
    <row r="32" spans="1:42" ht="15.75">
      <c r="A32" s="18">
        <v>23</v>
      </c>
      <c r="B32" s="26" t="s">
        <v>163</v>
      </c>
      <c r="C32" s="5"/>
      <c r="D32" s="16">
        <f t="shared" si="0"/>
        <v>1068</v>
      </c>
      <c r="E32" s="54"/>
      <c r="F32" s="192">
        <v>1</v>
      </c>
      <c r="G32" s="56">
        <v>105</v>
      </c>
      <c r="H32" s="9" t="s">
        <v>1</v>
      </c>
      <c r="I32" s="54"/>
      <c r="J32" s="56">
        <v>184</v>
      </c>
      <c r="K32" s="9" t="s">
        <v>1</v>
      </c>
      <c r="L32" s="54"/>
      <c r="M32" s="56">
        <v>200</v>
      </c>
      <c r="N32" s="9" t="s">
        <v>1</v>
      </c>
      <c r="O32" s="54"/>
      <c r="P32" s="56"/>
      <c r="Q32" s="9"/>
      <c r="R32" s="54"/>
      <c r="S32" s="56"/>
      <c r="T32" s="9"/>
      <c r="U32" s="54"/>
      <c r="V32" s="68">
        <v>110</v>
      </c>
      <c r="W32" s="9" t="s">
        <v>1</v>
      </c>
      <c r="X32" s="54"/>
      <c r="Y32" s="68">
        <v>110</v>
      </c>
      <c r="Z32" s="9" t="s">
        <v>1</v>
      </c>
      <c r="AA32" s="54"/>
      <c r="AB32" s="68"/>
      <c r="AC32" s="9"/>
      <c r="AD32" s="54"/>
      <c r="AE32" s="68">
        <v>159</v>
      </c>
      <c r="AF32" s="9" t="s">
        <v>1</v>
      </c>
      <c r="AG32" s="54"/>
      <c r="AH32" s="68">
        <v>200</v>
      </c>
      <c r="AI32" s="9" t="s">
        <v>1</v>
      </c>
      <c r="AJ32" s="54"/>
      <c r="AK32" s="68"/>
      <c r="AL32" s="9"/>
      <c r="AM32" s="54"/>
      <c r="AN32" s="68"/>
      <c r="AO32" s="9"/>
      <c r="AP32" s="192"/>
    </row>
    <row r="33" spans="1:42" ht="15.75">
      <c r="A33" s="18">
        <v>24</v>
      </c>
      <c r="B33" s="26" t="s">
        <v>15</v>
      </c>
      <c r="C33" s="5"/>
      <c r="D33" s="16">
        <f t="shared" si="0"/>
        <v>893</v>
      </c>
      <c r="E33" s="54"/>
      <c r="F33" s="192">
        <v>1</v>
      </c>
      <c r="G33" s="56">
        <v>115</v>
      </c>
      <c r="H33" s="9" t="s">
        <v>1</v>
      </c>
      <c r="I33" s="54"/>
      <c r="J33" s="56">
        <v>100</v>
      </c>
      <c r="K33" s="9" t="s">
        <v>1</v>
      </c>
      <c r="L33" s="54"/>
      <c r="M33" s="56">
        <v>92</v>
      </c>
      <c r="N33" s="9" t="s">
        <v>1</v>
      </c>
      <c r="O33" s="54"/>
      <c r="P33" s="56">
        <v>100</v>
      </c>
      <c r="Q33" s="9" t="s">
        <v>1</v>
      </c>
      <c r="R33" s="54"/>
      <c r="S33" s="56">
        <v>92</v>
      </c>
      <c r="T33" s="9" t="s">
        <v>1</v>
      </c>
      <c r="U33" s="54"/>
      <c r="V33" s="68">
        <v>84</v>
      </c>
      <c r="W33" s="9" t="s">
        <v>1</v>
      </c>
      <c r="X33" s="54"/>
      <c r="Y33" s="68">
        <v>84</v>
      </c>
      <c r="Z33" s="9" t="s">
        <v>1</v>
      </c>
      <c r="AA33" s="54"/>
      <c r="AB33" s="68"/>
      <c r="AC33" s="9"/>
      <c r="AD33" s="54"/>
      <c r="AE33" s="68">
        <v>92</v>
      </c>
      <c r="AF33" s="9" t="s">
        <v>1</v>
      </c>
      <c r="AG33" s="54"/>
      <c r="AH33" s="68">
        <v>134</v>
      </c>
      <c r="AI33" s="9" t="s">
        <v>1</v>
      </c>
      <c r="AJ33" s="54"/>
      <c r="AK33" s="68"/>
      <c r="AL33" s="9"/>
      <c r="AM33" s="54"/>
      <c r="AN33" s="68"/>
      <c r="AO33" s="9"/>
      <c r="AP33" s="192"/>
    </row>
    <row r="34" spans="1:42" ht="15.75">
      <c r="A34" s="18">
        <v>25</v>
      </c>
      <c r="B34" s="92" t="s">
        <v>178</v>
      </c>
      <c r="C34" s="5"/>
      <c r="D34" s="16">
        <f t="shared" si="0"/>
        <v>584</v>
      </c>
      <c r="E34" s="54"/>
      <c r="F34" s="192"/>
      <c r="G34" s="56">
        <v>6</v>
      </c>
      <c r="H34" s="9" t="s">
        <v>1</v>
      </c>
      <c r="I34" s="54"/>
      <c r="J34" s="56"/>
      <c r="K34" s="9"/>
      <c r="L34" s="54"/>
      <c r="M34" s="56"/>
      <c r="N34" s="9"/>
      <c r="O34" s="54"/>
      <c r="P34" s="56"/>
      <c r="Q34" s="9"/>
      <c r="R34" s="54"/>
      <c r="S34" s="56">
        <v>220</v>
      </c>
      <c r="T34" s="9" t="s">
        <v>1</v>
      </c>
      <c r="U34" s="54"/>
      <c r="V34" s="68"/>
      <c r="W34" s="9"/>
      <c r="X34" s="54"/>
      <c r="Y34" s="68"/>
      <c r="Z34" s="9"/>
      <c r="AA34" s="54"/>
      <c r="AB34" s="68">
        <v>238</v>
      </c>
      <c r="AC34" s="9" t="s">
        <v>1</v>
      </c>
      <c r="AD34" s="54"/>
      <c r="AE34" s="68"/>
      <c r="AF34" s="9"/>
      <c r="AG34" s="54"/>
      <c r="AH34" s="68">
        <v>120</v>
      </c>
      <c r="AI34" s="9" t="s">
        <v>1</v>
      </c>
      <c r="AJ34" s="54"/>
      <c r="AK34" s="68"/>
      <c r="AL34" s="9"/>
      <c r="AM34" s="54"/>
      <c r="AN34" s="68"/>
      <c r="AO34" s="9"/>
      <c r="AP34" s="192"/>
    </row>
    <row r="35" spans="1:42" ht="15.75">
      <c r="A35" s="18">
        <v>26</v>
      </c>
      <c r="B35" s="28" t="s">
        <v>28</v>
      </c>
      <c r="C35" s="5"/>
      <c r="D35" s="16">
        <f t="shared" si="0"/>
        <v>570</v>
      </c>
      <c r="E35" s="54"/>
      <c r="F35" s="192"/>
      <c r="G35" s="68">
        <v>25</v>
      </c>
      <c r="H35" s="9" t="s">
        <v>1</v>
      </c>
      <c r="I35" s="54"/>
      <c r="J35" s="56"/>
      <c r="K35" s="9"/>
      <c r="L35" s="54"/>
      <c r="M35" s="56"/>
      <c r="N35" s="9"/>
      <c r="O35" s="54"/>
      <c r="P35" s="56"/>
      <c r="Q35" s="9"/>
      <c r="R35" s="54"/>
      <c r="S35" s="56">
        <v>50</v>
      </c>
      <c r="T35" s="9" t="s">
        <v>1</v>
      </c>
      <c r="U35" s="54"/>
      <c r="V35" s="68">
        <v>90</v>
      </c>
      <c r="W35" s="9" t="s">
        <v>1</v>
      </c>
      <c r="X35" s="54"/>
      <c r="Y35" s="68">
        <v>55</v>
      </c>
      <c r="Z35" s="9" t="s">
        <v>1</v>
      </c>
      <c r="AA35" s="54"/>
      <c r="AB35" s="68">
        <v>150</v>
      </c>
      <c r="AC35" s="9" t="s">
        <v>1</v>
      </c>
      <c r="AD35" s="54"/>
      <c r="AE35" s="68"/>
      <c r="AF35" s="9"/>
      <c r="AG35" s="54"/>
      <c r="AH35" s="68">
        <v>70</v>
      </c>
      <c r="AI35" s="9" t="s">
        <v>1</v>
      </c>
      <c r="AJ35" s="54"/>
      <c r="AK35" s="68">
        <v>90</v>
      </c>
      <c r="AL35" s="9" t="s">
        <v>1</v>
      </c>
      <c r="AM35" s="54"/>
      <c r="AN35" s="68">
        <v>40</v>
      </c>
      <c r="AO35" s="9" t="s">
        <v>1</v>
      </c>
      <c r="AP35" s="192"/>
    </row>
    <row r="36" spans="1:42" ht="15.75">
      <c r="A36" s="18">
        <v>27</v>
      </c>
      <c r="B36" s="25" t="s">
        <v>162</v>
      </c>
      <c r="C36" s="5"/>
      <c r="D36" s="16">
        <f t="shared" si="0"/>
        <v>567</v>
      </c>
      <c r="E36" s="54"/>
      <c r="F36" s="192"/>
      <c r="G36" s="56">
        <v>75</v>
      </c>
      <c r="H36" s="9" t="s">
        <v>1</v>
      </c>
      <c r="I36" s="54"/>
      <c r="J36" s="56"/>
      <c r="K36" s="9"/>
      <c r="L36" s="54"/>
      <c r="M36" s="56">
        <v>95</v>
      </c>
      <c r="N36" s="9" t="s">
        <v>1</v>
      </c>
      <c r="O36" s="54"/>
      <c r="P36" s="56"/>
      <c r="Q36" s="9"/>
      <c r="R36" s="54"/>
      <c r="S36" s="56">
        <v>148</v>
      </c>
      <c r="T36" s="9" t="s">
        <v>1</v>
      </c>
      <c r="U36" s="54"/>
      <c r="V36" s="68">
        <v>122</v>
      </c>
      <c r="W36" s="9" t="s">
        <v>1</v>
      </c>
      <c r="X36" s="54"/>
      <c r="Y36" s="68"/>
      <c r="Z36" s="9"/>
      <c r="AA36" s="54"/>
      <c r="AB36" s="68"/>
      <c r="AC36" s="9"/>
      <c r="AD36" s="54"/>
      <c r="AE36" s="68"/>
      <c r="AF36" s="9"/>
      <c r="AG36" s="54"/>
      <c r="AH36" s="68">
        <v>127</v>
      </c>
      <c r="AI36" s="9" t="s">
        <v>1</v>
      </c>
      <c r="AJ36" s="54"/>
      <c r="AK36" s="68"/>
      <c r="AL36" s="9"/>
      <c r="AM36" s="54"/>
      <c r="AN36" s="68"/>
      <c r="AO36" s="9"/>
      <c r="AP36" s="192"/>
    </row>
    <row r="37" spans="1:42" ht="15.75">
      <c r="A37" s="18">
        <v>28</v>
      </c>
      <c r="B37" s="97" t="s">
        <v>201</v>
      </c>
      <c r="C37" s="5"/>
      <c r="D37" s="16">
        <f t="shared" si="0"/>
        <v>559</v>
      </c>
      <c r="E37" s="54"/>
      <c r="F37" s="192">
        <v>1</v>
      </c>
      <c r="G37" s="56"/>
      <c r="H37" s="9"/>
      <c r="I37" s="54"/>
      <c r="J37" s="56">
        <v>60</v>
      </c>
      <c r="K37" s="9" t="s">
        <v>1</v>
      </c>
      <c r="L37" s="54"/>
      <c r="M37" s="56"/>
      <c r="N37" s="9"/>
      <c r="O37" s="54"/>
      <c r="P37" s="56"/>
      <c r="Q37" s="9"/>
      <c r="R37" s="54"/>
      <c r="S37" s="56">
        <v>88</v>
      </c>
      <c r="T37" s="9" t="s">
        <v>1</v>
      </c>
      <c r="U37" s="54"/>
      <c r="V37" s="68"/>
      <c r="W37" s="9"/>
      <c r="X37" s="54"/>
      <c r="Y37" s="68"/>
      <c r="Z37" s="9"/>
      <c r="AA37" s="54"/>
      <c r="AB37" s="68"/>
      <c r="AC37" s="9"/>
      <c r="AD37" s="54"/>
      <c r="AE37" s="68">
        <v>75</v>
      </c>
      <c r="AF37" s="9" t="s">
        <v>1</v>
      </c>
      <c r="AG37" s="54"/>
      <c r="AH37" s="68"/>
      <c r="AI37" s="9"/>
      <c r="AJ37" s="54"/>
      <c r="AK37" s="68">
        <v>168</v>
      </c>
      <c r="AL37" s="9" t="s">
        <v>1</v>
      </c>
      <c r="AM37" s="54"/>
      <c r="AN37" s="68">
        <v>168</v>
      </c>
      <c r="AO37" s="9" t="s">
        <v>1</v>
      </c>
      <c r="AP37" s="192"/>
    </row>
    <row r="38" spans="1:42" ht="15.75">
      <c r="A38" s="18">
        <v>29</v>
      </c>
      <c r="B38" s="97" t="s">
        <v>188</v>
      </c>
      <c r="C38" s="5"/>
      <c r="D38" s="16">
        <f t="shared" si="0"/>
        <v>332</v>
      </c>
      <c r="E38" s="54"/>
      <c r="F38" s="192">
        <v>1</v>
      </c>
      <c r="G38" s="56"/>
      <c r="H38" s="9"/>
      <c r="I38" s="54"/>
      <c r="J38" s="56">
        <v>92</v>
      </c>
      <c r="K38" s="9" t="s">
        <v>1</v>
      </c>
      <c r="L38" s="54"/>
      <c r="M38" s="56"/>
      <c r="N38" s="9"/>
      <c r="O38" s="54"/>
      <c r="P38" s="56"/>
      <c r="Q38" s="9"/>
      <c r="R38" s="54"/>
      <c r="S38" s="56">
        <v>90</v>
      </c>
      <c r="T38" s="9" t="s">
        <v>1</v>
      </c>
      <c r="U38" s="54"/>
      <c r="V38" s="68"/>
      <c r="W38" s="9"/>
      <c r="X38" s="54"/>
      <c r="Y38" s="68">
        <v>150</v>
      </c>
      <c r="Z38" s="9" t="s">
        <v>1</v>
      </c>
      <c r="AA38" s="54"/>
      <c r="AB38" s="68"/>
      <c r="AC38" s="9"/>
      <c r="AD38" s="54"/>
      <c r="AE38" s="68"/>
      <c r="AF38" s="9"/>
      <c r="AG38" s="54"/>
      <c r="AH38" s="68"/>
      <c r="AI38" s="9"/>
      <c r="AJ38" s="54"/>
      <c r="AK38" s="68"/>
      <c r="AL38" s="9"/>
      <c r="AM38" s="54"/>
      <c r="AN38" s="68"/>
      <c r="AO38" s="9"/>
      <c r="AP38" s="192"/>
    </row>
    <row r="39" spans="1:42" ht="15.75">
      <c r="A39" s="18">
        <v>30</v>
      </c>
      <c r="B39" s="92" t="s">
        <v>359</v>
      </c>
      <c r="C39" s="5"/>
      <c r="D39" s="16">
        <f t="shared" si="0"/>
        <v>260</v>
      </c>
      <c r="E39" s="54"/>
      <c r="F39" s="192"/>
      <c r="G39" s="56"/>
      <c r="H39" s="9"/>
      <c r="I39" s="54"/>
      <c r="J39" s="56"/>
      <c r="K39" s="9"/>
      <c r="L39" s="54"/>
      <c r="M39" s="56"/>
      <c r="N39" s="9"/>
      <c r="O39" s="54"/>
      <c r="P39" s="56"/>
      <c r="Q39" s="9"/>
      <c r="R39" s="54"/>
      <c r="S39" s="56"/>
      <c r="T39" s="9"/>
      <c r="U39" s="54"/>
      <c r="V39" s="68"/>
      <c r="W39" s="9"/>
      <c r="X39" s="54"/>
      <c r="Y39" s="68"/>
      <c r="Z39" s="9"/>
      <c r="AA39" s="54"/>
      <c r="AB39" s="68"/>
      <c r="AC39" s="9"/>
      <c r="AD39" s="54"/>
      <c r="AE39" s="68"/>
      <c r="AF39" s="9"/>
      <c r="AG39" s="54"/>
      <c r="AH39" s="68"/>
      <c r="AI39" s="9"/>
      <c r="AJ39" s="54"/>
      <c r="AK39" s="68">
        <v>260</v>
      </c>
      <c r="AL39" s="9" t="s">
        <v>1</v>
      </c>
      <c r="AM39" s="54"/>
      <c r="AN39" s="68"/>
      <c r="AO39" s="9"/>
      <c r="AP39" s="192"/>
    </row>
    <row r="40" spans="1:42" ht="15.75">
      <c r="A40" s="18">
        <v>31</v>
      </c>
      <c r="B40" s="25" t="s">
        <v>255</v>
      </c>
      <c r="C40" s="5"/>
      <c r="D40" s="16">
        <f t="shared" si="0"/>
        <v>251</v>
      </c>
      <c r="E40" s="54"/>
      <c r="F40" s="192"/>
      <c r="G40" s="56"/>
      <c r="H40" s="9"/>
      <c r="I40" s="54"/>
      <c r="J40" s="56"/>
      <c r="K40" s="9"/>
      <c r="L40" s="54"/>
      <c r="M40" s="56"/>
      <c r="N40" s="9"/>
      <c r="O40" s="54"/>
      <c r="P40" s="56">
        <v>92</v>
      </c>
      <c r="Q40" s="9" t="s">
        <v>1</v>
      </c>
      <c r="R40" s="54"/>
      <c r="S40" s="56">
        <v>84</v>
      </c>
      <c r="T40" s="9" t="s">
        <v>1</v>
      </c>
      <c r="U40" s="54"/>
      <c r="V40" s="68">
        <v>75</v>
      </c>
      <c r="W40" s="9" t="s">
        <v>1</v>
      </c>
      <c r="X40" s="54"/>
      <c r="Y40" s="68"/>
      <c r="Z40" s="9"/>
      <c r="AA40" s="54"/>
      <c r="AB40" s="68"/>
      <c r="AC40" s="9"/>
      <c r="AD40" s="54"/>
      <c r="AE40" s="68"/>
      <c r="AF40" s="9"/>
      <c r="AG40" s="54"/>
      <c r="AH40" s="68"/>
      <c r="AI40" s="9"/>
      <c r="AJ40" s="54"/>
      <c r="AK40" s="68"/>
      <c r="AL40" s="9"/>
      <c r="AM40" s="54"/>
      <c r="AN40" s="68"/>
      <c r="AO40" s="9"/>
      <c r="AP40" s="192"/>
    </row>
    <row r="41" spans="1:42" ht="15.75">
      <c r="A41" s="18">
        <v>32</v>
      </c>
      <c r="B41" s="97" t="s">
        <v>200</v>
      </c>
      <c r="C41" s="5"/>
      <c r="D41" s="16">
        <f t="shared" si="0"/>
        <v>182</v>
      </c>
      <c r="E41" s="54"/>
      <c r="F41" s="192">
        <v>1</v>
      </c>
      <c r="G41" s="56"/>
      <c r="H41" s="9"/>
      <c r="I41" s="54"/>
      <c r="J41" s="56">
        <v>55</v>
      </c>
      <c r="K41" s="9" t="s">
        <v>1</v>
      </c>
      <c r="L41" s="54"/>
      <c r="M41" s="56"/>
      <c r="N41" s="9"/>
      <c r="O41" s="54"/>
      <c r="P41" s="56"/>
      <c r="Q41" s="9"/>
      <c r="R41" s="54"/>
      <c r="S41" s="56"/>
      <c r="T41" s="9"/>
      <c r="U41" s="54"/>
      <c r="V41" s="68"/>
      <c r="W41" s="9"/>
      <c r="X41" s="54"/>
      <c r="Y41" s="68"/>
      <c r="Z41" s="9"/>
      <c r="AA41" s="54"/>
      <c r="AB41" s="68"/>
      <c r="AC41" s="9"/>
      <c r="AD41" s="54"/>
      <c r="AE41" s="68"/>
      <c r="AF41" s="9"/>
      <c r="AG41" s="54"/>
      <c r="AH41" s="68"/>
      <c r="AI41" s="9"/>
      <c r="AJ41" s="54"/>
      <c r="AK41" s="68">
        <v>127</v>
      </c>
      <c r="AL41" s="9" t="s">
        <v>1</v>
      </c>
      <c r="AM41" s="54"/>
      <c r="AN41" s="68"/>
      <c r="AO41" s="9"/>
      <c r="AP41" s="192"/>
    </row>
    <row r="42" spans="1:42" ht="15.75">
      <c r="A42" s="18">
        <v>33</v>
      </c>
      <c r="B42" s="92" t="s">
        <v>177</v>
      </c>
      <c r="C42" s="5"/>
      <c r="D42" s="16">
        <f t="shared" si="0"/>
        <v>150</v>
      </c>
      <c r="E42" s="54"/>
      <c r="F42" s="192"/>
      <c r="G42" s="56">
        <v>85</v>
      </c>
      <c r="H42" s="9" t="s">
        <v>1</v>
      </c>
      <c r="I42" s="54"/>
      <c r="J42" s="56"/>
      <c r="K42" s="9"/>
      <c r="L42" s="54"/>
      <c r="M42" s="56">
        <v>65</v>
      </c>
      <c r="N42" s="9" t="s">
        <v>1</v>
      </c>
      <c r="O42" s="54"/>
      <c r="P42" s="56"/>
      <c r="Q42" s="9"/>
      <c r="R42" s="54"/>
      <c r="S42" s="56"/>
      <c r="T42" s="9"/>
      <c r="U42" s="54"/>
      <c r="V42" s="68"/>
      <c r="W42" s="9"/>
      <c r="X42" s="54"/>
      <c r="Y42" s="68"/>
      <c r="Z42" s="9"/>
      <c r="AA42" s="54"/>
      <c r="AB42" s="68"/>
      <c r="AC42" s="9"/>
      <c r="AD42" s="54"/>
      <c r="AE42" s="68"/>
      <c r="AF42" s="9"/>
      <c r="AG42" s="54"/>
      <c r="AH42" s="68"/>
      <c r="AI42" s="9"/>
      <c r="AJ42" s="54"/>
      <c r="AK42" s="68"/>
      <c r="AL42" s="9"/>
      <c r="AM42" s="54"/>
      <c r="AN42" s="68"/>
      <c r="AO42" s="9"/>
      <c r="AP42" s="192"/>
    </row>
    <row r="43" spans="1:42" ht="15.75">
      <c r="A43" s="18">
        <v>34</v>
      </c>
      <c r="B43" s="97" t="s">
        <v>202</v>
      </c>
      <c r="C43" s="5"/>
      <c r="D43" s="16">
        <f t="shared" si="0"/>
        <v>90</v>
      </c>
      <c r="E43" s="54"/>
      <c r="F43" s="192">
        <v>1</v>
      </c>
      <c r="G43" s="56"/>
      <c r="H43" s="9"/>
      <c r="I43" s="54"/>
      <c r="J43" s="102">
        <v>40</v>
      </c>
      <c r="K43" s="9" t="s">
        <v>1</v>
      </c>
      <c r="L43" s="54"/>
      <c r="M43" s="102"/>
      <c r="N43" s="9"/>
      <c r="O43" s="54"/>
      <c r="P43" s="56"/>
      <c r="Q43" s="9"/>
      <c r="R43" s="54"/>
      <c r="S43" s="56"/>
      <c r="T43" s="9"/>
      <c r="U43" s="54"/>
      <c r="V43" s="68"/>
      <c r="W43" s="9"/>
      <c r="X43" s="54"/>
      <c r="Y43" s="68"/>
      <c r="Z43" s="9"/>
      <c r="AA43" s="54"/>
      <c r="AB43" s="68"/>
      <c r="AC43" s="9"/>
      <c r="AD43" s="54"/>
      <c r="AE43" s="68">
        <v>50</v>
      </c>
      <c r="AF43" s="9" t="s">
        <v>1</v>
      </c>
      <c r="AG43" s="54"/>
      <c r="AH43" s="68"/>
      <c r="AI43" s="9"/>
      <c r="AJ43" s="54"/>
      <c r="AK43" s="68"/>
      <c r="AL43" s="9"/>
      <c r="AM43" s="54"/>
      <c r="AN43" s="68"/>
      <c r="AO43" s="9"/>
      <c r="AP43" s="192"/>
    </row>
  </sheetData>
  <sortState ref="B10:AO43">
    <sortCondition descending="1" ref="D10:D43"/>
  </sortState>
  <mergeCells count="38">
    <mergeCell ref="AN4:AO4"/>
    <mergeCell ref="AN5:AO5"/>
    <mergeCell ref="AN6:AO9"/>
    <mergeCell ref="AK4:AL4"/>
    <mergeCell ref="AK5:AL5"/>
    <mergeCell ref="AK6:AL9"/>
    <mergeCell ref="AH4:AI4"/>
    <mergeCell ref="AH5:AI5"/>
    <mergeCell ref="AH6:AI9"/>
    <mergeCell ref="J6:K9"/>
    <mergeCell ref="S5:T5"/>
    <mergeCell ref="S6:T9"/>
    <mergeCell ref="AE4:AF4"/>
    <mergeCell ref="AE5:AF5"/>
    <mergeCell ref="AE6:AF9"/>
    <mergeCell ref="Y5:Z5"/>
    <mergeCell ref="Y6:Z9"/>
    <mergeCell ref="AB4:AC4"/>
    <mergeCell ref="AB5:AC5"/>
    <mergeCell ref="AB6:AC9"/>
    <mergeCell ref="J4:K4"/>
    <mergeCell ref="M4:N4"/>
    <mergeCell ref="B8:B9"/>
    <mergeCell ref="G5:H5"/>
    <mergeCell ref="G6:H9"/>
    <mergeCell ref="D7:D9"/>
    <mergeCell ref="Y4:Z4"/>
    <mergeCell ref="V4:W4"/>
    <mergeCell ref="V5:W5"/>
    <mergeCell ref="V6:W9"/>
    <mergeCell ref="P4:Q4"/>
    <mergeCell ref="S4:T4"/>
    <mergeCell ref="G4:H4"/>
    <mergeCell ref="P5:Q5"/>
    <mergeCell ref="P6:Q9"/>
    <mergeCell ref="M5:N5"/>
    <mergeCell ref="M6:N9"/>
    <mergeCell ref="J5:K5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published="0"/>
  <dimension ref="A1:AF9"/>
  <sheetViews>
    <sheetView topLeftCell="B1" workbookViewId="0">
      <selection activeCell="AD14" sqref="AD14"/>
    </sheetView>
  </sheetViews>
  <sheetFormatPr baseColWidth="10" defaultRowHeight="18.75"/>
  <cols>
    <col min="1" max="2" width="11.42578125" style="39"/>
    <col min="3" max="3" width="0.85546875" style="40" customWidth="1"/>
    <col min="4" max="4" width="3.5703125" style="35" bestFit="1" customWidth="1"/>
    <col min="5" max="5" width="7.5703125" style="35" bestFit="1" customWidth="1"/>
    <col min="6" max="6" width="5.42578125" style="35" bestFit="1" customWidth="1"/>
    <col min="7" max="7" width="3.85546875" style="35" bestFit="1" customWidth="1"/>
    <col min="8" max="8" width="0.85546875" style="40" customWidth="1"/>
    <col min="9" max="9" width="3.5703125" style="35" bestFit="1" customWidth="1"/>
    <col min="10" max="10" width="7.5703125" style="35" bestFit="1" customWidth="1"/>
    <col min="11" max="11" width="5.42578125" style="35" bestFit="1" customWidth="1"/>
    <col min="12" max="12" width="3.85546875" style="35" bestFit="1" customWidth="1"/>
    <col min="13" max="13" width="0.85546875" style="40" customWidth="1"/>
    <col min="14" max="14" width="5.85546875" style="35" customWidth="1"/>
    <col min="15" max="15" width="7.5703125" style="35" bestFit="1" customWidth="1"/>
    <col min="16" max="16" width="5.42578125" style="35" bestFit="1" customWidth="1"/>
    <col min="17" max="17" width="7.5703125" style="35" customWidth="1"/>
    <col min="18" max="18" width="0.85546875" style="40" customWidth="1"/>
    <col min="19" max="19" width="8.28515625" style="35" customWidth="1"/>
    <col min="20" max="20" width="7.5703125" style="35" bestFit="1" customWidth="1"/>
    <col min="21" max="21" width="5.42578125" style="35" bestFit="1" customWidth="1"/>
    <col min="22" max="22" width="5.28515625" style="35" customWidth="1"/>
    <col min="23" max="23" width="0.85546875" style="40" customWidth="1"/>
    <col min="24" max="24" width="3.5703125" style="35" bestFit="1" customWidth="1"/>
    <col min="25" max="25" width="7.5703125" style="35" bestFit="1" customWidth="1"/>
    <col min="26" max="26" width="5.42578125" style="35" bestFit="1" customWidth="1"/>
    <col min="27" max="27" width="3.85546875" style="35" bestFit="1" customWidth="1"/>
    <col min="28" max="28" width="0.85546875" customWidth="1"/>
    <col min="29" max="30" width="11.42578125" style="35"/>
  </cols>
  <sheetData>
    <row r="1" spans="1:32">
      <c r="C1" s="41"/>
      <c r="D1" s="348" t="s">
        <v>24</v>
      </c>
      <c r="E1" s="349"/>
      <c r="F1" s="349"/>
      <c r="G1" s="349"/>
      <c r="H1" s="41"/>
      <c r="I1" s="348" t="s">
        <v>25</v>
      </c>
      <c r="J1" s="349"/>
      <c r="K1" s="349"/>
      <c r="L1" s="349"/>
      <c r="M1" s="41"/>
      <c r="N1" s="348" t="s">
        <v>26</v>
      </c>
      <c r="O1" s="349"/>
      <c r="P1" s="349"/>
      <c r="Q1" s="349"/>
      <c r="R1" s="41"/>
      <c r="S1" s="348" t="s">
        <v>29</v>
      </c>
      <c r="T1" s="349"/>
      <c r="U1" s="349"/>
      <c r="V1" s="349"/>
      <c r="W1" s="41"/>
      <c r="X1" s="348" t="s">
        <v>27</v>
      </c>
      <c r="Y1" s="349"/>
      <c r="Z1" s="349"/>
      <c r="AA1" s="349"/>
      <c r="AB1" s="44"/>
      <c r="AE1" s="344" t="s">
        <v>38</v>
      </c>
      <c r="AF1" s="344"/>
    </row>
    <row r="2" spans="1:32">
      <c r="B2" s="42" t="s">
        <v>20</v>
      </c>
      <c r="C2" s="41"/>
      <c r="D2" s="37" t="s">
        <v>21</v>
      </c>
      <c r="E2" s="37" t="s">
        <v>23</v>
      </c>
      <c r="F2" s="37" t="s">
        <v>22</v>
      </c>
      <c r="G2" s="37" t="s">
        <v>13</v>
      </c>
      <c r="H2" s="41"/>
      <c r="I2" s="37" t="s">
        <v>21</v>
      </c>
      <c r="J2" s="37" t="s">
        <v>23</v>
      </c>
      <c r="K2" s="37" t="s">
        <v>22</v>
      </c>
      <c r="L2" s="37" t="s">
        <v>13</v>
      </c>
      <c r="M2" s="41"/>
      <c r="N2" s="37" t="s">
        <v>21</v>
      </c>
      <c r="O2" s="37" t="s">
        <v>23</v>
      </c>
      <c r="P2" s="37" t="s">
        <v>22</v>
      </c>
      <c r="Q2" s="37" t="s">
        <v>13</v>
      </c>
      <c r="R2" s="41"/>
      <c r="S2" s="37" t="s">
        <v>21</v>
      </c>
      <c r="T2" s="37" t="s">
        <v>23</v>
      </c>
      <c r="U2" s="37" t="s">
        <v>22</v>
      </c>
      <c r="V2" s="37" t="s">
        <v>13</v>
      </c>
      <c r="W2" s="41"/>
      <c r="X2" s="37" t="s">
        <v>21</v>
      </c>
      <c r="Y2" s="37" t="s">
        <v>23</v>
      </c>
      <c r="Z2" s="37" t="s">
        <v>22</v>
      </c>
      <c r="AA2" s="37" t="s">
        <v>13</v>
      </c>
      <c r="AB2" s="44"/>
      <c r="AC2" s="37" t="s">
        <v>22</v>
      </c>
      <c r="AD2" s="37" t="s">
        <v>13</v>
      </c>
      <c r="AE2" s="37" t="s">
        <v>156</v>
      </c>
      <c r="AF2" s="37" t="s">
        <v>13</v>
      </c>
    </row>
    <row r="3" spans="1:32">
      <c r="A3" s="40">
        <v>2019</v>
      </c>
      <c r="B3" s="43">
        <f>SUM(D3+I3+N3+S3+X3)</f>
        <v>82</v>
      </c>
      <c r="C3" s="41"/>
      <c r="D3" s="37">
        <v>36</v>
      </c>
      <c r="E3" s="37">
        <v>20</v>
      </c>
      <c r="F3" s="37">
        <v>19</v>
      </c>
      <c r="G3" s="37">
        <v>17</v>
      </c>
      <c r="H3" s="41"/>
      <c r="I3" s="37">
        <v>12</v>
      </c>
      <c r="J3" s="37">
        <v>3</v>
      </c>
      <c r="K3" s="37">
        <v>8</v>
      </c>
      <c r="L3" s="37">
        <v>4</v>
      </c>
      <c r="M3" s="41"/>
      <c r="N3" s="37">
        <v>20</v>
      </c>
      <c r="O3" s="37">
        <v>8</v>
      </c>
      <c r="P3" s="37">
        <v>15</v>
      </c>
      <c r="Q3" s="37">
        <v>5</v>
      </c>
      <c r="R3" s="41"/>
      <c r="S3" s="37">
        <v>13</v>
      </c>
      <c r="T3" s="37">
        <v>8</v>
      </c>
      <c r="U3" s="37">
        <v>6</v>
      </c>
      <c r="V3" s="37">
        <v>7</v>
      </c>
      <c r="W3" s="41"/>
      <c r="X3" s="37">
        <v>1</v>
      </c>
      <c r="Y3" s="37">
        <v>1</v>
      </c>
      <c r="Z3" s="37">
        <v>1</v>
      </c>
      <c r="AA3" s="37">
        <v>0</v>
      </c>
      <c r="AB3" s="44"/>
      <c r="AC3" s="27">
        <f t="shared" ref="AC3:AD5" si="0">SUM(F3+K3+P3+U3+Z3)</f>
        <v>49</v>
      </c>
      <c r="AD3" s="27">
        <f t="shared" si="0"/>
        <v>33</v>
      </c>
      <c r="AE3" s="27">
        <v>17</v>
      </c>
      <c r="AF3" s="27">
        <v>15</v>
      </c>
    </row>
    <row r="4" spans="1:32">
      <c r="A4" s="40">
        <v>2021</v>
      </c>
      <c r="B4" s="43">
        <f>SUM(AC4:AD4)</f>
        <v>54</v>
      </c>
      <c r="C4" s="41"/>
      <c r="D4" s="37">
        <v>29</v>
      </c>
      <c r="E4" s="37">
        <v>13</v>
      </c>
      <c r="F4" s="37">
        <v>14</v>
      </c>
      <c r="G4" s="37">
        <v>15</v>
      </c>
      <c r="H4" s="41"/>
      <c r="I4" s="37">
        <v>4</v>
      </c>
      <c r="J4" s="37">
        <v>0</v>
      </c>
      <c r="K4" s="37">
        <v>3</v>
      </c>
      <c r="L4" s="37">
        <v>1</v>
      </c>
      <c r="M4" s="41"/>
      <c r="N4" s="37">
        <v>15</v>
      </c>
      <c r="O4" s="37">
        <v>5</v>
      </c>
      <c r="P4" s="37">
        <v>5</v>
      </c>
      <c r="Q4" s="37">
        <v>10</v>
      </c>
      <c r="R4" s="41"/>
      <c r="S4" s="37">
        <v>4</v>
      </c>
      <c r="T4" s="37">
        <v>2</v>
      </c>
      <c r="U4" s="37">
        <v>0</v>
      </c>
      <c r="V4" s="37">
        <v>4</v>
      </c>
      <c r="W4" s="41"/>
      <c r="X4" s="37">
        <v>2</v>
      </c>
      <c r="Y4" s="37">
        <v>1</v>
      </c>
      <c r="Z4" s="37">
        <v>1</v>
      </c>
      <c r="AA4" s="37">
        <v>1</v>
      </c>
      <c r="AB4" s="44"/>
      <c r="AC4" s="27">
        <f t="shared" si="0"/>
        <v>23</v>
      </c>
      <c r="AD4" s="27">
        <f t="shared" si="0"/>
        <v>31</v>
      </c>
      <c r="AE4" s="27">
        <v>13</v>
      </c>
      <c r="AF4" s="27">
        <v>10</v>
      </c>
    </row>
    <row r="5" spans="1:32">
      <c r="A5" s="40">
        <v>2022</v>
      </c>
      <c r="B5" s="43">
        <f>SUM(AC5:AD5)</f>
        <v>93</v>
      </c>
      <c r="C5" s="41"/>
      <c r="D5" s="37">
        <v>37</v>
      </c>
      <c r="E5" s="37">
        <v>16</v>
      </c>
      <c r="F5" s="37">
        <v>17</v>
      </c>
      <c r="G5" s="37">
        <v>20</v>
      </c>
      <c r="H5" s="41"/>
      <c r="I5" s="37">
        <v>12</v>
      </c>
      <c r="J5" s="37">
        <v>5</v>
      </c>
      <c r="K5" s="37">
        <v>5</v>
      </c>
      <c r="L5" s="37">
        <v>7</v>
      </c>
      <c r="M5" s="41"/>
      <c r="N5" s="37">
        <v>5</v>
      </c>
      <c r="O5" s="37">
        <v>0</v>
      </c>
      <c r="P5" s="37">
        <v>3</v>
      </c>
      <c r="Q5" s="37">
        <v>2</v>
      </c>
      <c r="R5" s="41"/>
      <c r="S5" s="37">
        <v>32</v>
      </c>
      <c r="T5" s="37">
        <v>22</v>
      </c>
      <c r="U5" s="37">
        <v>9</v>
      </c>
      <c r="V5" s="37">
        <v>23</v>
      </c>
      <c r="W5" s="41"/>
      <c r="X5" s="37">
        <v>7</v>
      </c>
      <c r="Y5" s="37">
        <v>2</v>
      </c>
      <c r="Z5" s="37">
        <v>1</v>
      </c>
      <c r="AA5" s="37">
        <v>6</v>
      </c>
      <c r="AB5" s="44"/>
      <c r="AC5" s="27">
        <f t="shared" si="0"/>
        <v>35</v>
      </c>
      <c r="AD5" s="27">
        <f t="shared" si="0"/>
        <v>58</v>
      </c>
      <c r="AE5" s="27">
        <v>16</v>
      </c>
      <c r="AF5" s="27">
        <v>19</v>
      </c>
    </row>
    <row r="6" spans="1:32">
      <c r="A6" s="81"/>
      <c r="B6" s="82"/>
      <c r="C6" s="83"/>
      <c r="D6" s="84"/>
      <c r="E6" s="84"/>
      <c r="F6" s="84"/>
      <c r="G6" s="84"/>
      <c r="H6" s="83"/>
      <c r="I6" s="84"/>
      <c r="J6" s="84"/>
      <c r="K6" s="84"/>
      <c r="L6" s="84"/>
      <c r="M6" s="83"/>
      <c r="N6" s="84"/>
      <c r="O6" s="84"/>
      <c r="P6" s="84"/>
      <c r="Q6" s="84"/>
      <c r="R6" s="83"/>
      <c r="S6" s="84"/>
      <c r="T6" s="84"/>
      <c r="U6" s="84"/>
      <c r="V6" s="84"/>
      <c r="W6" s="83"/>
      <c r="X6" s="84"/>
      <c r="Y6" s="84"/>
      <c r="Z6" s="84"/>
      <c r="AA6" s="84"/>
      <c r="AB6" s="85"/>
      <c r="AC6" s="86"/>
      <c r="AD6" s="86"/>
    </row>
    <row r="7" spans="1:32">
      <c r="C7" s="41"/>
      <c r="D7" s="346" t="s">
        <v>24</v>
      </c>
      <c r="E7" s="347"/>
      <c r="F7" s="347"/>
      <c r="G7" s="347"/>
      <c r="H7" s="41"/>
      <c r="I7" s="346" t="s">
        <v>25</v>
      </c>
      <c r="J7" s="347"/>
      <c r="K7" s="347"/>
      <c r="L7" s="347"/>
      <c r="M7" s="41"/>
      <c r="N7" s="346" t="s">
        <v>155</v>
      </c>
      <c r="O7" s="347"/>
      <c r="P7" s="347"/>
      <c r="Q7" s="347"/>
      <c r="R7" s="41"/>
      <c r="S7" s="346" t="s">
        <v>27</v>
      </c>
      <c r="T7" s="347"/>
      <c r="U7" s="347"/>
      <c r="V7" s="347"/>
      <c r="W7" s="41"/>
      <c r="X7" s="346"/>
      <c r="Y7" s="347"/>
      <c r="Z7" s="347"/>
      <c r="AA7" s="347"/>
      <c r="AB7" s="44"/>
      <c r="AC7" s="344" t="s">
        <v>38</v>
      </c>
      <c r="AD7" s="344"/>
    </row>
    <row r="8" spans="1:32">
      <c r="B8" s="42" t="s">
        <v>20</v>
      </c>
      <c r="C8" s="41"/>
      <c r="D8" s="37" t="s">
        <v>21</v>
      </c>
      <c r="E8" s="37" t="s">
        <v>23</v>
      </c>
      <c r="F8" s="37" t="s">
        <v>22</v>
      </c>
      <c r="G8" s="37" t="s">
        <v>13</v>
      </c>
      <c r="H8" s="41"/>
      <c r="I8" s="37" t="s">
        <v>21</v>
      </c>
      <c r="J8" s="37" t="s">
        <v>23</v>
      </c>
      <c r="K8" s="37" t="s">
        <v>22</v>
      </c>
      <c r="L8" s="37" t="s">
        <v>13</v>
      </c>
      <c r="M8" s="41"/>
      <c r="N8" s="37" t="s">
        <v>21</v>
      </c>
      <c r="O8" s="37" t="s">
        <v>23</v>
      </c>
      <c r="P8" s="37" t="s">
        <v>22</v>
      </c>
      <c r="Q8" s="37" t="s">
        <v>13</v>
      </c>
      <c r="R8" s="41"/>
      <c r="S8" s="37" t="s">
        <v>21</v>
      </c>
      <c r="T8" s="37" t="s">
        <v>23</v>
      </c>
      <c r="U8" s="37" t="s">
        <v>22</v>
      </c>
      <c r="V8" s="37" t="s">
        <v>13</v>
      </c>
      <c r="W8" s="41"/>
      <c r="X8" s="345" t="s">
        <v>156</v>
      </c>
      <c r="Y8" s="229"/>
      <c r="Z8" s="345" t="s">
        <v>13</v>
      </c>
      <c r="AA8" s="229"/>
      <c r="AB8" s="44"/>
      <c r="AC8" s="37" t="s">
        <v>156</v>
      </c>
      <c r="AD8" s="37" t="s">
        <v>13</v>
      </c>
    </row>
    <row r="9" spans="1:32">
      <c r="A9" s="40">
        <v>2023</v>
      </c>
      <c r="B9" s="43">
        <f>SUM(X9+Z9)</f>
        <v>97</v>
      </c>
      <c r="C9" s="41"/>
      <c r="D9" s="37">
        <f>SUM(F9:G9)</f>
        <v>35</v>
      </c>
      <c r="E9" s="37">
        <v>18</v>
      </c>
      <c r="F9" s="37">
        <v>17</v>
      </c>
      <c r="G9" s="37">
        <v>18</v>
      </c>
      <c r="H9" s="41"/>
      <c r="I9" s="37">
        <f>SUM(K9:L9)</f>
        <v>13</v>
      </c>
      <c r="J9" s="37">
        <v>11</v>
      </c>
      <c r="K9" s="37">
        <v>5</v>
      </c>
      <c r="L9" s="37">
        <v>8</v>
      </c>
      <c r="M9" s="41"/>
      <c r="N9" s="37">
        <f>SUM(Q9)</f>
        <v>14</v>
      </c>
      <c r="O9" s="37">
        <v>14</v>
      </c>
      <c r="P9" s="37">
        <v>13</v>
      </c>
      <c r="Q9" s="37">
        <v>14</v>
      </c>
      <c r="R9" s="41"/>
      <c r="S9" s="37">
        <f>SUM(U9:V9)</f>
        <v>8</v>
      </c>
      <c r="T9" s="37">
        <v>2</v>
      </c>
      <c r="U9" s="37">
        <v>5</v>
      </c>
      <c r="V9" s="37">
        <v>3</v>
      </c>
      <c r="W9" s="41"/>
      <c r="X9" s="345">
        <f>SUM(F9+K9+P9+U9)</f>
        <v>40</v>
      </c>
      <c r="Y9" s="229"/>
      <c r="Z9" s="345">
        <f>SUM(G9+L9+Q9+Q9+V9)</f>
        <v>57</v>
      </c>
      <c r="AA9" s="229"/>
      <c r="AB9" s="44"/>
      <c r="AC9" s="27">
        <v>11</v>
      </c>
      <c r="AD9" s="27">
        <v>17</v>
      </c>
    </row>
  </sheetData>
  <mergeCells count="16">
    <mergeCell ref="D1:G1"/>
    <mergeCell ref="I1:L1"/>
    <mergeCell ref="N1:Q1"/>
    <mergeCell ref="S1:V1"/>
    <mergeCell ref="X1:AA1"/>
    <mergeCell ref="D7:G7"/>
    <mergeCell ref="I7:L7"/>
    <mergeCell ref="N7:Q7"/>
    <mergeCell ref="S7:V7"/>
    <mergeCell ref="X7:AA7"/>
    <mergeCell ref="AE1:AF1"/>
    <mergeCell ref="X8:Y8"/>
    <mergeCell ref="X9:Y9"/>
    <mergeCell ref="Z8:AA8"/>
    <mergeCell ref="Z9:AA9"/>
    <mergeCell ref="AC7:A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32"/>
  <sheetViews>
    <sheetView workbookViewId="0">
      <selection activeCell="B3" sqref="B3:B6"/>
    </sheetView>
  </sheetViews>
  <sheetFormatPr baseColWidth="10" defaultRowHeight="15"/>
  <cols>
    <col min="2" max="2" width="14" customWidth="1"/>
    <col min="3" max="3" width="15.140625" customWidth="1"/>
    <col min="6" max="6" width="14" customWidth="1"/>
    <col min="7" max="7" width="15.140625" customWidth="1"/>
  </cols>
  <sheetData>
    <row r="1" spans="1:7">
      <c r="A1" s="350" t="s">
        <v>2</v>
      </c>
      <c r="B1" s="351"/>
      <c r="C1" s="352"/>
      <c r="E1" s="350" t="s">
        <v>37</v>
      </c>
      <c r="F1" s="351"/>
      <c r="G1" s="352"/>
    </row>
    <row r="2" spans="1:7" ht="45">
      <c r="A2" s="27" t="s">
        <v>0</v>
      </c>
      <c r="B2" s="29" t="s">
        <v>35</v>
      </c>
      <c r="C2" s="30" t="s">
        <v>36</v>
      </c>
      <c r="E2" s="27" t="s">
        <v>0</v>
      </c>
      <c r="F2" s="29" t="s">
        <v>35</v>
      </c>
      <c r="G2" s="30" t="s">
        <v>36</v>
      </c>
    </row>
    <row r="3" spans="1:7">
      <c r="A3" s="2">
        <v>1</v>
      </c>
      <c r="B3" s="33">
        <v>200</v>
      </c>
      <c r="C3" s="32">
        <v>100</v>
      </c>
      <c r="E3" s="3">
        <v>1</v>
      </c>
      <c r="F3" s="33">
        <f>SUM(B3)*2</f>
        <v>400</v>
      </c>
      <c r="G3" s="32">
        <f>SUM(C3)*2</f>
        <v>200</v>
      </c>
    </row>
    <row r="4" spans="1:7">
      <c r="A4" s="2">
        <v>2</v>
      </c>
      <c r="B4" s="33">
        <v>184</v>
      </c>
      <c r="C4" s="32">
        <v>92</v>
      </c>
      <c r="E4" s="3">
        <v>2</v>
      </c>
      <c r="F4" s="33">
        <f t="shared" ref="F4:F32" si="0">SUM(B4)*2</f>
        <v>368</v>
      </c>
      <c r="G4" s="32">
        <f t="shared" ref="G4:G32" si="1">SUM(C4)*2</f>
        <v>184</v>
      </c>
    </row>
    <row r="5" spans="1:7">
      <c r="A5" s="2">
        <v>3</v>
      </c>
      <c r="B5" s="33">
        <v>168</v>
      </c>
      <c r="C5" s="32">
        <v>84</v>
      </c>
      <c r="E5" s="3">
        <v>3</v>
      </c>
      <c r="F5" s="33">
        <f t="shared" si="0"/>
        <v>336</v>
      </c>
      <c r="G5" s="32">
        <f t="shared" si="1"/>
        <v>168</v>
      </c>
    </row>
    <row r="6" spans="1:7">
      <c r="A6" s="2">
        <v>4</v>
      </c>
      <c r="B6" s="33">
        <v>150</v>
      </c>
      <c r="C6" s="32">
        <v>75</v>
      </c>
      <c r="E6" s="3">
        <v>4</v>
      </c>
      <c r="F6" s="33">
        <f t="shared" si="0"/>
        <v>300</v>
      </c>
      <c r="G6" s="32">
        <f t="shared" si="1"/>
        <v>150</v>
      </c>
    </row>
    <row r="7" spans="1:7">
      <c r="A7" s="2">
        <v>5</v>
      </c>
      <c r="B7" s="33">
        <v>134</v>
      </c>
      <c r="C7" s="32">
        <v>67</v>
      </c>
      <c r="E7" s="3">
        <v>5</v>
      </c>
      <c r="F7" s="33">
        <f t="shared" si="0"/>
        <v>268</v>
      </c>
      <c r="G7" s="32">
        <f t="shared" si="1"/>
        <v>134</v>
      </c>
    </row>
    <row r="8" spans="1:7">
      <c r="A8" s="2">
        <v>6</v>
      </c>
      <c r="B8" s="33">
        <v>120</v>
      </c>
      <c r="C8" s="32">
        <v>60</v>
      </c>
      <c r="E8" s="3">
        <v>6</v>
      </c>
      <c r="F8" s="33">
        <f t="shared" si="0"/>
        <v>240</v>
      </c>
      <c r="G8" s="32">
        <f t="shared" si="1"/>
        <v>120</v>
      </c>
    </row>
    <row r="9" spans="1:7">
      <c r="A9" s="2">
        <v>7</v>
      </c>
      <c r="B9" s="33">
        <v>110</v>
      </c>
      <c r="C9" s="32">
        <v>55</v>
      </c>
      <c r="E9" s="3">
        <v>7</v>
      </c>
      <c r="F9" s="33">
        <f t="shared" si="0"/>
        <v>220</v>
      </c>
      <c r="G9" s="32">
        <f t="shared" si="1"/>
        <v>110</v>
      </c>
    </row>
    <row r="10" spans="1:7">
      <c r="A10" s="2">
        <v>8</v>
      </c>
      <c r="B10" s="33">
        <v>100</v>
      </c>
      <c r="C10" s="32">
        <v>50</v>
      </c>
      <c r="E10" s="3">
        <v>8</v>
      </c>
      <c r="F10" s="33">
        <f t="shared" si="0"/>
        <v>200</v>
      </c>
      <c r="G10" s="32">
        <f t="shared" si="1"/>
        <v>100</v>
      </c>
    </row>
    <row r="11" spans="1:7">
      <c r="A11" s="2">
        <v>9</v>
      </c>
      <c r="B11" s="33">
        <v>90</v>
      </c>
      <c r="C11" s="32">
        <v>45</v>
      </c>
      <c r="E11" s="3">
        <v>9</v>
      </c>
      <c r="F11" s="33">
        <f t="shared" si="0"/>
        <v>180</v>
      </c>
      <c r="G11" s="32">
        <f t="shared" si="1"/>
        <v>90</v>
      </c>
    </row>
    <row r="12" spans="1:7">
      <c r="A12" s="2">
        <v>10</v>
      </c>
      <c r="B12" s="33">
        <v>80</v>
      </c>
      <c r="C12" s="32">
        <v>40</v>
      </c>
      <c r="E12" s="3">
        <v>10</v>
      </c>
      <c r="F12" s="33">
        <f t="shared" si="0"/>
        <v>160</v>
      </c>
      <c r="G12" s="32">
        <f t="shared" si="1"/>
        <v>80</v>
      </c>
    </row>
    <row r="13" spans="1:7">
      <c r="A13" s="2">
        <v>11</v>
      </c>
      <c r="B13" s="33">
        <v>70</v>
      </c>
      <c r="C13" s="32">
        <v>35</v>
      </c>
      <c r="E13" s="3">
        <v>11</v>
      </c>
      <c r="F13" s="33">
        <f t="shared" si="0"/>
        <v>140</v>
      </c>
      <c r="G13" s="32">
        <f t="shared" si="1"/>
        <v>70</v>
      </c>
    </row>
    <row r="14" spans="1:7">
      <c r="A14" s="2">
        <v>12</v>
      </c>
      <c r="B14" s="33">
        <v>60</v>
      </c>
      <c r="C14" s="32">
        <v>30</v>
      </c>
      <c r="E14" s="3">
        <v>12</v>
      </c>
      <c r="F14" s="33">
        <f t="shared" si="0"/>
        <v>120</v>
      </c>
      <c r="G14" s="32">
        <f t="shared" si="1"/>
        <v>60</v>
      </c>
    </row>
    <row r="15" spans="1:7">
      <c r="A15" s="2">
        <v>13</v>
      </c>
      <c r="B15" s="33">
        <v>50</v>
      </c>
      <c r="C15" s="32">
        <v>25</v>
      </c>
      <c r="E15" s="3">
        <v>13</v>
      </c>
      <c r="F15" s="33">
        <f t="shared" si="0"/>
        <v>100</v>
      </c>
      <c r="G15" s="32">
        <f t="shared" si="1"/>
        <v>50</v>
      </c>
    </row>
    <row r="16" spans="1:7">
      <c r="A16" s="2">
        <v>14</v>
      </c>
      <c r="B16" s="33">
        <v>40</v>
      </c>
      <c r="C16" s="32">
        <v>20</v>
      </c>
      <c r="E16" s="3">
        <v>14</v>
      </c>
      <c r="F16" s="33">
        <f t="shared" si="0"/>
        <v>80</v>
      </c>
      <c r="G16" s="32">
        <f t="shared" si="1"/>
        <v>40</v>
      </c>
    </row>
    <row r="17" spans="1:7">
      <c r="A17" s="2">
        <v>15</v>
      </c>
      <c r="B17" s="33">
        <v>30</v>
      </c>
      <c r="C17" s="32">
        <v>15</v>
      </c>
      <c r="E17" s="3">
        <v>15</v>
      </c>
      <c r="F17" s="33">
        <f t="shared" si="0"/>
        <v>60</v>
      </c>
      <c r="G17" s="32">
        <f t="shared" si="1"/>
        <v>30</v>
      </c>
    </row>
    <row r="18" spans="1:7">
      <c r="A18" s="2">
        <v>16</v>
      </c>
      <c r="B18" s="33">
        <v>20</v>
      </c>
      <c r="C18" s="32">
        <v>10</v>
      </c>
      <c r="E18" s="3">
        <v>16</v>
      </c>
      <c r="F18" s="33">
        <f t="shared" si="0"/>
        <v>40</v>
      </c>
      <c r="G18" s="32">
        <f t="shared" si="1"/>
        <v>20</v>
      </c>
    </row>
    <row r="19" spans="1:7">
      <c r="A19" s="2">
        <v>17</v>
      </c>
      <c r="B19" s="33">
        <v>18</v>
      </c>
      <c r="C19" s="32">
        <v>9</v>
      </c>
      <c r="E19" s="3">
        <v>17</v>
      </c>
      <c r="F19" s="33">
        <f t="shared" si="0"/>
        <v>36</v>
      </c>
      <c r="G19" s="32">
        <f t="shared" si="1"/>
        <v>18</v>
      </c>
    </row>
    <row r="20" spans="1:7">
      <c r="A20" s="2">
        <v>18</v>
      </c>
      <c r="B20" s="33">
        <v>16</v>
      </c>
      <c r="C20" s="32">
        <v>8</v>
      </c>
      <c r="E20" s="3">
        <v>18</v>
      </c>
      <c r="F20" s="33">
        <f t="shared" si="0"/>
        <v>32</v>
      </c>
      <c r="G20" s="32">
        <f t="shared" si="1"/>
        <v>16</v>
      </c>
    </row>
    <row r="21" spans="1:7">
      <c r="A21" s="2">
        <v>19</v>
      </c>
      <c r="B21" s="33">
        <v>14</v>
      </c>
      <c r="C21" s="32">
        <v>7</v>
      </c>
      <c r="E21" s="3">
        <v>19</v>
      </c>
      <c r="F21" s="33">
        <f t="shared" si="0"/>
        <v>28</v>
      </c>
      <c r="G21" s="32">
        <f t="shared" si="1"/>
        <v>14</v>
      </c>
    </row>
    <row r="22" spans="1:7">
      <c r="A22" s="2">
        <v>20</v>
      </c>
      <c r="B22" s="33">
        <v>12</v>
      </c>
      <c r="C22" s="32">
        <v>6</v>
      </c>
      <c r="E22" s="3">
        <v>20</v>
      </c>
      <c r="F22" s="33">
        <f t="shared" si="0"/>
        <v>24</v>
      </c>
      <c r="G22" s="32">
        <f t="shared" si="1"/>
        <v>12</v>
      </c>
    </row>
    <row r="23" spans="1:7">
      <c r="A23" s="3">
        <v>21</v>
      </c>
      <c r="B23" s="33">
        <v>10</v>
      </c>
      <c r="C23" s="32">
        <v>5</v>
      </c>
      <c r="E23" s="3">
        <v>21</v>
      </c>
      <c r="F23" s="33">
        <f t="shared" si="0"/>
        <v>20</v>
      </c>
      <c r="G23" s="32">
        <f t="shared" si="1"/>
        <v>10</v>
      </c>
    </row>
    <row r="24" spans="1:7">
      <c r="A24" s="3">
        <v>22</v>
      </c>
      <c r="B24" s="33">
        <v>8</v>
      </c>
      <c r="C24" s="32">
        <v>4</v>
      </c>
      <c r="E24" s="3">
        <v>22</v>
      </c>
      <c r="F24" s="33">
        <f t="shared" si="0"/>
        <v>16</v>
      </c>
      <c r="G24" s="32">
        <f t="shared" si="1"/>
        <v>8</v>
      </c>
    </row>
    <row r="25" spans="1:7">
      <c r="A25" s="3">
        <v>23</v>
      </c>
      <c r="B25" s="33">
        <v>6</v>
      </c>
      <c r="C25" s="32">
        <v>3</v>
      </c>
      <c r="E25" s="3">
        <v>23</v>
      </c>
      <c r="F25" s="33">
        <f t="shared" si="0"/>
        <v>12</v>
      </c>
      <c r="G25" s="32">
        <f t="shared" si="1"/>
        <v>6</v>
      </c>
    </row>
    <row r="26" spans="1:7">
      <c r="A26" s="3">
        <v>24</v>
      </c>
      <c r="B26" s="33">
        <v>4</v>
      </c>
      <c r="C26" s="32">
        <v>2</v>
      </c>
      <c r="E26" s="3">
        <v>24</v>
      </c>
      <c r="F26" s="33">
        <f t="shared" si="0"/>
        <v>8</v>
      </c>
      <c r="G26" s="32">
        <f t="shared" si="1"/>
        <v>4</v>
      </c>
    </row>
    <row r="27" spans="1:7">
      <c r="A27" s="3">
        <v>25</v>
      </c>
      <c r="B27" s="33">
        <v>2</v>
      </c>
      <c r="C27" s="32">
        <v>1</v>
      </c>
      <c r="E27" s="3">
        <v>25</v>
      </c>
      <c r="F27" s="33">
        <f t="shared" si="0"/>
        <v>4</v>
      </c>
      <c r="G27" s="32">
        <f t="shared" si="1"/>
        <v>2</v>
      </c>
    </row>
    <row r="28" spans="1:7">
      <c r="A28" s="3">
        <v>26</v>
      </c>
      <c r="B28" s="32">
        <v>1</v>
      </c>
      <c r="C28" s="32">
        <v>1</v>
      </c>
      <c r="E28" s="3">
        <v>26</v>
      </c>
      <c r="F28" s="33">
        <f>SUM(B28)*2</f>
        <v>2</v>
      </c>
      <c r="G28" s="32">
        <f t="shared" si="1"/>
        <v>2</v>
      </c>
    </row>
    <row r="29" spans="1:7">
      <c r="A29" s="3">
        <v>27</v>
      </c>
      <c r="B29" s="32">
        <v>1</v>
      </c>
      <c r="C29" s="32">
        <v>1</v>
      </c>
      <c r="E29" s="3">
        <v>27</v>
      </c>
      <c r="F29" s="33">
        <f t="shared" si="0"/>
        <v>2</v>
      </c>
      <c r="G29" s="32">
        <f t="shared" si="1"/>
        <v>2</v>
      </c>
    </row>
    <row r="30" spans="1:7">
      <c r="A30" s="3">
        <v>28</v>
      </c>
      <c r="B30" s="32">
        <v>1</v>
      </c>
      <c r="C30" s="32">
        <v>1</v>
      </c>
      <c r="E30" s="3">
        <v>28</v>
      </c>
      <c r="F30" s="33">
        <f t="shared" si="0"/>
        <v>2</v>
      </c>
      <c r="G30" s="32">
        <f t="shared" si="1"/>
        <v>2</v>
      </c>
    </row>
    <row r="31" spans="1:7">
      <c r="A31" s="3">
        <v>29</v>
      </c>
      <c r="B31" s="32">
        <v>1</v>
      </c>
      <c r="C31" s="32">
        <v>1</v>
      </c>
      <c r="E31" s="3">
        <v>29</v>
      </c>
      <c r="F31" s="33">
        <f t="shared" si="0"/>
        <v>2</v>
      </c>
      <c r="G31" s="32">
        <f t="shared" si="1"/>
        <v>2</v>
      </c>
    </row>
    <row r="32" spans="1:7">
      <c r="A32" s="3">
        <v>30</v>
      </c>
      <c r="B32" s="32">
        <v>1</v>
      </c>
      <c r="C32" s="32">
        <v>1</v>
      </c>
      <c r="E32" s="3">
        <v>30</v>
      </c>
      <c r="F32" s="33">
        <f t="shared" si="0"/>
        <v>2</v>
      </c>
      <c r="G32" s="32">
        <f t="shared" si="1"/>
        <v>2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published="0"/>
  <dimension ref="A3:F36"/>
  <sheetViews>
    <sheetView workbookViewId="0">
      <selection activeCell="J20" sqref="J20"/>
    </sheetView>
  </sheetViews>
  <sheetFormatPr baseColWidth="10" defaultRowHeight="15"/>
  <cols>
    <col min="1" max="1" width="17.140625" bestFit="1" customWidth="1"/>
    <col min="2" max="2" width="6" style="35" bestFit="1" customWidth="1"/>
    <col min="3" max="3" width="5.7109375" style="35" bestFit="1" customWidth="1"/>
    <col min="4" max="4" width="6.42578125" style="35" bestFit="1" customWidth="1"/>
    <col min="5" max="5" width="5.7109375" style="35" bestFit="1" customWidth="1"/>
    <col min="6" max="6" width="6.5703125" bestFit="1" customWidth="1"/>
  </cols>
  <sheetData>
    <row r="3" spans="1:6">
      <c r="A3" s="271" t="s">
        <v>42</v>
      </c>
    </row>
    <row r="4" spans="1:6">
      <c r="A4" s="292"/>
      <c r="B4" s="35" t="s">
        <v>181</v>
      </c>
      <c r="C4" s="35" t="s">
        <v>182</v>
      </c>
      <c r="D4" s="35" t="s">
        <v>183</v>
      </c>
      <c r="E4" s="35" t="s">
        <v>184</v>
      </c>
      <c r="F4" s="96" t="s">
        <v>20</v>
      </c>
    </row>
    <row r="5" spans="1:6">
      <c r="A5" s="25" t="s">
        <v>33</v>
      </c>
      <c r="D5" s="35">
        <v>2</v>
      </c>
      <c r="F5">
        <f>SUM(B5:E5)</f>
        <v>2</v>
      </c>
    </row>
    <row r="6" spans="1:6">
      <c r="A6" s="25" t="s">
        <v>162</v>
      </c>
      <c r="D6" s="35">
        <v>2</v>
      </c>
      <c r="F6">
        <f t="shared" ref="F6:F34" si="0">SUM(B6:E6)</f>
        <v>2</v>
      </c>
    </row>
    <row r="7" spans="1:6">
      <c r="A7" s="26" t="s">
        <v>15</v>
      </c>
      <c r="E7" s="35">
        <v>2</v>
      </c>
      <c r="F7">
        <f t="shared" si="0"/>
        <v>2</v>
      </c>
    </row>
    <row r="8" spans="1:6">
      <c r="A8" s="25" t="s">
        <v>31</v>
      </c>
      <c r="B8" s="35">
        <v>1</v>
      </c>
      <c r="C8" s="35">
        <v>1</v>
      </c>
      <c r="F8">
        <f t="shared" si="0"/>
        <v>2</v>
      </c>
    </row>
    <row r="9" spans="1:6">
      <c r="A9" s="91" t="s">
        <v>171</v>
      </c>
      <c r="B9" s="35">
        <v>1</v>
      </c>
      <c r="D9" s="35">
        <v>1</v>
      </c>
      <c r="F9">
        <f t="shared" si="0"/>
        <v>2</v>
      </c>
    </row>
    <row r="10" spans="1:6">
      <c r="A10" s="26" t="s">
        <v>32</v>
      </c>
      <c r="D10" s="35">
        <v>1</v>
      </c>
      <c r="F10">
        <f t="shared" si="0"/>
        <v>1</v>
      </c>
    </row>
    <row r="11" spans="1:6">
      <c r="A11" s="26" t="s">
        <v>163</v>
      </c>
      <c r="B11" s="35">
        <v>1</v>
      </c>
      <c r="F11">
        <f t="shared" si="0"/>
        <v>1</v>
      </c>
    </row>
    <row r="12" spans="1:6">
      <c r="A12" s="25" t="s">
        <v>164</v>
      </c>
      <c r="B12" s="35">
        <v>2</v>
      </c>
      <c r="E12" s="35">
        <v>1</v>
      </c>
      <c r="F12">
        <f t="shared" si="0"/>
        <v>3</v>
      </c>
    </row>
    <row r="13" spans="1:6">
      <c r="A13" s="25" t="s">
        <v>165</v>
      </c>
      <c r="B13" s="35">
        <v>2</v>
      </c>
      <c r="D13" s="35">
        <v>2</v>
      </c>
      <c r="F13">
        <f t="shared" si="0"/>
        <v>4</v>
      </c>
    </row>
    <row r="14" spans="1:6">
      <c r="A14" s="26" t="s">
        <v>34</v>
      </c>
      <c r="B14" s="35">
        <v>3</v>
      </c>
      <c r="C14" s="35">
        <v>2</v>
      </c>
      <c r="D14" s="35">
        <v>4</v>
      </c>
      <c r="F14">
        <f t="shared" si="0"/>
        <v>9</v>
      </c>
    </row>
    <row r="15" spans="1:6">
      <c r="A15" s="26" t="s">
        <v>16</v>
      </c>
      <c r="B15" s="35">
        <v>3</v>
      </c>
      <c r="D15" s="35">
        <v>1</v>
      </c>
      <c r="E15" s="35">
        <v>1</v>
      </c>
      <c r="F15">
        <f t="shared" si="0"/>
        <v>5</v>
      </c>
    </row>
    <row r="16" spans="1:6">
      <c r="A16" s="25" t="s">
        <v>17</v>
      </c>
      <c r="B16" s="35">
        <v>2</v>
      </c>
      <c r="D16" s="35">
        <v>2</v>
      </c>
      <c r="F16">
        <f t="shared" si="0"/>
        <v>4</v>
      </c>
    </row>
    <row r="17" spans="1:6">
      <c r="A17" s="25" t="s">
        <v>14</v>
      </c>
      <c r="B17" s="35">
        <v>1</v>
      </c>
      <c r="D17" s="35">
        <v>2</v>
      </c>
      <c r="E17" s="35">
        <v>1</v>
      </c>
      <c r="F17">
        <f t="shared" si="0"/>
        <v>4</v>
      </c>
    </row>
    <row r="18" spans="1:6">
      <c r="A18" s="25" t="s">
        <v>185</v>
      </c>
      <c r="B18" s="35">
        <v>1</v>
      </c>
      <c r="D18" s="35">
        <v>1</v>
      </c>
      <c r="F18">
        <f t="shared" si="0"/>
        <v>2</v>
      </c>
    </row>
    <row r="19" spans="1:6">
      <c r="A19" s="26" t="s">
        <v>18</v>
      </c>
      <c r="B19" s="35">
        <v>2</v>
      </c>
      <c r="D19" s="35">
        <v>1</v>
      </c>
      <c r="E19" s="35">
        <v>1</v>
      </c>
      <c r="F19">
        <f t="shared" si="0"/>
        <v>4</v>
      </c>
    </row>
    <row r="20" spans="1:6">
      <c r="A20" s="25" t="s">
        <v>166</v>
      </c>
      <c r="C20" s="35">
        <v>2</v>
      </c>
      <c r="F20">
        <f t="shared" si="0"/>
        <v>2</v>
      </c>
    </row>
    <row r="21" spans="1:6">
      <c r="A21" s="25" t="s">
        <v>167</v>
      </c>
      <c r="B21" s="35">
        <v>1</v>
      </c>
      <c r="C21" s="35">
        <v>1</v>
      </c>
      <c r="F21">
        <f t="shared" si="0"/>
        <v>2</v>
      </c>
    </row>
    <row r="22" spans="1:6">
      <c r="A22" s="26" t="s">
        <v>187</v>
      </c>
      <c r="C22" s="35">
        <v>1</v>
      </c>
      <c r="D22" s="35">
        <v>1</v>
      </c>
      <c r="F22">
        <f t="shared" si="0"/>
        <v>2</v>
      </c>
    </row>
    <row r="23" spans="1:6">
      <c r="A23" s="25" t="s">
        <v>186</v>
      </c>
      <c r="B23" s="35">
        <v>1</v>
      </c>
      <c r="C23" s="35">
        <v>2</v>
      </c>
      <c r="D23" s="35">
        <v>2</v>
      </c>
      <c r="F23">
        <f t="shared" si="0"/>
        <v>5</v>
      </c>
    </row>
    <row r="24" spans="1:6">
      <c r="A24" s="25" t="s">
        <v>168</v>
      </c>
      <c r="E24" s="35">
        <v>1</v>
      </c>
      <c r="F24">
        <f t="shared" si="0"/>
        <v>1</v>
      </c>
    </row>
    <row r="25" spans="1:6">
      <c r="A25" s="26" t="s">
        <v>169</v>
      </c>
      <c r="B25" s="35">
        <v>1</v>
      </c>
      <c r="D25" s="35">
        <v>1</v>
      </c>
      <c r="F25">
        <f t="shared" si="0"/>
        <v>2</v>
      </c>
    </row>
    <row r="26" spans="1:6">
      <c r="A26" s="92" t="s">
        <v>177</v>
      </c>
      <c r="B26" s="35">
        <v>1</v>
      </c>
      <c r="F26">
        <f t="shared" si="0"/>
        <v>1</v>
      </c>
    </row>
    <row r="27" spans="1:6">
      <c r="A27" s="92" t="s">
        <v>178</v>
      </c>
      <c r="B27" s="35">
        <v>1</v>
      </c>
      <c r="F27">
        <f t="shared" si="0"/>
        <v>1</v>
      </c>
    </row>
    <row r="28" spans="1:6">
      <c r="A28" s="28" t="s">
        <v>28</v>
      </c>
      <c r="B28" s="35">
        <v>1</v>
      </c>
      <c r="F28">
        <f t="shared" si="0"/>
        <v>1</v>
      </c>
    </row>
    <row r="29" spans="1:6">
      <c r="A29" s="91" t="s">
        <v>176</v>
      </c>
      <c r="B29" s="35">
        <v>1</v>
      </c>
      <c r="C29" s="35">
        <v>1</v>
      </c>
      <c r="F29">
        <f t="shared" si="0"/>
        <v>2</v>
      </c>
    </row>
    <row r="30" spans="1:6">
      <c r="A30" s="91" t="s">
        <v>174</v>
      </c>
      <c r="B30" s="35">
        <v>1</v>
      </c>
      <c r="E30" s="35">
        <v>1</v>
      </c>
      <c r="F30">
        <f t="shared" si="0"/>
        <v>2</v>
      </c>
    </row>
    <row r="31" spans="1:6">
      <c r="A31" s="92" t="s">
        <v>173</v>
      </c>
      <c r="B31" s="35">
        <v>2</v>
      </c>
      <c r="D31" s="35">
        <v>1</v>
      </c>
      <c r="F31">
        <f t="shared" si="0"/>
        <v>3</v>
      </c>
    </row>
    <row r="32" spans="1:6">
      <c r="A32" s="92" t="s">
        <v>175</v>
      </c>
      <c r="B32" s="35">
        <v>2</v>
      </c>
      <c r="C32" s="35">
        <v>2</v>
      </c>
      <c r="F32">
        <f t="shared" si="0"/>
        <v>4</v>
      </c>
    </row>
    <row r="33" spans="1:6">
      <c r="A33" s="97" t="s">
        <v>188</v>
      </c>
      <c r="D33" s="35">
        <v>1</v>
      </c>
      <c r="F33">
        <f t="shared" si="0"/>
        <v>1</v>
      </c>
    </row>
    <row r="34" spans="1:6">
      <c r="A34" s="98" t="s">
        <v>189</v>
      </c>
      <c r="D34" s="35">
        <v>1</v>
      </c>
      <c r="F34">
        <f t="shared" si="0"/>
        <v>1</v>
      </c>
    </row>
    <row r="36" spans="1:6">
      <c r="F36">
        <f>SUM(F5:F35)</f>
        <v>77</v>
      </c>
    </row>
  </sheetData>
  <mergeCells count="1">
    <mergeCell ref="A3:A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 U12 G </vt:lpstr>
      <vt:lpstr>U12 F  </vt:lpstr>
      <vt:lpstr>U10 G</vt:lpstr>
      <vt:lpstr>U10 F</vt:lpstr>
      <vt:lpstr>Calculs Pts Clubs</vt:lpstr>
      <vt:lpstr>Classement Clubs</vt:lpstr>
      <vt:lpstr>BILAN</vt:lpstr>
      <vt:lpstr>Points attribués</vt:lpstr>
      <vt:lpstr>G &amp; F</vt:lpstr>
      <vt:lpstr>Feuil1</vt:lpstr>
      <vt:lpstr>' U12 G '!Zone_d_impression</vt:lpstr>
      <vt:lpstr>'Classement Clubs'!Zone_d_impression</vt:lpstr>
      <vt:lpstr>'U10 F'!Zone_d_impression</vt:lpstr>
      <vt:lpstr>'U10 G'!Zone_d_impression</vt:lpstr>
      <vt:lpstr>'U12 F  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Bernard</cp:lastModifiedBy>
  <cp:lastPrinted>2022-10-11T07:56:17Z</cp:lastPrinted>
  <dcterms:created xsi:type="dcterms:W3CDTF">2013-11-13T16:24:54Z</dcterms:created>
  <dcterms:modified xsi:type="dcterms:W3CDTF">2023-09-18T16:11:28Z</dcterms:modified>
</cp:coreProperties>
</file>