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175" tabRatio="602" firstSheet="5" activeTab="8"/>
  </bookViews>
  <sheets>
    <sheet name="Points Mérite et Budget" sheetId="1" r:id="rId1"/>
    <sheet name="GPJ Sables d'Olonnes" sheetId="2" r:id="rId2"/>
    <sheet name="GPJ Ile d'Or" sheetId="3" r:id="rId3"/>
    <sheet name="PQ Sablé - Q MIR" sheetId="4" r:id="rId4"/>
    <sheet name="Inter Clubs" sheetId="5" r:id="rId5"/>
    <sheet name="GPJ Savenay" sheetId="6" r:id="rId6"/>
    <sheet name="MIR - Q FR" sheetId="7" r:id="rId7"/>
    <sheet name="Inter Comités U11" sheetId="8" r:id="rId8"/>
    <sheet name="Inter Ligues U11" sheetId="9" r:id="rId9"/>
    <sheet name="Bilan Jeunes " sheetId="10" r:id="rId10"/>
    <sheet name="Subventions 2019" sheetId="11" r:id="rId11"/>
    <sheet name="Bilan Jeunes Clubs 2019" sheetId="12" r:id="rId12"/>
    <sheet name="Potentiel LIGUE 2020" sheetId="13" r:id="rId13"/>
    <sheet name="Potentiel CD 2020" sheetId="14" r:id="rId14"/>
    <sheet name="Evolution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9">#REF!</definedName>
    <definedName name="Reg" localSheetId="11">#REF!</definedName>
    <definedName name="Reg" localSheetId="2">#REF!</definedName>
    <definedName name="Reg" localSheetId="5">#REF!</definedName>
    <definedName name="Reg" localSheetId="4">#REF!</definedName>
    <definedName name="Reg" localSheetId="7">#REF!</definedName>
    <definedName name="Reg" localSheetId="8">#REF!</definedName>
    <definedName name="Reg" localSheetId="6">#REF!</definedName>
    <definedName name="Reg" localSheetId="13">#REF!</definedName>
    <definedName name="Reg" localSheetId="12">#REF!</definedName>
    <definedName name="Reg" localSheetId="3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9">#REF!</definedName>
    <definedName name="toto" localSheetId="11">#REF!</definedName>
    <definedName name="toto" localSheetId="2">#REF!</definedName>
    <definedName name="toto" localSheetId="5">#REF!</definedName>
    <definedName name="toto" localSheetId="4">#REF!</definedName>
    <definedName name="toto" localSheetId="7">#REF!</definedName>
    <definedName name="toto" localSheetId="8">#REF!</definedName>
    <definedName name="toto" localSheetId="6">#REF!</definedName>
    <definedName name="toto" localSheetId="13">#REF!</definedName>
    <definedName name="toto" localSheetId="12">#REF!</definedName>
    <definedName name="toto" localSheetId="3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9">#REF!</definedName>
    <definedName name="TOUR1" localSheetId="11">#REF!</definedName>
    <definedName name="TOUR1" localSheetId="2">#REF!</definedName>
    <definedName name="TOUR1" localSheetId="5">#REF!</definedName>
    <definedName name="TOUR1" localSheetId="4">#REF!</definedName>
    <definedName name="TOUR1" localSheetId="7">#REF!</definedName>
    <definedName name="TOUR1" localSheetId="8">#REF!</definedName>
    <definedName name="TOUR1" localSheetId="6">#REF!</definedName>
    <definedName name="TOUR1" localSheetId="13">#REF!</definedName>
    <definedName name="TOUR1" localSheetId="12">#REF!</definedName>
    <definedName name="TOUR1" localSheetId="3">#REF!</definedName>
    <definedName name="TOUR1">#REF!</definedName>
    <definedName name="TOUR5" localSheetId="9">#REF!</definedName>
    <definedName name="TOUR5" localSheetId="11">#REF!</definedName>
    <definedName name="TOUR5" localSheetId="2">#REF!</definedName>
    <definedName name="TOUR5" localSheetId="5">#REF!</definedName>
    <definedName name="TOUR5" localSheetId="4">#REF!</definedName>
    <definedName name="TOUR5" localSheetId="7">#REF!</definedName>
    <definedName name="TOUR5" localSheetId="8">#REF!</definedName>
    <definedName name="TOUR5" localSheetId="6">#REF!</definedName>
    <definedName name="TOUR5" localSheetId="13">#REF!</definedName>
    <definedName name="TOUR5" localSheetId="12">#REF!</definedName>
    <definedName name="TOUR5" localSheetId="3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<sst xmlns="http://schemas.openxmlformats.org/spreadsheetml/2006/main" count="4310" uniqueCount="755">
  <si>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</si>
  <si>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</si>
  <si>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</si>
  <si>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</si>
  <si>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</si>
  <si>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</si>
  <si>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</si>
  <si>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</si>
  <si>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</si>
  <si>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</si>
  <si>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</si>
  <si>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</si>
  <si>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</si>
  <si>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</si>
  <si>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</si>
  <si>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</si>
  <si>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</si>
  <si>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</si>
  <si>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</si>
  <si>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</si>
  <si>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</si>
  <si>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</si>
  <si>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</si>
  <si>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</si>
  <si>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</si>
  <si>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FONTENELLES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</si>
  <si>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</si>
  <si>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</si>
  <si>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</si>
  <si>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</si>
  <si>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</si>
  <si>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</si>
  <si>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</si>
  <si>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</si>
  <si>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</si>
  <si>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</si>
  <si>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</si>
  <si>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</si>
  <si>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</si>
  <si>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</si>
  <si>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</si>
  <si>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</si>
  <si>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</si>
  <si>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</si>
  <si>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</si>
  <si>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</si>
  <si>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</si>
  <si>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</si>
  <si>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</si>
  <si>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</si>
  <si>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</si>
  <si>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</si>
  <si>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</si>
  <si>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</si>
  <si>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</si>
  <si>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</si>
  <si>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</si>
  <si>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</si>
  <si>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</si>
  <si>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</si>
  <si>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</si>
  <si>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</si>
  <si>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</si>
  <si>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</si>
  <si>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</si>
  <si>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</si>
  <si>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</si>
  <si>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</si>
  <si>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</si>
  <si>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</si>
  <si>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</si>
  <si>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</si>
  <si>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</si>
  <si>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</si>
  <si>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</si>
  <si>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</si>
  <si>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</si>
  <si>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U10</t>
  </si>
  <si>
    <t>Classement provisoire au :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</si>
  <si>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</si>
  <si>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</si>
  <si>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</si>
  <si>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</si>
  <si>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</si>
  <si>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</si>
  <si>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</si>
  <si>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</si>
  <si>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</si>
  <si>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TFJ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</si>
  <si>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</si>
  <si>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</si>
  <si>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</si>
  <si>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</si>
  <si>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</si>
  <si>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</si>
  <si>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</si>
  <si>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</si>
  <si>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</si>
  <si>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(sous réserves)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</si>
  <si>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</si>
  <si>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</si>
  <si>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</si>
  <si>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</si>
  <si>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</si>
  <si>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</si>
  <si>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SARGE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</si>
  <si>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</si>
  <si>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</si>
  <si>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</si>
  <si>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</si>
  <si>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</si>
  <si>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</si>
  <si>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</si>
  <si>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</si>
  <si>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</si>
  <si>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</si>
  <si>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</si>
  <si>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</si>
  <si>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</si>
  <si>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</si>
  <si>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</si>
  <si>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</si>
  <si>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</si>
  <si>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</si>
  <si>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</si>
  <si>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</si>
  <si>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</si>
  <si>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</si>
  <si>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</si>
  <si>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</si>
  <si>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</si>
  <si>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</si>
  <si>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</si>
  <si>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</si>
  <si>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</si>
  <si>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</si>
  <si>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</si>
  <si>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Fontenelles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</si>
  <si>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</si>
  <si>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</si>
  <si>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</si>
  <si>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</si>
  <si>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</si>
  <si>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</si>
  <si>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</si>
  <si>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</si>
  <si>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</si>
  <si>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</si>
  <si>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</si>
  <si>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</si>
  <si>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</si>
  <si>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</si>
  <si>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</si>
  <si>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</si>
  <si>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</si>
  <si>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</si>
  <si>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</si>
  <si>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</si>
  <si>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IClubs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</si>
  <si>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</si>
  <si>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</si>
  <si>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</si>
  <si>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</si>
  <si>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</si>
  <si>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</si>
  <si>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</si>
  <si>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</si>
  <si>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</si>
  <si>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</si>
  <si>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</si>
  <si>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</si>
  <si>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</si>
  <si>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</si>
  <si>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</si>
  <si>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</si>
  <si>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</si>
  <si>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</si>
  <si>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</si>
  <si>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</si>
  <si>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</si>
  <si>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</si>
  <si>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</si>
  <si>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</si>
  <si>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</si>
  <si>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</si>
  <si>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</si>
  <si>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</si>
  <si>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</si>
  <si>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</si>
  <si>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</si>
  <si>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</si>
  <si>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</si>
  <si>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</si>
  <si>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</si>
  <si>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</si>
  <si>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</si>
  <si>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</si>
  <si>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</si>
  <si>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</si>
  <si>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</si>
  <si>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</si>
  <si>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</si>
  <si>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</si>
  <si>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</si>
  <si>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</si>
  <si>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</si>
  <si>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</si>
  <si>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</si>
  <si>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</si>
  <si>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</si>
  <si>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</si>
  <si>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</si>
  <si>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</si>
  <si>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</si>
  <si>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</si>
  <si>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</si>
  <si>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</si>
  <si>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</si>
  <si>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</si>
  <si>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</si>
  <si>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</si>
  <si>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</si>
  <si>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</si>
  <si>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</si>
  <si>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</si>
  <si>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</si>
  <si>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</si>
  <si>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</si>
  <si>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</si>
  <si>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</si>
  <si>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</si>
  <si>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</si>
  <si>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</si>
  <si>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</si>
  <si>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</si>
  <si>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DEVESA</t>
  </si>
  <si>
    <t>Joyce</t>
  </si>
  <si>
    <t>Alix</t>
  </si>
  <si>
    <t>St Sébastien</t>
  </si>
  <si>
    <t>LEMEE</t>
  </si>
  <si>
    <t>BIARD</t>
  </si>
  <si>
    <t>Victor</t>
  </si>
  <si>
    <t>BRUNATTI</t>
  </si>
  <si>
    <t>Malo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</si>
  <si>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</si>
  <si>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</si>
  <si>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</si>
  <si>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</si>
  <si>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</si>
  <si>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</si>
  <si>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</si>
  <si>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</si>
  <si>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</si>
  <si>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</si>
  <si>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COQUARD</t>
  </si>
  <si>
    <t>Ophélie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</si>
  <si>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</si>
  <si>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</si>
  <si>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</si>
  <si>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</si>
  <si>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</si>
  <si>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</si>
  <si>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</si>
  <si>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</si>
  <si>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</si>
  <si>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</si>
  <si>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</si>
  <si>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</si>
  <si>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</si>
  <si>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</si>
  <si>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</si>
  <si>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</si>
  <si>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</si>
  <si>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</si>
  <si>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</si>
  <si>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</si>
  <si>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DELESALLE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</si>
  <si>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</si>
  <si>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</si>
  <si>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</si>
  <si>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</si>
  <si>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</si>
  <si>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</si>
  <si>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</si>
  <si>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</si>
  <si>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</si>
  <si>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</si>
  <si>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</si>
  <si>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</si>
  <si>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</si>
  <si>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</si>
  <si>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</si>
  <si>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</si>
  <si>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GPJ SOL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</si>
  <si>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</si>
  <si>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</si>
  <si>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</si>
  <si>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</si>
  <si>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</si>
  <si>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</si>
  <si>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</si>
  <si>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</si>
  <si>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</si>
  <si>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</si>
  <si>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</si>
  <si>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</si>
  <si>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</si>
  <si>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</si>
  <si>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</si>
  <si>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</si>
  <si>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</si>
  <si>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</si>
  <si>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</si>
  <si>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</si>
  <si>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</si>
  <si>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</si>
  <si>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</si>
  <si>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</si>
  <si>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</si>
  <si>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</si>
  <si>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</si>
  <si>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</si>
  <si>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</si>
  <si>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</si>
  <si>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</si>
  <si>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</si>
  <si>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</si>
  <si>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</si>
  <si>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</si>
  <si>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</si>
  <si>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</si>
  <si>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</si>
  <si>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</si>
  <si>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</si>
  <si>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</si>
  <si>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</si>
  <si>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</si>
  <si>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</si>
  <si>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</si>
  <si>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</si>
  <si>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</si>
  <si>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</si>
  <si>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</si>
  <si>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</si>
  <si>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</si>
  <si>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</si>
  <si>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</si>
  <si>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</si>
  <si>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</si>
  <si>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</si>
  <si>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</si>
  <si>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</si>
  <si>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</si>
  <si>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</si>
  <si>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</si>
  <si>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</si>
  <si>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</si>
  <si>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</si>
  <si>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Sarah</t>
  </si>
  <si>
    <t>BERTHE</t>
  </si>
  <si>
    <t>Donatien</t>
  </si>
  <si>
    <t>Léa</t>
  </si>
  <si>
    <t>VOIMENT</t>
  </si>
  <si>
    <t>LE STRAT</t>
  </si>
  <si>
    <t>Ange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</si>
  <si>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</si>
  <si>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</si>
  <si>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</si>
  <si>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</si>
  <si>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</si>
  <si>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</si>
  <si>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</si>
  <si>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</si>
  <si>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</si>
  <si>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</si>
  <si>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</si>
  <si>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</si>
  <si>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</si>
  <si>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U16 G - 2003-2004</t>
  </si>
  <si>
    <t>U16 F  -  2003-2004</t>
  </si>
  <si>
    <t>U10 G - 2009 et &gt;</t>
  </si>
  <si>
    <t>U12 G - 2007-2008</t>
  </si>
  <si>
    <t>U14 G - 2005-2006</t>
  </si>
  <si>
    <t>U14 F - 2005-2006</t>
  </si>
  <si>
    <t>U12 F - 2007-2008</t>
  </si>
  <si>
    <t>U10 F - 2009 et &gt;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</si>
  <si>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</si>
  <si>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</si>
  <si>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</si>
  <si>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</si>
  <si>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</si>
  <si>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</si>
  <si>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</si>
  <si>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</si>
  <si>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KERJEAN</t>
  </si>
  <si>
    <t>Melchior</t>
  </si>
  <si>
    <t>REZZOUG-SKRZYPEK</t>
  </si>
  <si>
    <t>Benoit</t>
  </si>
  <si>
    <t>MICHEL</t>
  </si>
  <si>
    <t>ALLAIN-GUILLAUME</t>
  </si>
  <si>
    <t>KERMARREC</t>
  </si>
  <si>
    <t>Owen</t>
  </si>
  <si>
    <t>MOTTAIS-LION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</si>
  <si>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</si>
  <si>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</si>
  <si>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</si>
  <si>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</si>
  <si>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</si>
  <si>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</si>
  <si>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</si>
  <si>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</si>
  <si>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</si>
  <si>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</si>
  <si>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</si>
  <si>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</si>
  <si>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</si>
  <si>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FRUTEAU DE LACLOS</t>
  </si>
  <si>
    <t>ORGEVAL</t>
  </si>
  <si>
    <t>GRAND PEAN</t>
  </si>
  <si>
    <t>Théodore</t>
  </si>
  <si>
    <t>Sargé Le Mans</t>
  </si>
  <si>
    <t>Pro</t>
  </si>
  <si>
    <t>Stanislas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</si>
  <si>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</si>
  <si>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</si>
  <si>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</si>
  <si>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</si>
  <si>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</si>
  <si>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</si>
  <si>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</si>
  <si>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</si>
  <si>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</si>
  <si>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</si>
  <si>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</si>
  <si>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</si>
  <si>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</si>
  <si>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</si>
  <si>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</si>
  <si>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</si>
  <si>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</si>
  <si>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</si>
  <si>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</si>
  <si>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</si>
  <si>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</si>
  <si>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</si>
  <si>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</si>
  <si>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</si>
  <si>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</si>
  <si>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</si>
  <si>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</si>
  <si>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</si>
  <si>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</si>
  <si>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</si>
  <si>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</si>
  <si>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</si>
  <si>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</si>
  <si>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</si>
  <si>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</si>
  <si>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</si>
  <si>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</si>
  <si>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</si>
  <si>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</si>
  <si>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</si>
  <si>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</si>
  <si>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</si>
  <si>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</si>
  <si>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</si>
  <si>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</si>
  <si>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</si>
  <si>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</si>
  <si>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</si>
  <si>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</si>
  <si>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</si>
  <si>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</si>
  <si>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</si>
  <si>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</si>
  <si>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</si>
  <si>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</si>
  <si>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</si>
  <si>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</si>
  <si>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Alice</t>
  </si>
  <si>
    <t>BERTRAN DE BALANDA</t>
  </si>
  <si>
    <t>Aurélien</t>
  </si>
  <si>
    <t>DEFRESNE</t>
  </si>
  <si>
    <t>PRODHOMME</t>
  </si>
  <si>
    <t>Louison</t>
  </si>
  <si>
    <t>DUPLESSIS</t>
  </si>
  <si>
    <t>MAINE</t>
  </si>
  <si>
    <t>Mathias</t>
  </si>
  <si>
    <t>Auguste</t>
  </si>
  <si>
    <t>Harold</t>
  </si>
  <si>
    <t>HURLUPE</t>
  </si>
  <si>
    <t>RENARD</t>
  </si>
  <si>
    <t>Térence</t>
  </si>
  <si>
    <t>LUONG</t>
  </si>
  <si>
    <t>Ema</t>
  </si>
  <si>
    <t>GABOREL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</si>
  <si>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</si>
  <si>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</si>
  <si>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C O-F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</si>
  <si>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</si>
  <si>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</si>
  <si>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</si>
  <si>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</si>
  <si>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</si>
  <si>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</si>
  <si>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</si>
  <si>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</si>
  <si>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</si>
  <si>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</si>
  <si>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</si>
  <si>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</si>
  <si>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</si>
  <si>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</si>
  <si>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</si>
  <si>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non renouvelé en 2019</t>
  </si>
  <si>
    <t>LE SOLLIEC</t>
  </si>
  <si>
    <t>Anjou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</si>
  <si>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</si>
  <si>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</si>
  <si>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</si>
  <si>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</si>
  <si>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</si>
  <si>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</si>
  <si>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</si>
  <si>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</si>
  <si>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</si>
  <si>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U10 F - 20010 et &gt;</t>
  </si>
  <si>
    <t>190 jeunes                                                             44 filles et 146 garçons</t>
  </si>
  <si>
    <t>Potentiel 2020</t>
  </si>
  <si>
    <t>Potentiel 2019</t>
  </si>
  <si>
    <t>Aides de la Ligue aux Ecoles de Golf 2019</t>
  </si>
  <si>
    <t>Eléonore</t>
  </si>
  <si>
    <t>Non renouvelé</t>
  </si>
  <si>
    <t>Renouvelé</t>
  </si>
  <si>
    <t>Néo</t>
  </si>
  <si>
    <t>ALLIOT</t>
  </si>
  <si>
    <t>Tiago</t>
  </si>
  <si>
    <t>AMAH</t>
  </si>
  <si>
    <t>Joseph</t>
  </si>
  <si>
    <t>DESFOUX</t>
  </si>
  <si>
    <t>Elouann</t>
  </si>
  <si>
    <t>ROUSSEAU</t>
  </si>
  <si>
    <t>BRAUD</t>
  </si>
  <si>
    <t>Salomé</t>
  </si>
  <si>
    <t>GALLEY MAGAUD</t>
  </si>
  <si>
    <t>GUILLORIT</t>
  </si>
  <si>
    <t>Margaux</t>
  </si>
  <si>
    <t>TRIBUT-GUEDE</t>
  </si>
  <si>
    <t>BOIFFARD DUCET</t>
  </si>
  <si>
    <t>Jean</t>
  </si>
  <si>
    <t>CREPEAU</t>
  </si>
  <si>
    <t>DE GAULLE</t>
  </si>
  <si>
    <t>Aristide</t>
  </si>
  <si>
    <t>DEZE</t>
  </si>
  <si>
    <t>LANGLOIS</t>
  </si>
  <si>
    <t>LERAY</t>
  </si>
  <si>
    <t>MARTIN</t>
  </si>
  <si>
    <t>ROBINEAU</t>
  </si>
  <si>
    <t>Nour</t>
  </si>
  <si>
    <t>Saumur</t>
  </si>
  <si>
    <t>BRIERE</t>
  </si>
  <si>
    <t>Julia</t>
  </si>
  <si>
    <t>GUILLOIS</t>
  </si>
  <si>
    <t>MENARD</t>
  </si>
  <si>
    <t>Clothilde</t>
  </si>
  <si>
    <t>Lucie</t>
  </si>
  <si>
    <t>ARDOIN</t>
  </si>
  <si>
    <t>DECORDE</t>
  </si>
  <si>
    <t xml:space="preserve">FACHE </t>
  </si>
  <si>
    <t>GROUAS</t>
  </si>
  <si>
    <t>Noé</t>
  </si>
  <si>
    <t>GUIGNOT</t>
  </si>
  <si>
    <t>Edouard</t>
  </si>
  <si>
    <t>MAGINOT</t>
  </si>
  <si>
    <t>MORNET</t>
  </si>
  <si>
    <t>NASSOUR</t>
  </si>
  <si>
    <t>Zein</t>
  </si>
  <si>
    <t>PATTERSON</t>
  </si>
  <si>
    <t>PECHABRIER</t>
  </si>
  <si>
    <t>PRADELOU</t>
  </si>
  <si>
    <t>REBERNIK</t>
  </si>
  <si>
    <t>SOIBINET</t>
  </si>
  <si>
    <t>DESCROIX</t>
  </si>
  <si>
    <t xml:space="preserve">LE TALLEC </t>
  </si>
  <si>
    <t>ALLAIN</t>
  </si>
  <si>
    <t>BESSE</t>
  </si>
  <si>
    <t>BOUREAU</t>
  </si>
  <si>
    <t>COURANT</t>
  </si>
  <si>
    <t>Aymar</t>
  </si>
  <si>
    <t>EVRAIN</t>
  </si>
  <si>
    <t>GIRAULT</t>
  </si>
  <si>
    <t>Corentin</t>
  </si>
  <si>
    <t>LEDUC</t>
  </si>
  <si>
    <t>Gurvan</t>
  </si>
  <si>
    <t>LONGEAT</t>
  </si>
  <si>
    <t>MAZET</t>
  </si>
  <si>
    <t>Prosper</t>
  </si>
  <si>
    <t>MKNITARYAN</t>
  </si>
  <si>
    <t>NOZIERE</t>
  </si>
  <si>
    <t>PAPON MECHOULAN</t>
  </si>
  <si>
    <t>Solal</t>
  </si>
  <si>
    <t>PECOURT</t>
  </si>
  <si>
    <t>PICOT</t>
  </si>
  <si>
    <t>THOMAS</t>
  </si>
  <si>
    <t>Emilien</t>
  </si>
  <si>
    <t>URBANIAK</t>
  </si>
  <si>
    <t>VIRY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</si>
  <si>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</si>
  <si>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</si>
  <si>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</si>
  <si>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</si>
  <si>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</si>
  <si>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</si>
  <si>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</si>
  <si>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</si>
  <si>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</si>
  <si>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Classement Final au :</t>
  </si>
  <si>
    <t>05/12/2019</t>
  </si>
  <si>
    <t>Responsable Jeunes, Scolaires, Universitaires et Haut Niveau</t>
  </si>
  <si>
    <t>3557,5 en 2019</t>
  </si>
  <si>
    <t>213 en 2019</t>
  </si>
  <si>
    <t>U10 F - 2010 et &gt;</t>
  </si>
  <si>
    <t>GP Jeunes Sables d'Olonnes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</si>
  <si>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</si>
  <si>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</si>
  <si>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</si>
  <si>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</si>
  <si>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</si>
  <si>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</si>
  <si>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</si>
  <si>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</si>
  <si>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</si>
  <si>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06/08/2020</t>
  </si>
  <si>
    <t>GP Jeunes Ile d'Or</t>
  </si>
  <si>
    <t>GPJ Id'O</t>
  </si>
  <si>
    <t>KLEIN</t>
  </si>
  <si>
    <t>GARBARINI</t>
  </si>
  <si>
    <t>BALDUC</t>
  </si>
  <si>
    <t>22/08/2020</t>
  </si>
  <si>
    <t>(sous réserves…toute erreur avérée sera aussitôt corrigée..lol..)</t>
  </si>
  <si>
    <t>PQ - Qualifié MIR = 10pts</t>
  </si>
  <si>
    <t>2020 pas de point de participation au 5 premiers</t>
  </si>
  <si>
    <t>Paul</t>
  </si>
  <si>
    <t>Gladys</t>
  </si>
  <si>
    <t>AUFFREY</t>
  </si>
  <si>
    <t>Mazarine</t>
  </si>
  <si>
    <t>PQ Sablé-Solesmes</t>
  </si>
  <si>
    <t xml:space="preserve">BRIERE </t>
  </si>
  <si>
    <t>Q MIR</t>
  </si>
  <si>
    <t>BAUTRAIS</t>
  </si>
  <si>
    <t>Anaël</t>
  </si>
  <si>
    <t>PERDREAU</t>
  </si>
  <si>
    <t>AUBRY</t>
  </si>
  <si>
    <t>Joris</t>
  </si>
  <si>
    <t>01/09/2020</t>
  </si>
  <si>
    <t>Cholet / Vigneux</t>
  </si>
  <si>
    <t>INTER CLUBS JEUNES</t>
  </si>
  <si>
    <t>CL+P</t>
  </si>
  <si>
    <t>U14</t>
  </si>
  <si>
    <t>U12</t>
  </si>
  <si>
    <t>Bretesche / Vigneux</t>
  </si>
  <si>
    <t>St GillesXV / St JD Monts</t>
  </si>
  <si>
    <t>LE TALLEC</t>
  </si>
  <si>
    <t>Octave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</si>
  <si>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</si>
  <si>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</si>
  <si>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</si>
  <si>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</si>
  <si>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</si>
  <si>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</si>
  <si>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</si>
  <si>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</si>
  <si>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</si>
  <si>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</si>
  <si>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</si>
  <si>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</si>
  <si>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</si>
  <si>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</si>
  <si>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</si>
  <si>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</si>
  <si>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</si>
  <si>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</si>
  <si>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</si>
  <si>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</si>
  <si>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</si>
  <si>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</si>
  <si>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</si>
  <si>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</si>
  <si>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</si>
  <si>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</si>
  <si>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</si>
  <si>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</si>
  <si>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</si>
  <si>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</si>
  <si>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</si>
  <si>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</si>
  <si>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</si>
  <si>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</si>
  <si>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</si>
  <si>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</si>
  <si>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</si>
  <si>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</si>
  <si>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</si>
  <si>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</si>
  <si>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</si>
  <si>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</si>
  <si>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</si>
  <si>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</si>
  <si>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</si>
  <si>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</si>
  <si>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</si>
  <si>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22/09/2020</t>
  </si>
  <si>
    <t>GP Jeunes (Ile d'Or-Sables d'Olonne- La Baule-Savenay)</t>
  </si>
  <si>
    <t>GP Jeunes Savenay</t>
  </si>
  <si>
    <t>GPJ SAV</t>
  </si>
  <si>
    <t>Paulin</t>
  </si>
  <si>
    <t>CAZALET</t>
  </si>
  <si>
    <t>SIRAUDIN</t>
  </si>
  <si>
    <t>Mélanie</t>
  </si>
  <si>
    <t>28/09/2020</t>
  </si>
  <si>
    <t>en 2019</t>
  </si>
  <si>
    <t>MIR Sablé-Solesmes</t>
  </si>
  <si>
    <t>Q FR</t>
  </si>
  <si>
    <t>Dans les 10 premiers du Ranking Jeunes par catégories (avec au moins 1 GPJ dans la Ligue)</t>
  </si>
  <si>
    <t>Dans les 200 premiers du Ranking Messieurs, et des 100 premières du Ranking Dames</t>
  </si>
  <si>
    <t>au 1er décembre</t>
  </si>
  <si>
    <t>Progression du nombre de licences U18 :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</si>
  <si>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</si>
  <si>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</si>
  <si>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</si>
  <si>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</si>
  <si>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</si>
  <si>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</si>
  <si>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</si>
  <si>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t>05/10/2020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</si>
  <si>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</si>
  <si>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La clause du "GPJ dans la Ligue" ne sera pas appliquée en 2020.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</si>
  <si>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</si>
  <si>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</si>
  <si>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</si>
  <si>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</si>
  <si>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HC</t>
  </si>
  <si>
    <t>ICom                       U11</t>
  </si>
  <si>
    <t>(pts x 6 et / nbr de joueurs)</t>
  </si>
  <si>
    <t>Lana</t>
  </si>
  <si>
    <t>PELTIER</t>
  </si>
  <si>
    <t>LEON</t>
  </si>
  <si>
    <t>LAUDIERE</t>
  </si>
  <si>
    <t>Iria</t>
  </si>
  <si>
    <t>CUVILIER</t>
  </si>
  <si>
    <t>12/10/2020</t>
  </si>
  <si>
    <r>
      <t>I-Ligues U12                         10+</t>
    </r>
    <r>
      <rPr>
        <b/>
        <sz val="8"/>
        <color indexed="10"/>
        <rFont val="Arial"/>
        <family val="2"/>
      </rPr>
      <t xml:space="preserve"> 50</t>
    </r>
  </si>
  <si>
    <t>24/10/2020</t>
  </si>
  <si>
    <t>Ch FR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</si>
</sst>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\ [$€-1]"/>
    <numFmt numFmtId="168" formatCode="0.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#,##0.00\ &quot;€&quot;;[Red]#,##0.00\ &quot;€&quot;"/>
    <numFmt numFmtId="175" formatCode="#,##0\ &quot;€&quot;"/>
    <numFmt numFmtId="176" formatCode="#,##0.00\ [$€-1]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b/>
      <sz val="2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medium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7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8">
      <alignment/>
      <protection/>
    </xf>
    <xf numFmtId="0" fontId="0" fillId="0" borderId="0" xfId="78" applyAlignment="1">
      <alignment horizontal="center"/>
      <protection/>
    </xf>
    <xf numFmtId="0" fontId="0" fillId="0" borderId="0" xfId="76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Alignment="1">
      <alignment/>
      <protection/>
    </xf>
    <xf numFmtId="0" fontId="0" fillId="0" borderId="0" xfId="78" applyFont="1" applyAlignment="1">
      <alignment horizontal="centerContinuous" vertical="center"/>
      <protection/>
    </xf>
    <xf numFmtId="0" fontId="8" fillId="0" borderId="0" xfId="78" applyFont="1" applyAlignment="1">
      <alignment horizontal="centerContinuous" vertical="center"/>
      <protection/>
    </xf>
    <xf numFmtId="0" fontId="0" fillId="0" borderId="0" xfId="78" applyAlignment="1">
      <alignment vertical="center"/>
      <protection/>
    </xf>
    <xf numFmtId="0" fontId="0" fillId="0" borderId="0" xfId="78" applyFill="1" applyBorder="1">
      <alignment/>
      <protection/>
    </xf>
    <xf numFmtId="0" fontId="0" fillId="0" borderId="0" xfId="78" applyFont="1" applyFill="1" applyAlignment="1">
      <alignment horizontal="center"/>
      <protection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8" applyBorder="1" applyAlignment="1">
      <alignment horizontal="center"/>
      <protection/>
    </xf>
    <xf numFmtId="49" fontId="0" fillId="0" borderId="14" xfId="78" applyNumberFormat="1" applyFont="1" applyBorder="1" applyAlignment="1">
      <alignment horizontal="center"/>
      <protection/>
    </xf>
    <xf numFmtId="49" fontId="0" fillId="0" borderId="15" xfId="78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8" applyFill="1" applyBorder="1" applyAlignment="1">
      <alignment horizontal="center"/>
      <protection/>
    </xf>
    <xf numFmtId="0" fontId="8" fillId="24" borderId="0" xfId="78" applyFont="1" applyFill="1" applyAlignment="1">
      <alignment horizontal="centerContinuous" vertical="center"/>
      <protection/>
    </xf>
    <xf numFmtId="0" fontId="0" fillId="24" borderId="0" xfId="78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8" applyFont="1" applyFill="1" applyAlignment="1">
      <alignment horizontal="center"/>
      <protection/>
    </xf>
    <xf numFmtId="0" fontId="0" fillId="24" borderId="0" xfId="78" applyFill="1" applyAlignment="1">
      <alignment horizontal="center"/>
      <protection/>
    </xf>
    <xf numFmtId="0" fontId="6" fillId="0" borderId="17" xfId="78" applyFont="1" applyFill="1" applyBorder="1" applyAlignment="1">
      <alignment horizontal="center" vertical="center"/>
      <protection/>
    </xf>
    <xf numFmtId="0" fontId="6" fillId="24" borderId="17" xfId="78" applyFont="1" applyFill="1" applyBorder="1" applyAlignment="1">
      <alignment horizontal="center" vertical="center"/>
      <protection/>
    </xf>
    <xf numFmtId="0" fontId="6" fillId="0" borderId="18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8" applyBorder="1" applyAlignment="1">
      <alignment horizontal="center"/>
      <protection/>
    </xf>
    <xf numFmtId="1" fontId="2" fillId="25" borderId="20" xfId="78" applyNumberFormat="1" applyFont="1" applyFill="1" applyBorder="1" applyAlignment="1">
      <alignment horizontal="center" vertical="center"/>
      <protection/>
    </xf>
    <xf numFmtId="0" fontId="2" fillId="25" borderId="20" xfId="78" applyFont="1" applyFill="1" applyBorder="1" applyAlignment="1">
      <alignment horizontal="center" vertical="center"/>
      <protection/>
    </xf>
    <xf numFmtId="0" fontId="6" fillId="25" borderId="21" xfId="77" applyFont="1" applyFill="1" applyBorder="1" applyAlignment="1">
      <alignment horizontal="center"/>
      <protection/>
    </xf>
    <xf numFmtId="9" fontId="0" fillId="25" borderId="22" xfId="77" applyNumberFormat="1" applyFill="1" applyBorder="1" applyAlignment="1">
      <alignment horizontal="center"/>
      <protection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5" fillId="26" borderId="23" xfId="77" applyFont="1" applyFill="1" applyBorder="1" applyAlignment="1">
      <alignment horizontal="center"/>
      <protection/>
    </xf>
    <xf numFmtId="0" fontId="0" fillId="0" borderId="0" xfId="78" applyBorder="1" applyAlignment="1">
      <alignment horizontal="center" vertical="center"/>
      <protection/>
    </xf>
    <xf numFmtId="0" fontId="0" fillId="0" borderId="0" xfId="78" applyAlignment="1">
      <alignment horizontal="center" vertical="center"/>
      <protection/>
    </xf>
    <xf numFmtId="0" fontId="0" fillId="0" borderId="0" xfId="0" applyFont="1" applyFill="1" applyAlignment="1">
      <alignment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8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0" xfId="0" applyFont="1" applyFill="1" applyAlignment="1">
      <alignment/>
    </xf>
    <xf numFmtId="0" fontId="2" fillId="28" borderId="0" xfId="0" applyFont="1" applyFill="1" applyAlignment="1">
      <alignment/>
    </xf>
    <xf numFmtId="0" fontId="0" fillId="28" borderId="0" xfId="0" applyFill="1" applyAlignment="1">
      <alignment/>
    </xf>
    <xf numFmtId="168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9" borderId="0" xfId="0" applyFont="1" applyFill="1" applyAlignment="1">
      <alignment/>
    </xf>
    <xf numFmtId="0" fontId="0" fillId="29" borderId="0" xfId="0" applyFont="1" applyFill="1" applyAlignment="1">
      <alignment horizontal="center" vertical="center"/>
    </xf>
    <xf numFmtId="0" fontId="0" fillId="26" borderId="24" xfId="78" applyFont="1" applyFill="1" applyBorder="1" applyAlignment="1">
      <alignment vertical="center"/>
      <protection/>
    </xf>
    <xf numFmtId="0" fontId="0" fillId="26" borderId="25" xfId="78" applyFont="1" applyFill="1" applyBorder="1" applyAlignment="1">
      <alignment vertical="center"/>
      <protection/>
    </xf>
    <xf numFmtId="0" fontId="0" fillId="0" borderId="25" xfId="78" applyFont="1" applyFill="1" applyBorder="1" applyAlignment="1">
      <alignment vertical="center"/>
      <protection/>
    </xf>
    <xf numFmtId="0" fontId="0" fillId="0" borderId="25" xfId="78" applyFill="1" applyBorder="1" applyAlignment="1">
      <alignment vertical="center"/>
      <protection/>
    </xf>
    <xf numFmtId="167" fontId="62" fillId="0" borderId="0" xfId="0" applyNumberFormat="1" applyFont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173" fontId="8" fillId="30" borderId="12" xfId="0" applyNumberFormat="1" applyFont="1" applyFill="1" applyBorder="1" applyAlignment="1">
      <alignment horizontal="center" vertical="center"/>
    </xf>
    <xf numFmtId="0" fontId="0" fillId="0" borderId="0" xfId="78" applyFont="1" applyFill="1" applyBorder="1" applyAlignment="1">
      <alignment vertical="center"/>
      <protection/>
    </xf>
    <xf numFmtId="0" fontId="0" fillId="0" borderId="26" xfId="78" applyFont="1" applyFill="1" applyBorder="1" applyAlignment="1">
      <alignment vertical="center"/>
      <protection/>
    </xf>
    <xf numFmtId="0" fontId="6" fillId="0" borderId="27" xfId="78" applyFont="1" applyFill="1" applyBorder="1" applyAlignment="1">
      <alignment horizontal="center" vertical="center"/>
      <protection/>
    </xf>
    <xf numFmtId="0" fontId="6" fillId="0" borderId="28" xfId="78" applyFont="1" applyFill="1" applyBorder="1" applyAlignment="1">
      <alignment horizontal="center" vertical="center"/>
      <protection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>
      <alignment horizontal="center" vertical="center"/>
      <protection/>
    </xf>
    <xf numFmtId="0" fontId="6" fillId="24" borderId="10" xfId="78" applyFont="1" applyFill="1" applyBorder="1" applyAlignment="1">
      <alignment horizontal="center" vertical="center"/>
      <protection/>
    </xf>
    <xf numFmtId="0" fontId="6" fillId="0" borderId="30" xfId="78" applyFont="1" applyFill="1" applyBorder="1" applyAlignment="1">
      <alignment horizontal="center" vertical="center"/>
      <protection/>
    </xf>
    <xf numFmtId="0" fontId="6" fillId="0" borderId="31" xfId="78" applyFont="1" applyFill="1" applyBorder="1" applyAlignment="1">
      <alignment horizontal="center" vertical="center"/>
      <protection/>
    </xf>
    <xf numFmtId="0" fontId="6" fillId="24" borderId="31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>
      <alignment horizontal="center" vertical="center"/>
      <protection/>
    </xf>
    <xf numFmtId="0" fontId="6" fillId="0" borderId="24" xfId="78" applyFont="1" applyFill="1" applyBorder="1" applyAlignment="1">
      <alignment horizontal="center" vertical="center"/>
      <protection/>
    </xf>
    <xf numFmtId="0" fontId="6" fillId="0" borderId="25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3" fontId="4" fillId="0" borderId="25" xfId="77" applyNumberFormat="1" applyFont="1" applyFill="1" applyBorder="1" applyAlignment="1">
      <alignment horizontal="center" vertical="center"/>
      <protection/>
    </xf>
    <xf numFmtId="173" fontId="4" fillId="0" borderId="26" xfId="77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167" fontId="63" fillId="0" borderId="34" xfId="0" applyNumberFormat="1" applyFont="1" applyBorder="1" applyAlignment="1">
      <alignment horizontal="center" vertical="center"/>
    </xf>
    <xf numFmtId="173" fontId="30" fillId="0" borderId="35" xfId="78" applyNumberFormat="1" applyFont="1" applyFill="1" applyBorder="1" applyAlignment="1">
      <alignment vertical="center"/>
      <protection/>
    </xf>
    <xf numFmtId="167" fontId="4" fillId="29" borderId="24" xfId="43" applyNumberFormat="1" applyFont="1" applyFill="1" applyBorder="1" applyAlignment="1">
      <alignment horizontal="center" vertical="center"/>
    </xf>
    <xf numFmtId="173" fontId="64" fillId="31" borderId="24" xfId="0" applyNumberFormat="1" applyFont="1" applyFill="1" applyBorder="1" applyAlignment="1">
      <alignment horizontal="center" vertical="center"/>
    </xf>
    <xf numFmtId="173" fontId="4" fillId="0" borderId="24" xfId="77" applyNumberFormat="1" applyFont="1" applyFill="1" applyBorder="1" applyAlignment="1">
      <alignment horizontal="center" vertical="center"/>
      <protection/>
    </xf>
    <xf numFmtId="174" fontId="4" fillId="0" borderId="24" xfId="77" applyNumberFormat="1" applyFont="1" applyFill="1" applyBorder="1" applyAlignment="1">
      <alignment horizontal="center" vertical="center"/>
      <protection/>
    </xf>
    <xf numFmtId="173" fontId="5" fillId="0" borderId="24" xfId="77" applyNumberFormat="1" applyFont="1" applyFill="1" applyBorder="1" applyAlignment="1">
      <alignment horizontal="center" vertical="center"/>
      <protection/>
    </xf>
    <xf numFmtId="167" fontId="4" fillId="29" borderId="25" xfId="43" applyNumberFormat="1" applyFont="1" applyFill="1" applyBorder="1" applyAlignment="1">
      <alignment horizontal="center" vertical="center"/>
    </xf>
    <xf numFmtId="1" fontId="2" fillId="0" borderId="25" xfId="78" applyNumberFormat="1" applyFont="1" applyFill="1" applyBorder="1" applyAlignment="1">
      <alignment horizontal="center" vertical="center"/>
      <protection/>
    </xf>
    <xf numFmtId="0" fontId="0" fillId="0" borderId="25" xfId="77" applyFill="1" applyBorder="1" applyAlignment="1">
      <alignment horizontal="center" vertical="center"/>
      <protection/>
    </xf>
    <xf numFmtId="174" fontId="4" fillId="0" borderId="25" xfId="77" applyNumberFormat="1" applyFont="1" applyFill="1" applyBorder="1" applyAlignment="1">
      <alignment horizontal="center" vertical="center"/>
      <protection/>
    </xf>
    <xf numFmtId="173" fontId="5" fillId="0" borderId="25" xfId="77" applyNumberFormat="1" applyFont="1" applyFill="1" applyBorder="1" applyAlignment="1">
      <alignment horizontal="center" vertical="center"/>
      <protection/>
    </xf>
    <xf numFmtId="173" fontId="4" fillId="0" borderId="25" xfId="75" applyNumberFormat="1" applyFont="1" applyFill="1" applyBorder="1" applyAlignment="1">
      <alignment horizontal="center" vertical="center"/>
      <protection/>
    </xf>
    <xf numFmtId="0" fontId="0" fillId="0" borderId="25" xfId="75" applyFill="1" applyBorder="1" applyAlignment="1">
      <alignment horizontal="center" vertical="center"/>
      <protection/>
    </xf>
    <xf numFmtId="173" fontId="4" fillId="0" borderId="25" xfId="69" applyNumberFormat="1" applyFont="1" applyFill="1" applyBorder="1" applyAlignment="1">
      <alignment horizontal="center" vertical="center"/>
      <protection/>
    </xf>
    <xf numFmtId="175" fontId="0" fillId="0" borderId="25" xfId="78" applyNumberFormat="1" applyFont="1" applyFill="1" applyBorder="1" applyAlignment="1">
      <alignment horizontal="center" vertical="center"/>
      <protection/>
    </xf>
    <xf numFmtId="0" fontId="4" fillId="0" borderId="25" xfId="77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69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3" fontId="5" fillId="0" borderId="26" xfId="77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left" vertical="center"/>
    </xf>
    <xf numFmtId="173" fontId="4" fillId="0" borderId="24" xfId="69" applyNumberFormat="1" applyFont="1" applyFill="1" applyBorder="1" applyAlignment="1">
      <alignment horizontal="center" vertical="center"/>
      <protection/>
    </xf>
    <xf numFmtId="0" fontId="2" fillId="0" borderId="24" xfId="76" applyFont="1" applyBorder="1" applyAlignment="1">
      <alignment horizontal="center"/>
      <protection/>
    </xf>
    <xf numFmtId="0" fontId="2" fillId="0" borderId="25" xfId="76" applyFont="1" applyBorder="1" applyAlignment="1">
      <alignment horizontal="center"/>
      <protection/>
    </xf>
    <xf numFmtId="0" fontId="2" fillId="29" borderId="25" xfId="76" applyFont="1" applyFill="1" applyBorder="1" applyAlignment="1">
      <alignment horizontal="center"/>
      <protection/>
    </xf>
    <xf numFmtId="0" fontId="2" fillId="29" borderId="26" xfId="76" applyFont="1" applyFill="1" applyBorder="1" applyAlignment="1">
      <alignment horizontal="center"/>
      <protection/>
    </xf>
    <xf numFmtId="0" fontId="0" fillId="0" borderId="0" xfId="76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1" fontId="2" fillId="25" borderId="24" xfId="78" applyNumberFormat="1" applyFont="1" applyFill="1" applyBorder="1" applyAlignment="1">
      <alignment horizontal="center" vertical="center"/>
      <protection/>
    </xf>
    <xf numFmtId="1" fontId="2" fillId="25" borderId="25" xfId="78" applyNumberFormat="1" applyFont="1" applyFill="1" applyBorder="1" applyAlignment="1">
      <alignment horizontal="center" vertical="center"/>
      <protection/>
    </xf>
    <xf numFmtId="1" fontId="2" fillId="25" borderId="26" xfId="78" applyNumberFormat="1" applyFont="1" applyFill="1" applyBorder="1" applyAlignment="1">
      <alignment horizontal="center" vertical="center"/>
      <protection/>
    </xf>
    <xf numFmtId="0" fontId="2" fillId="0" borderId="25" xfId="76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73" fontId="64" fillId="0" borderId="25" xfId="0" applyNumberFormat="1" applyFont="1" applyFill="1" applyBorder="1" applyAlignment="1">
      <alignment horizontal="center" vertical="center"/>
    </xf>
    <xf numFmtId="173" fontId="4" fillId="25" borderId="25" xfId="78" applyNumberFormat="1" applyFont="1" applyFill="1" applyBorder="1" applyAlignment="1">
      <alignment horizontal="center" vertical="center"/>
      <protection/>
    </xf>
    <xf numFmtId="173" fontId="4" fillId="25" borderId="25" xfId="75" applyNumberFormat="1" applyFont="1" applyFill="1" applyBorder="1" applyAlignment="1">
      <alignment horizontal="center" vertical="center"/>
      <protection/>
    </xf>
    <xf numFmtId="173" fontId="4" fillId="32" borderId="25" xfId="75" applyNumberFormat="1" applyFont="1" applyFill="1" applyBorder="1" applyAlignment="1">
      <alignment horizontal="center" vertical="center"/>
      <protection/>
    </xf>
    <xf numFmtId="173" fontId="4" fillId="32" borderId="25" xfId="7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6" applyFont="1" applyBorder="1" applyAlignment="1">
      <alignment horizontal="center"/>
      <protection/>
    </xf>
    <xf numFmtId="0" fontId="0" fillId="0" borderId="25" xfId="76" applyFont="1" applyBorder="1" applyAlignment="1">
      <alignment horizontal="center"/>
      <protection/>
    </xf>
    <xf numFmtId="0" fontId="0" fillId="0" borderId="25" xfId="76" applyFont="1" applyFill="1" applyBorder="1" applyAlignment="1">
      <alignment horizontal="center"/>
      <protection/>
    </xf>
    <xf numFmtId="0" fontId="0" fillId="29" borderId="25" xfId="76" applyFont="1" applyFill="1" applyBorder="1" applyAlignment="1">
      <alignment horizontal="center"/>
      <protection/>
    </xf>
    <xf numFmtId="0" fontId="0" fillId="29" borderId="26" xfId="76" applyFont="1" applyFill="1" applyBorder="1" applyAlignment="1">
      <alignment horizontal="center"/>
      <protection/>
    </xf>
    <xf numFmtId="0" fontId="0" fillId="0" borderId="24" xfId="78" applyFont="1" applyFill="1" applyBorder="1" applyAlignment="1">
      <alignment vertical="center"/>
      <protection/>
    </xf>
    <xf numFmtId="0" fontId="0" fillId="0" borderId="0" xfId="78" applyAlignment="1">
      <alignment horizontal="left"/>
      <protection/>
    </xf>
    <xf numFmtId="0" fontId="66" fillId="0" borderId="0" xfId="78" applyFont="1" applyAlignment="1">
      <alignment horizontal="left" vertical="center"/>
      <protection/>
    </xf>
    <xf numFmtId="0" fontId="66" fillId="0" borderId="0" xfId="78" applyFont="1" applyAlignment="1">
      <alignment horizontal="right"/>
      <protection/>
    </xf>
    <xf numFmtId="0" fontId="0" fillId="33" borderId="0" xfId="78" applyFill="1" applyAlignment="1">
      <alignment horizontal="center" vertical="center"/>
      <protection/>
    </xf>
    <xf numFmtId="0" fontId="2" fillId="25" borderId="41" xfId="78" applyFont="1" applyFill="1" applyBorder="1" applyAlignment="1">
      <alignment horizontal="center" vertical="center"/>
      <protection/>
    </xf>
    <xf numFmtId="49" fontId="0" fillId="25" borderId="20" xfId="78" applyNumberFormat="1" applyFill="1" applyBorder="1" applyAlignment="1">
      <alignment horizontal="center"/>
      <protection/>
    </xf>
    <xf numFmtId="0" fontId="7" fillId="0" borderId="42" xfId="78" applyFont="1" applyBorder="1" applyAlignment="1">
      <alignment horizontal="center" vertical="center" wrapText="1"/>
      <protection/>
    </xf>
    <xf numFmtId="0" fontId="0" fillId="25" borderId="20" xfId="78" applyFill="1" applyBorder="1" applyAlignment="1">
      <alignment horizontal="center"/>
      <protection/>
    </xf>
    <xf numFmtId="0" fontId="6" fillId="24" borderId="27" xfId="78" applyFont="1" applyFill="1" applyBorder="1" applyAlignment="1">
      <alignment horizontal="center"/>
      <protection/>
    </xf>
    <xf numFmtId="0" fontId="6" fillId="24" borderId="17" xfId="78" applyFont="1" applyFill="1" applyBorder="1" applyAlignment="1">
      <alignment horizontal="center"/>
      <protection/>
    </xf>
    <xf numFmtId="0" fontId="6" fillId="24" borderId="43" xfId="78" applyFont="1" applyFill="1" applyBorder="1" applyAlignment="1">
      <alignment horizontal="center"/>
      <protection/>
    </xf>
    <xf numFmtId="0" fontId="0" fillId="0" borderId="24" xfId="78" applyFill="1" applyBorder="1" applyAlignment="1">
      <alignment horizontal="center"/>
      <protection/>
    </xf>
    <xf numFmtId="0" fontId="6" fillId="24" borderId="28" xfId="78" applyFont="1" applyFill="1" applyBorder="1" applyAlignment="1">
      <alignment horizontal="center"/>
      <protection/>
    </xf>
    <xf numFmtId="0" fontId="6" fillId="24" borderId="10" xfId="78" applyFont="1" applyFill="1" applyBorder="1" applyAlignment="1">
      <alignment horizontal="center"/>
      <protection/>
    </xf>
    <xf numFmtId="0" fontId="6" fillId="24" borderId="33" xfId="78" applyFont="1" applyFill="1" applyBorder="1" applyAlignment="1">
      <alignment horizontal="center"/>
      <protection/>
    </xf>
    <xf numFmtId="0" fontId="0" fillId="0" borderId="25" xfId="78" applyFill="1" applyBorder="1" applyAlignment="1">
      <alignment horizontal="center"/>
      <protection/>
    </xf>
    <xf numFmtId="0" fontId="6" fillId="24" borderId="44" xfId="78" applyFont="1" applyFill="1" applyBorder="1" applyAlignment="1">
      <alignment horizontal="center"/>
      <protection/>
    </xf>
    <xf numFmtId="0" fontId="6" fillId="24" borderId="11" xfId="78" applyFont="1" applyFill="1" applyBorder="1" applyAlignment="1">
      <alignment horizontal="center"/>
      <protection/>
    </xf>
    <xf numFmtId="0" fontId="6" fillId="24" borderId="45" xfId="78" applyFont="1" applyFill="1" applyBorder="1" applyAlignment="1">
      <alignment horizontal="center"/>
      <protection/>
    </xf>
    <xf numFmtId="0" fontId="6" fillId="24" borderId="46" xfId="78" applyFont="1" applyFill="1" applyBorder="1" applyAlignment="1">
      <alignment horizontal="center"/>
      <protection/>
    </xf>
    <xf numFmtId="0" fontId="0" fillId="0" borderId="47" xfId="78" applyFill="1" applyBorder="1" applyAlignment="1">
      <alignment horizontal="center"/>
      <protection/>
    </xf>
    <xf numFmtId="0" fontId="6" fillId="24" borderId="29" xfId="78" applyFont="1" applyFill="1" applyBorder="1" applyAlignment="1">
      <alignment horizontal="center"/>
      <protection/>
    </xf>
    <xf numFmtId="0" fontId="6" fillId="24" borderId="30" xfId="78" applyFont="1" applyFill="1" applyBorder="1" applyAlignment="1">
      <alignment horizontal="center"/>
      <protection/>
    </xf>
    <xf numFmtId="0" fontId="6" fillId="24" borderId="31" xfId="78" applyFont="1" applyFill="1" applyBorder="1" applyAlignment="1">
      <alignment horizontal="center"/>
      <protection/>
    </xf>
    <xf numFmtId="0" fontId="6" fillId="24" borderId="48" xfId="78" applyFont="1" applyFill="1" applyBorder="1" applyAlignment="1">
      <alignment horizontal="center"/>
      <protection/>
    </xf>
    <xf numFmtId="0" fontId="6" fillId="24" borderId="32" xfId="78" applyFont="1" applyFill="1" applyBorder="1" applyAlignment="1">
      <alignment horizontal="center"/>
      <protection/>
    </xf>
    <xf numFmtId="0" fontId="0" fillId="0" borderId="49" xfId="78" applyFill="1" applyBorder="1" applyAlignment="1">
      <alignment horizontal="center"/>
      <protection/>
    </xf>
    <xf numFmtId="0" fontId="2" fillId="3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8" fontId="2" fillId="0" borderId="0" xfId="78" applyNumberFormat="1" applyFont="1" applyFill="1" applyBorder="1" applyAlignment="1">
      <alignment horizontal="center" vertical="center"/>
      <protection/>
    </xf>
    <xf numFmtId="168" fontId="0" fillId="0" borderId="0" xfId="78" applyNumberFormat="1" applyAlignment="1">
      <alignment horizontal="center" vertical="center"/>
      <protection/>
    </xf>
    <xf numFmtId="168" fontId="0" fillId="0" borderId="0" xfId="78" applyNumberFormat="1" applyFill="1" applyBorder="1" applyAlignment="1">
      <alignment horizontal="center" vertical="center"/>
      <protection/>
    </xf>
    <xf numFmtId="49" fontId="0" fillId="0" borderId="10" xfId="78" applyNumberFormat="1" applyBorder="1" applyAlignment="1">
      <alignment horizontal="center" vertical="center"/>
      <protection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10" fillId="0" borderId="0" xfId="78" applyNumberFormat="1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49" fontId="0" fillId="35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2" fillId="0" borderId="0" xfId="76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6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4" fontId="67" fillId="0" borderId="25" xfId="77" applyNumberFormat="1" applyFont="1" applyFill="1" applyBorder="1" applyAlignment="1">
      <alignment horizontal="center" vertical="center"/>
      <protection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9" borderId="41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0" borderId="4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68" fontId="2" fillId="0" borderId="41" xfId="0" applyNumberFormat="1" applyFont="1" applyBorder="1" applyAlignment="1">
      <alignment horizontal="center" vertical="center"/>
    </xf>
    <xf numFmtId="168" fontId="2" fillId="0" borderId="5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168" fontId="0" fillId="27" borderId="0" xfId="0" applyNumberFormat="1" applyFill="1" applyBorder="1" applyAlignment="1">
      <alignment horizontal="center" vertical="center"/>
    </xf>
    <xf numFmtId="168" fontId="0" fillId="27" borderId="5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0" fillId="0" borderId="51" xfId="0" applyNumberForma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29" borderId="0" xfId="0" applyFont="1" applyFill="1" applyBorder="1" applyAlignment="1">
      <alignment/>
    </xf>
    <xf numFmtId="168" fontId="0" fillId="0" borderId="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29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ill="1" applyBorder="1" applyAlignment="1">
      <alignment/>
    </xf>
    <xf numFmtId="168" fontId="0" fillId="0" borderId="53" xfId="0" applyNumberFormat="1" applyFill="1" applyBorder="1" applyAlignment="1">
      <alignment horizontal="center" vertical="center"/>
    </xf>
    <xf numFmtId="168" fontId="0" fillId="0" borderId="54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168" fontId="0" fillId="28" borderId="0" xfId="0" applyNumberFormat="1" applyFill="1" applyBorder="1" applyAlignment="1">
      <alignment horizontal="center" vertical="center"/>
    </xf>
    <xf numFmtId="168" fontId="0" fillId="28" borderId="5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52" xfId="0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0" fillId="38" borderId="53" xfId="0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38" borderId="41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0" fillId="40" borderId="55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49" fontId="0" fillId="41" borderId="0" xfId="0" applyNumberFormat="1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3" fontId="4" fillId="0" borderId="25" xfId="78" applyNumberFormat="1" applyFont="1" applyFill="1" applyBorder="1" applyAlignment="1">
      <alignment horizontal="center" vertical="center"/>
      <protection/>
    </xf>
    <xf numFmtId="0" fontId="2" fillId="37" borderId="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3" fillId="26" borderId="42" xfId="77" applyFont="1" applyFill="1" applyBorder="1" applyAlignment="1">
      <alignment horizontal="center" vertical="center"/>
      <protection/>
    </xf>
    <xf numFmtId="0" fontId="2" fillId="27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49" fontId="67" fillId="0" borderId="57" xfId="69" applyNumberFormat="1" applyFont="1" applyFill="1" applyBorder="1" applyAlignment="1">
      <alignment horizontal="center" vertical="center"/>
      <protection/>
    </xf>
    <xf numFmtId="173" fontId="67" fillId="0" borderId="58" xfId="69" applyNumberFormat="1" applyFont="1" applyFill="1" applyBorder="1" applyAlignment="1">
      <alignment horizontal="center" vertical="center"/>
      <protection/>
    </xf>
    <xf numFmtId="49" fontId="67" fillId="0" borderId="59" xfId="69" applyNumberFormat="1" applyFont="1" applyFill="1" applyBorder="1" applyAlignment="1">
      <alignment horizontal="center" vertical="center"/>
      <protection/>
    </xf>
    <xf numFmtId="173" fontId="67" fillId="0" borderId="60" xfId="69" applyNumberFormat="1" applyFont="1" applyFill="1" applyBorder="1" applyAlignment="1">
      <alignment horizontal="center" vertical="center"/>
      <protection/>
    </xf>
    <xf numFmtId="173" fontId="68" fillId="0" borderId="60" xfId="69" applyNumberFormat="1" applyFont="1" applyFill="1" applyBorder="1" applyAlignment="1">
      <alignment horizontal="center" vertical="center"/>
      <protection/>
    </xf>
    <xf numFmtId="173" fontId="68" fillId="0" borderId="60" xfId="77" applyNumberFormat="1" applyFont="1" applyFill="1" applyBorder="1" applyAlignment="1">
      <alignment horizontal="center" vertical="center"/>
      <protection/>
    </xf>
    <xf numFmtId="49" fontId="4" fillId="0" borderId="59" xfId="77" applyNumberFormat="1" applyFont="1" applyFill="1" applyBorder="1" applyAlignment="1">
      <alignment horizontal="center" vertical="center"/>
      <protection/>
    </xf>
    <xf numFmtId="49" fontId="67" fillId="0" borderId="59" xfId="77" applyNumberFormat="1" applyFont="1" applyFill="1" applyBorder="1" applyAlignment="1">
      <alignment horizontal="center" vertical="center"/>
      <protection/>
    </xf>
    <xf numFmtId="173" fontId="67" fillId="0" borderId="60" xfId="77" applyNumberFormat="1" applyFont="1" applyFill="1" applyBorder="1" applyAlignment="1">
      <alignment horizontal="center" vertical="center"/>
      <protection/>
    </xf>
    <xf numFmtId="173" fontId="4" fillId="0" borderId="60" xfId="77" applyNumberFormat="1" applyFont="1" applyFill="1" applyBorder="1" applyAlignment="1">
      <alignment horizontal="center" vertical="center"/>
      <protection/>
    </xf>
    <xf numFmtId="173" fontId="4" fillId="42" borderId="60" xfId="69" applyNumberFormat="1" applyFont="1" applyFill="1" applyBorder="1" applyAlignment="1">
      <alignment horizontal="center" vertical="center"/>
      <protection/>
    </xf>
    <xf numFmtId="49" fontId="4" fillId="42" borderId="59" xfId="69" applyNumberFormat="1" applyFont="1" applyFill="1" applyBorder="1" applyAlignment="1">
      <alignment horizontal="center" vertical="center"/>
      <protection/>
    </xf>
    <xf numFmtId="49" fontId="4" fillId="42" borderId="59" xfId="77" applyNumberFormat="1" applyFont="1" applyFill="1" applyBorder="1" applyAlignment="1">
      <alignment horizontal="center" vertical="center"/>
      <protection/>
    </xf>
    <xf numFmtId="173" fontId="4" fillId="42" borderId="60" xfId="77" applyNumberFormat="1" applyFont="1" applyFill="1" applyBorder="1" applyAlignment="1">
      <alignment horizontal="center" vertical="center"/>
      <protection/>
    </xf>
    <xf numFmtId="49" fontId="67" fillId="0" borderId="61" xfId="0" applyNumberFormat="1" applyFont="1" applyBorder="1" applyAlignment="1">
      <alignment horizontal="center" vertical="center"/>
    </xf>
    <xf numFmtId="173" fontId="67" fillId="0" borderId="62" xfId="0" applyNumberFormat="1" applyFont="1" applyBorder="1" applyAlignment="1">
      <alignment horizontal="center" vertical="center"/>
    </xf>
    <xf numFmtId="49" fontId="4" fillId="42" borderId="59" xfId="75" applyNumberFormat="1" applyFont="1" applyFill="1" applyBorder="1" applyAlignment="1">
      <alignment horizontal="center" vertical="center"/>
      <protection/>
    </xf>
    <xf numFmtId="49" fontId="67" fillId="0" borderId="59" xfId="0" applyNumberFormat="1" applyFont="1" applyBorder="1" applyAlignment="1">
      <alignment horizontal="center" vertical="center"/>
    </xf>
    <xf numFmtId="0" fontId="4" fillId="0" borderId="60" xfId="69" applyFont="1" applyFill="1" applyBorder="1" applyAlignment="1">
      <alignment horizontal="center" vertical="center"/>
      <protection/>
    </xf>
    <xf numFmtId="49" fontId="4" fillId="0" borderId="59" xfId="69" applyNumberFormat="1" applyFont="1" applyFill="1" applyBorder="1" applyAlignment="1">
      <alignment horizontal="center" vertical="center"/>
      <protection/>
    </xf>
    <xf numFmtId="0" fontId="4" fillId="0" borderId="60" xfId="75" applyFont="1" applyFill="1" applyBorder="1" applyAlignment="1">
      <alignment horizontal="center" vertical="center"/>
      <protection/>
    </xf>
    <xf numFmtId="49" fontId="4" fillId="0" borderId="59" xfId="75" applyNumberFormat="1" applyFont="1" applyFill="1" applyBorder="1" applyAlignment="1">
      <alignment horizontal="center" vertical="center"/>
      <protection/>
    </xf>
    <xf numFmtId="49" fontId="4" fillId="0" borderId="63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29" borderId="4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29" borderId="37" xfId="0" applyFont="1" applyFill="1" applyBorder="1" applyAlignment="1">
      <alignment/>
    </xf>
    <xf numFmtId="0" fontId="0" fillId="29" borderId="2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5" xfId="0" applyFont="1" applyFill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" fillId="26" borderId="65" xfId="77" applyFont="1" applyFill="1" applyBorder="1" applyAlignment="1">
      <alignment horizontal="center" vertical="center"/>
      <protection/>
    </xf>
    <xf numFmtId="0" fontId="0" fillId="30" borderId="0" xfId="0" applyFont="1" applyFill="1" applyBorder="1" applyAlignment="1">
      <alignment/>
    </xf>
    <xf numFmtId="0" fontId="0" fillId="43" borderId="0" xfId="0" applyFill="1" applyAlignment="1">
      <alignment/>
    </xf>
    <xf numFmtId="168" fontId="39" fillId="0" borderId="24" xfId="78" applyNumberFormat="1" applyFont="1" applyFill="1" applyBorder="1" applyAlignment="1">
      <alignment horizontal="center" vertical="center"/>
      <protection/>
    </xf>
    <xf numFmtId="168" fontId="39" fillId="0" borderId="25" xfId="78" applyNumberFormat="1" applyFont="1" applyFill="1" applyBorder="1" applyAlignment="1">
      <alignment horizontal="center" vertical="center"/>
      <protection/>
    </xf>
    <xf numFmtId="168" fontId="39" fillId="0" borderId="26" xfId="78" applyNumberFormat="1" applyFont="1" applyFill="1" applyBorder="1" applyAlignment="1">
      <alignment horizontal="center" vertical="center"/>
      <protection/>
    </xf>
    <xf numFmtId="0" fontId="0" fillId="0" borderId="0" xfId="78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0" borderId="27" xfId="78" applyFont="1" applyFill="1" applyBorder="1" applyAlignment="1">
      <alignment horizontal="center" vertical="center"/>
      <protection/>
    </xf>
    <xf numFmtId="0" fontId="6" fillId="30" borderId="17" xfId="78" applyFont="1" applyFill="1" applyBorder="1" applyAlignment="1">
      <alignment horizontal="center" vertical="center"/>
      <protection/>
    </xf>
    <xf numFmtId="0" fontId="6" fillId="30" borderId="18" xfId="78" applyFont="1" applyFill="1" applyBorder="1" applyAlignment="1">
      <alignment horizontal="center" vertical="center"/>
      <protection/>
    </xf>
    <xf numFmtId="0" fontId="6" fillId="30" borderId="10" xfId="78" applyFont="1" applyFill="1" applyBorder="1" applyAlignment="1">
      <alignment horizontal="center" vertical="center"/>
      <protection/>
    </xf>
    <xf numFmtId="0" fontId="6" fillId="30" borderId="28" xfId="78" applyFont="1" applyFill="1" applyBorder="1" applyAlignment="1">
      <alignment horizontal="center" vertical="center"/>
      <protection/>
    </xf>
    <xf numFmtId="0" fontId="6" fillId="30" borderId="29" xfId="78" applyFont="1" applyFill="1" applyBorder="1" applyAlignment="1">
      <alignment horizontal="center" vertical="center"/>
      <protection/>
    </xf>
    <xf numFmtId="0" fontId="6" fillId="30" borderId="66" xfId="78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horizontal="center" vertical="center"/>
    </xf>
    <xf numFmtId="0" fontId="6" fillId="30" borderId="67" xfId="78" applyFont="1" applyFill="1" applyBorder="1" applyAlignment="1">
      <alignment horizontal="center" vertical="center"/>
      <protection/>
    </xf>
    <xf numFmtId="0" fontId="0" fillId="44" borderId="0" xfId="0" applyFill="1" applyAlignment="1">
      <alignment horizontal="center" vertical="center"/>
    </xf>
    <xf numFmtId="0" fontId="0" fillId="45" borderId="0" xfId="0" applyFill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65" fillId="45" borderId="0" xfId="0" applyFont="1" applyFill="1" applyAlignment="1">
      <alignment horizontal="center" vertical="center"/>
    </xf>
    <xf numFmtId="0" fontId="2" fillId="0" borderId="68" xfId="78" applyFont="1" applyBorder="1" applyAlignment="1">
      <alignment horizontal="center"/>
      <protection/>
    </xf>
    <xf numFmtId="0" fontId="0" fillId="0" borderId="68" xfId="78" applyBorder="1" applyAlignment="1">
      <alignment horizontal="center"/>
      <protection/>
    </xf>
    <xf numFmtId="0" fontId="0" fillId="24" borderId="68" xfId="78" applyFill="1" applyBorder="1" applyAlignment="1">
      <alignment horizontal="center"/>
      <protection/>
    </xf>
    <xf numFmtId="0" fontId="6" fillId="0" borderId="40" xfId="78" applyFont="1" applyFill="1" applyBorder="1" applyAlignment="1">
      <alignment horizontal="center" vertical="center"/>
      <protection/>
    </xf>
    <xf numFmtId="0" fontId="6" fillId="0" borderId="69" xfId="78" applyFont="1" applyFill="1" applyBorder="1" applyAlignment="1">
      <alignment horizontal="center" vertical="center"/>
      <protection/>
    </xf>
    <xf numFmtId="1" fontId="0" fillId="0" borderId="24" xfId="78" applyNumberFormat="1" applyFont="1" applyFill="1" applyBorder="1" applyAlignment="1">
      <alignment horizontal="center" vertical="center"/>
      <protection/>
    </xf>
    <xf numFmtId="0" fontId="6" fillId="0" borderId="12" xfId="78" applyFont="1" applyFill="1" applyBorder="1" applyAlignment="1">
      <alignment horizontal="center" vertical="center"/>
      <protection/>
    </xf>
    <xf numFmtId="1" fontId="0" fillId="0" borderId="25" xfId="78" applyNumberFormat="1" applyFont="1" applyFill="1" applyBorder="1" applyAlignment="1">
      <alignment horizontal="center" vertical="center"/>
      <protection/>
    </xf>
    <xf numFmtId="0" fontId="6" fillId="24" borderId="12" xfId="78" applyFont="1" applyFill="1" applyBorder="1" applyAlignment="1">
      <alignment horizontal="center" vertical="center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6" fillId="0" borderId="11" xfId="78" applyFont="1" applyFill="1" applyBorder="1" applyAlignment="1">
      <alignment horizontal="center" vertical="center"/>
      <protection/>
    </xf>
    <xf numFmtId="0" fontId="6" fillId="24" borderId="70" xfId="78" applyFont="1" applyFill="1" applyBorder="1" applyAlignment="1">
      <alignment horizontal="center" vertical="center"/>
      <protection/>
    </xf>
    <xf numFmtId="1" fontId="0" fillId="0" borderId="26" xfId="78" applyNumberFormat="1" applyFont="1" applyFill="1" applyBorder="1" applyAlignment="1">
      <alignment horizontal="center" vertical="center"/>
      <protection/>
    </xf>
    <xf numFmtId="0" fontId="0" fillId="45" borderId="0" xfId="0" applyFont="1" applyFill="1" applyAlignment="1">
      <alignment horizontal="center" vertical="center"/>
    </xf>
    <xf numFmtId="0" fontId="6" fillId="34" borderId="40" xfId="78" applyFont="1" applyFill="1" applyBorder="1" applyAlignment="1">
      <alignment horizontal="center" vertical="center"/>
      <protection/>
    </xf>
    <xf numFmtId="0" fontId="2" fillId="46" borderId="0" xfId="0" applyFont="1" applyFill="1" applyAlignment="1">
      <alignment horizontal="center" vertical="center"/>
    </xf>
    <xf numFmtId="0" fontId="6" fillId="46" borderId="12" xfId="78" applyFont="1" applyFill="1" applyBorder="1" applyAlignment="1">
      <alignment horizontal="center" vertical="center"/>
      <protection/>
    </xf>
    <xf numFmtId="0" fontId="6" fillId="0" borderId="0" xfId="78" applyFont="1" applyFill="1" applyBorder="1" applyAlignment="1">
      <alignment horizontal="center" vertical="center"/>
      <protection/>
    </xf>
    <xf numFmtId="0" fontId="6" fillId="30" borderId="71" xfId="78" applyFont="1" applyFill="1" applyBorder="1" applyAlignment="1">
      <alignment horizontal="center" vertical="center"/>
      <protection/>
    </xf>
    <xf numFmtId="0" fontId="0" fillId="47" borderId="0" xfId="0" applyFill="1" applyBorder="1" applyAlignment="1">
      <alignment/>
    </xf>
    <xf numFmtId="0" fontId="2" fillId="47" borderId="0" xfId="0" applyFont="1" applyFill="1" applyAlignment="1">
      <alignment horizontal="center" vertical="center"/>
    </xf>
    <xf numFmtId="0" fontId="0" fillId="47" borderId="0" xfId="0" applyFill="1" applyAlignment="1">
      <alignment/>
    </xf>
    <xf numFmtId="0" fontId="0" fillId="47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2" fillId="48" borderId="0" xfId="0" applyFont="1" applyFill="1" applyAlignment="1">
      <alignment horizontal="center" vertical="center"/>
    </xf>
    <xf numFmtId="0" fontId="66" fillId="0" borderId="0" xfId="78" applyFont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4" fillId="49" borderId="51" xfId="0" applyNumberFormat="1" applyFont="1" applyFill="1" applyBorder="1" applyAlignment="1">
      <alignment horizontal="center"/>
    </xf>
    <xf numFmtId="49" fontId="4" fillId="49" borderId="72" xfId="0" applyNumberFormat="1" applyFont="1" applyFill="1" applyBorder="1" applyAlignment="1">
      <alignment horizontal="center"/>
    </xf>
    <xf numFmtId="0" fontId="4" fillId="49" borderId="54" xfId="0" applyFont="1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167" fontId="4" fillId="31" borderId="51" xfId="43" applyNumberFormat="1" applyFont="1" applyFill="1" applyBorder="1" applyAlignment="1">
      <alignment horizontal="center"/>
    </xf>
    <xf numFmtId="49" fontId="3" fillId="31" borderId="22" xfId="0" applyNumberFormat="1" applyFont="1" applyFill="1" applyBorder="1" applyAlignment="1">
      <alignment/>
    </xf>
    <xf numFmtId="0" fontId="3" fillId="31" borderId="51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51" xfId="0" applyFill="1" applyBorder="1" applyAlignment="1">
      <alignment/>
    </xf>
    <xf numFmtId="0" fontId="2" fillId="31" borderId="22" xfId="0" applyFont="1" applyFill="1" applyBorder="1" applyAlignment="1">
      <alignment/>
    </xf>
    <xf numFmtId="0" fontId="0" fillId="31" borderId="52" xfId="0" applyFill="1" applyBorder="1" applyAlignment="1">
      <alignment/>
    </xf>
    <xf numFmtId="0" fontId="0" fillId="31" borderId="54" xfId="0" applyFill="1" applyBorder="1" applyAlignment="1">
      <alignment/>
    </xf>
    <xf numFmtId="49" fontId="10" fillId="29" borderId="5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56" xfId="0" applyFill="1" applyBorder="1" applyAlignment="1">
      <alignment vertical="center"/>
    </xf>
    <xf numFmtId="0" fontId="0" fillId="0" borderId="25" xfId="0" applyFill="1" applyBorder="1" applyAlignment="1">
      <alignment/>
    </xf>
    <xf numFmtId="0" fontId="9" fillId="0" borderId="7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74" xfId="0" applyFont="1" applyFill="1" applyBorder="1" applyAlignment="1">
      <alignment vertical="center"/>
    </xf>
    <xf numFmtId="0" fontId="0" fillId="31" borderId="22" xfId="0" applyFont="1" applyFill="1" applyBorder="1" applyAlignment="1">
      <alignment horizontal="center" vertical="center"/>
    </xf>
    <xf numFmtId="6" fontId="4" fillId="31" borderId="51" xfId="0" applyNumberFormat="1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/>
    </xf>
    <xf numFmtId="168" fontId="39" fillId="50" borderId="25" xfId="78" applyNumberFormat="1" applyFont="1" applyFill="1" applyBorder="1" applyAlignment="1">
      <alignment horizontal="center" vertical="center"/>
      <protection/>
    </xf>
    <xf numFmtId="173" fontId="67" fillId="0" borderId="47" xfId="69" applyNumberFormat="1" applyFont="1" applyFill="1" applyBorder="1" applyAlignment="1">
      <alignment horizontal="center" vertical="center"/>
      <protection/>
    </xf>
    <xf numFmtId="173" fontId="68" fillId="0" borderId="47" xfId="69" applyNumberFormat="1" applyFont="1" applyFill="1" applyBorder="1" applyAlignment="1">
      <alignment horizontal="center" vertical="center"/>
      <protection/>
    </xf>
    <xf numFmtId="173" fontId="67" fillId="0" borderId="47" xfId="77" applyNumberFormat="1" applyFont="1" applyFill="1" applyBorder="1" applyAlignment="1">
      <alignment horizontal="center" vertical="center"/>
      <protection/>
    </xf>
    <xf numFmtId="173" fontId="4" fillId="0" borderId="47" xfId="77" applyNumberFormat="1" applyFont="1" applyFill="1" applyBorder="1" applyAlignment="1">
      <alignment horizontal="center" vertical="center"/>
      <protection/>
    </xf>
    <xf numFmtId="173" fontId="68" fillId="0" borderId="47" xfId="77" applyNumberFormat="1" applyFont="1" applyFill="1" applyBorder="1" applyAlignment="1">
      <alignment horizontal="center" vertical="center"/>
      <protection/>
    </xf>
    <xf numFmtId="0" fontId="4" fillId="0" borderId="47" xfId="69" applyFont="1" applyFill="1" applyBorder="1" applyAlignment="1">
      <alignment horizontal="center" vertical="center"/>
      <protection/>
    </xf>
    <xf numFmtId="0" fontId="4" fillId="0" borderId="47" xfId="75" applyFont="1" applyFill="1" applyBorder="1" applyAlignment="1">
      <alignment horizontal="center" vertical="center"/>
      <protection/>
    </xf>
    <xf numFmtId="0" fontId="4" fillId="0" borderId="49" xfId="0" applyFont="1" applyFill="1" applyBorder="1" applyAlignment="1">
      <alignment horizontal="center" vertical="center"/>
    </xf>
    <xf numFmtId="173" fontId="67" fillId="0" borderId="75" xfId="69" applyNumberFormat="1" applyFont="1" applyFill="1" applyBorder="1" applyAlignment="1">
      <alignment horizontal="center" vertical="center"/>
      <protection/>
    </xf>
    <xf numFmtId="0" fontId="70" fillId="0" borderId="24" xfId="0" applyFont="1" applyFill="1" applyBorder="1" applyAlignment="1">
      <alignment horizontal="center" vertical="center"/>
    </xf>
    <xf numFmtId="173" fontId="67" fillId="0" borderId="75" xfId="0" applyNumberFormat="1" applyFont="1" applyFill="1" applyBorder="1" applyAlignment="1">
      <alignment horizontal="center" vertical="center"/>
    </xf>
    <xf numFmtId="173" fontId="4" fillId="0" borderId="47" xfId="69" applyNumberFormat="1" applyFont="1" applyFill="1" applyBorder="1" applyAlignment="1">
      <alignment horizontal="center" vertical="center"/>
      <protection/>
    </xf>
    <xf numFmtId="0" fontId="2" fillId="51" borderId="25" xfId="76" applyFont="1" applyFill="1" applyBorder="1" applyAlignment="1">
      <alignment horizontal="center"/>
      <protection/>
    </xf>
    <xf numFmtId="0" fontId="0" fillId="51" borderId="25" xfId="76" applyFont="1" applyFill="1" applyBorder="1" applyAlignment="1">
      <alignment horizontal="center"/>
      <protection/>
    </xf>
    <xf numFmtId="0" fontId="0" fillId="51" borderId="25" xfId="78" applyFont="1" applyFill="1" applyBorder="1" applyAlignment="1">
      <alignment vertical="center"/>
      <protection/>
    </xf>
    <xf numFmtId="0" fontId="0" fillId="25" borderId="0" xfId="0" applyFill="1" applyAlignment="1">
      <alignment/>
    </xf>
    <xf numFmtId="0" fontId="7" fillId="0" borderId="55" xfId="78" applyFont="1" applyBorder="1" applyAlignment="1">
      <alignment horizontal="center" vertical="center" wrapText="1"/>
      <protection/>
    </xf>
    <xf numFmtId="0" fontId="0" fillId="0" borderId="24" xfId="78" applyFill="1" applyBorder="1" applyAlignment="1">
      <alignment horizontal="center" vertical="center"/>
      <protection/>
    </xf>
    <xf numFmtId="0" fontId="0" fillId="0" borderId="25" xfId="78" applyFill="1" applyBorder="1" applyAlignment="1">
      <alignment horizontal="center" vertical="center"/>
      <protection/>
    </xf>
    <xf numFmtId="0" fontId="0" fillId="0" borderId="26" xfId="78" applyFill="1" applyBorder="1" applyAlignment="1">
      <alignment horizontal="center" vertical="center"/>
      <protection/>
    </xf>
    <xf numFmtId="0" fontId="65" fillId="0" borderId="12" xfId="0" applyFont="1" applyBorder="1" applyAlignment="1">
      <alignment horizontal="center"/>
    </xf>
    <xf numFmtId="0" fontId="0" fillId="45" borderId="0" xfId="0" applyFill="1" applyBorder="1" applyAlignment="1">
      <alignment horizontal="center" vertical="center"/>
    </xf>
    <xf numFmtId="0" fontId="2" fillId="31" borderId="76" xfId="0" applyFont="1" applyFill="1" applyBorder="1" applyAlignment="1">
      <alignment horizontal="center" vertical="center"/>
    </xf>
    <xf numFmtId="0" fontId="0" fillId="31" borderId="77" xfId="0" applyFill="1" applyBorder="1" applyAlignment="1">
      <alignment horizontal="center" vertical="center"/>
    </xf>
    <xf numFmtId="0" fontId="3" fillId="31" borderId="22" xfId="0" applyFont="1" applyFill="1" applyBorder="1" applyAlignment="1">
      <alignment horizontal="left" vertical="center" wrapText="1"/>
    </xf>
    <xf numFmtId="0" fontId="0" fillId="31" borderId="51" xfId="0" applyFill="1" applyBorder="1" applyAlignment="1">
      <alignment horizontal="left" vertical="center" wrapText="1"/>
    </xf>
    <xf numFmtId="0" fontId="0" fillId="31" borderId="22" xfId="0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52" borderId="84" xfId="0" applyFont="1" applyFill="1" applyBorder="1" applyAlignment="1">
      <alignment horizontal="center" vertical="center"/>
    </xf>
    <xf numFmtId="0" fontId="0" fillId="52" borderId="85" xfId="0" applyFill="1" applyBorder="1" applyAlignment="1">
      <alignment horizontal="center" vertical="center"/>
    </xf>
    <xf numFmtId="0" fontId="0" fillId="52" borderId="86" xfId="0" applyFill="1" applyBorder="1" applyAlignment="1">
      <alignment horizontal="center" vertical="center"/>
    </xf>
    <xf numFmtId="0" fontId="0" fillId="52" borderId="87" xfId="0" applyFont="1" applyFill="1" applyBorder="1" applyAlignment="1">
      <alignment horizontal="center" vertical="center"/>
    </xf>
    <xf numFmtId="0" fontId="0" fillId="52" borderId="36" xfId="0" applyFont="1" applyFill="1" applyBorder="1" applyAlignment="1">
      <alignment horizontal="center" vertical="center"/>
    </xf>
    <xf numFmtId="0" fontId="0" fillId="52" borderId="47" xfId="0" applyFont="1" applyFill="1" applyBorder="1" applyAlignment="1">
      <alignment horizontal="center" vertical="center"/>
    </xf>
    <xf numFmtId="0" fontId="0" fillId="52" borderId="88" xfId="0" applyFont="1" applyFill="1" applyBorder="1" applyAlignment="1">
      <alignment horizontal="center" vertical="center"/>
    </xf>
    <xf numFmtId="0" fontId="0" fillId="52" borderId="89" xfId="0" applyFont="1" applyFill="1" applyBorder="1" applyAlignment="1">
      <alignment horizontal="center" vertical="center"/>
    </xf>
    <xf numFmtId="0" fontId="0" fillId="52" borderId="49" xfId="0" applyFont="1" applyFill="1" applyBorder="1" applyAlignment="1">
      <alignment horizontal="center" vertical="center"/>
    </xf>
    <xf numFmtId="49" fontId="10" fillId="29" borderId="55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71" fillId="0" borderId="4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2" fillId="31" borderId="90" xfId="0" applyFont="1" applyFill="1" applyBorder="1" applyAlignment="1">
      <alignment horizontal="center" vertical="center"/>
    </xf>
    <xf numFmtId="0" fontId="0" fillId="31" borderId="72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49" borderId="4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6" xfId="0" applyBorder="1" applyAlignment="1">
      <alignment/>
    </xf>
    <xf numFmtId="49" fontId="10" fillId="29" borderId="76" xfId="0" applyNumberFormat="1" applyFont="1" applyFill="1" applyBorder="1" applyAlignment="1">
      <alignment horizontal="center"/>
    </xf>
    <xf numFmtId="0" fontId="0" fillId="0" borderId="77" xfId="0" applyBorder="1" applyAlignment="1">
      <alignment/>
    </xf>
    <xf numFmtId="0" fontId="2" fillId="53" borderId="2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" fillId="0" borderId="21" xfId="78" applyFont="1" applyBorder="1" applyAlignment="1">
      <alignment horizontal="center" vertical="center"/>
      <protection/>
    </xf>
    <xf numFmtId="0" fontId="5" fillId="0" borderId="41" xfId="78" applyFont="1" applyBorder="1" applyAlignment="1">
      <alignment horizontal="center" vertical="center"/>
      <protection/>
    </xf>
    <xf numFmtId="0" fontId="5" fillId="0" borderId="50" xfId="78" applyFont="1" applyBorder="1" applyAlignment="1">
      <alignment horizontal="center" vertical="center"/>
      <protection/>
    </xf>
    <xf numFmtId="0" fontId="5" fillId="0" borderId="52" xfId="78" applyFont="1" applyBorder="1" applyAlignment="1">
      <alignment horizontal="center" vertical="center"/>
      <protection/>
    </xf>
    <xf numFmtId="0" fontId="5" fillId="0" borderId="53" xfId="78" applyFont="1" applyBorder="1" applyAlignment="1">
      <alignment horizontal="center" vertical="center"/>
      <protection/>
    </xf>
    <xf numFmtId="0" fontId="5" fillId="0" borderId="54" xfId="78" applyFont="1" applyBorder="1" applyAlignment="1">
      <alignment horizontal="center" vertical="center"/>
      <protection/>
    </xf>
    <xf numFmtId="0" fontId="30" fillId="0" borderId="42" xfId="77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74" xfId="0" applyFont="1" applyBorder="1" applyAlignment="1">
      <alignment horizontal="center" textRotation="90"/>
    </xf>
    <xf numFmtId="0" fontId="5" fillId="0" borderId="42" xfId="78" applyFont="1" applyBorder="1" applyAlignment="1">
      <alignment horizontal="center" vertical="center" textRotation="90"/>
      <protection/>
    </xf>
    <xf numFmtId="0" fontId="5" fillId="0" borderId="20" xfId="78" applyFont="1" applyBorder="1" applyAlignment="1">
      <alignment horizontal="center" vertical="center" textRotation="90"/>
      <protection/>
    </xf>
    <xf numFmtId="0" fontId="5" fillId="0" borderId="74" xfId="78" applyFont="1" applyBorder="1" applyAlignment="1">
      <alignment horizontal="center" vertical="center" textRotation="90"/>
      <protection/>
    </xf>
    <xf numFmtId="0" fontId="6" fillId="0" borderId="27" xfId="78" applyFont="1" applyBorder="1" applyAlignment="1">
      <alignment horizontal="center" vertical="center" textRotation="90"/>
      <protection/>
    </xf>
    <xf numFmtId="0" fontId="6" fillId="0" borderId="28" xfId="78" applyFont="1" applyBorder="1" applyAlignment="1">
      <alignment horizontal="center" vertical="center" textRotation="90"/>
      <protection/>
    </xf>
    <xf numFmtId="0" fontId="6" fillId="0" borderId="44" xfId="78" applyFont="1" applyBorder="1" applyAlignment="1">
      <alignment horizontal="center" vertical="center" textRotation="90"/>
      <protection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1" fillId="0" borderId="91" xfId="78" applyFont="1" applyFill="1" applyBorder="1" applyAlignment="1">
      <alignment horizontal="center" vertical="center" wrapText="1"/>
      <protection/>
    </xf>
    <xf numFmtId="0" fontId="71" fillId="0" borderId="92" xfId="0" applyFont="1" applyBorder="1" applyAlignment="1">
      <alignment horizontal="center" wrapText="1"/>
    </xf>
    <xf numFmtId="0" fontId="71" fillId="0" borderId="93" xfId="0" applyFont="1" applyBorder="1" applyAlignment="1">
      <alignment horizontal="center" wrapText="1"/>
    </xf>
    <xf numFmtId="0" fontId="71" fillId="0" borderId="94" xfId="0" applyFont="1" applyBorder="1" applyAlignment="1">
      <alignment horizontal="center" wrapText="1"/>
    </xf>
    <xf numFmtId="0" fontId="71" fillId="0" borderId="95" xfId="0" applyFont="1" applyBorder="1" applyAlignment="1">
      <alignment horizontal="center" wrapText="1"/>
    </xf>
    <xf numFmtId="0" fontId="71" fillId="0" borderId="96" xfId="0" applyFont="1" applyBorder="1" applyAlignment="1">
      <alignment horizontal="center" wrapText="1"/>
    </xf>
    <xf numFmtId="0" fontId="5" fillId="0" borderId="51" xfId="78" applyFont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6" fillId="0" borderId="0" xfId="78" applyFont="1" applyAlignment="1">
      <alignment horizontal="right" vertical="top"/>
      <protection/>
    </xf>
    <xf numFmtId="0" fontId="40" fillId="0" borderId="42" xfId="77" applyFont="1" applyFill="1" applyBorder="1" applyAlignment="1">
      <alignment horizontal="center" vertical="center"/>
      <protection/>
    </xf>
    <xf numFmtId="0" fontId="41" fillId="0" borderId="2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2" fillId="0" borderId="50" xfId="70" applyFont="1" applyBorder="1" applyAlignment="1">
      <alignment horizontal="center" vertical="center" wrapText="1"/>
      <protection/>
    </xf>
    <xf numFmtId="0" fontId="2" fillId="0" borderId="54" xfId="70" applyFont="1" applyBorder="1" applyAlignment="1">
      <alignment horizontal="center" vertical="center"/>
      <protection/>
    </xf>
    <xf numFmtId="0" fontId="33" fillId="29" borderId="50" xfId="70" applyFont="1" applyFill="1" applyBorder="1" applyAlignment="1">
      <alignment horizontal="center" vertical="center" wrapText="1"/>
      <protection/>
    </xf>
    <xf numFmtId="0" fontId="33" fillId="29" borderId="54" xfId="70" applyFont="1" applyFill="1" applyBorder="1" applyAlignment="1">
      <alignment horizontal="center" vertical="center"/>
      <protection/>
    </xf>
    <xf numFmtId="0" fontId="37" fillId="0" borderId="42" xfId="77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/>
    </xf>
    <xf numFmtId="0" fontId="10" fillId="42" borderId="42" xfId="77" applyFont="1" applyFill="1" applyBorder="1" applyAlignment="1">
      <alignment horizontal="center" vertical="center" wrapText="1"/>
      <protection/>
    </xf>
    <xf numFmtId="0" fontId="10" fillId="42" borderId="20" xfId="77" applyFont="1" applyFill="1" applyBorder="1" applyAlignment="1">
      <alignment horizontal="center" vertical="center" wrapText="1"/>
      <protection/>
    </xf>
    <xf numFmtId="0" fontId="10" fillId="42" borderId="74" xfId="77" applyFont="1" applyFill="1" applyBorder="1" applyAlignment="1">
      <alignment horizontal="center" vertical="center" wrapText="1"/>
      <protection/>
    </xf>
    <xf numFmtId="0" fontId="65" fillId="0" borderId="41" xfId="76" applyFont="1" applyBorder="1" applyAlignment="1">
      <alignment wrapText="1"/>
      <protection/>
    </xf>
    <xf numFmtId="0" fontId="65" fillId="0" borderId="41" xfId="0" applyFont="1" applyBorder="1" applyAlignment="1">
      <alignment wrapText="1"/>
    </xf>
    <xf numFmtId="0" fontId="0" fillId="50" borderId="55" xfId="77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/>
    </xf>
    <xf numFmtId="0" fontId="33" fillId="54" borderId="97" xfId="77" applyFont="1" applyFill="1" applyBorder="1" applyAlignment="1">
      <alignment horizontal="center" vertical="center" wrapText="1"/>
      <protection/>
    </xf>
    <xf numFmtId="0" fontId="6" fillId="54" borderId="98" xfId="0" applyFont="1" applyFill="1" applyBorder="1" applyAlignment="1">
      <alignment horizontal="center" vertical="center" wrapText="1"/>
    </xf>
    <xf numFmtId="0" fontId="6" fillId="54" borderId="99" xfId="0" applyFont="1" applyFill="1" applyBorder="1" applyAlignment="1">
      <alignment horizontal="center" vertical="center" wrapText="1"/>
    </xf>
    <xf numFmtId="0" fontId="2" fillId="55" borderId="42" xfId="7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2" fillId="42" borderId="100" xfId="0" applyFont="1" applyFill="1" applyBorder="1" applyAlignment="1">
      <alignment horizontal="center" vertical="center" wrapText="1"/>
    </xf>
    <xf numFmtId="0" fontId="2" fillId="42" borderId="101" xfId="0" applyFont="1" applyFill="1" applyBorder="1" applyAlignment="1">
      <alignment horizontal="center" vertical="center" wrapText="1"/>
    </xf>
    <xf numFmtId="0" fontId="2" fillId="42" borderId="102" xfId="0" applyFont="1" applyFill="1" applyBorder="1" applyAlignment="1">
      <alignment horizontal="center" vertical="center" wrapText="1"/>
    </xf>
    <xf numFmtId="0" fontId="70" fillId="56" borderId="42" xfId="77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0" fontId="72" fillId="0" borderId="103" xfId="0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/>
    </xf>
    <xf numFmtId="49" fontId="0" fillId="29" borderId="55" xfId="77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31" borderId="55" xfId="77" applyFont="1" applyFill="1" applyBorder="1" applyAlignment="1">
      <alignment horizontal="center" vertical="center" wrapText="1"/>
      <protection/>
    </xf>
    <xf numFmtId="0" fontId="0" fillId="31" borderId="55" xfId="0" applyFill="1" applyBorder="1" applyAlignment="1">
      <alignment horizontal="center" vertical="center"/>
    </xf>
    <xf numFmtId="0" fontId="0" fillId="25" borderId="55" xfId="77" applyFont="1" applyFill="1" applyBorder="1" applyAlignment="1">
      <alignment horizontal="center" vertical="center" wrapText="1"/>
      <protection/>
    </xf>
    <xf numFmtId="49" fontId="0" fillId="32" borderId="55" xfId="77" applyNumberFormat="1" applyFont="1" applyFill="1" applyBorder="1" applyAlignment="1">
      <alignment horizontal="center" vertical="center" wrapText="1"/>
      <protection/>
    </xf>
    <xf numFmtId="0" fontId="5" fillId="0" borderId="76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42" xfId="78" applyFont="1" applyBorder="1" applyAlignment="1">
      <alignment horizontal="center" vertical="center" textRotation="90"/>
      <protection/>
    </xf>
    <xf numFmtId="0" fontId="3" fillId="0" borderId="20" xfId="0" applyFont="1" applyBorder="1" applyAlignment="1">
      <alignment/>
    </xf>
    <xf numFmtId="0" fontId="3" fillId="0" borderId="74" xfId="0" applyFont="1" applyBorder="1" applyAlignment="1">
      <alignment/>
    </xf>
    <xf numFmtId="0" fontId="5" fillId="0" borderId="10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3" fillId="26" borderId="55" xfId="77" applyFont="1" applyFill="1" applyBorder="1" applyAlignment="1">
      <alignment horizontal="center" vertical="center" wrapText="1"/>
      <protection/>
    </xf>
    <xf numFmtId="0" fontId="6" fillId="26" borderId="55" xfId="75" applyFont="1" applyFill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04" xfId="0" applyFill="1" applyBorder="1" applyAlignment="1">
      <alignment horizontal="center" vertical="center" wrapText="1"/>
    </xf>
    <xf numFmtId="0" fontId="0" fillId="39" borderId="69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15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Lien hypertexte 3" xfId="61"/>
    <cellStyle name="Followed Hyperlink" xfId="62"/>
    <cellStyle name="Comma" xfId="63"/>
    <cellStyle name="Comma [0]" xfId="64"/>
    <cellStyle name="Currency" xfId="65"/>
    <cellStyle name="Currency [0]" xfId="66"/>
    <cellStyle name="Neutre" xfId="67"/>
    <cellStyle name="Normal 2" xfId="68"/>
    <cellStyle name="Normal 2 2" xfId="69"/>
    <cellStyle name="Normal 2 2 2" xfId="70"/>
    <cellStyle name="Normal 2 3" xfId="71"/>
    <cellStyle name="Normal 2 4" xfId="72"/>
    <cellStyle name="Normal 2_Feuil2" xfId="73"/>
    <cellStyle name="Normal 3" xfId="74"/>
    <cellStyle name="Normal 4" xfId="75"/>
    <cellStyle name="Normal_Mérite Ecoles de Golf 2005 2 2 2" xfId="76"/>
    <cellStyle name="Normal_Société Générale  2002 - N° 2 2 2" xfId="77"/>
    <cellStyle name="Normal_Société Générale  2002 - N° 2 2 2 2" xfId="78"/>
    <cellStyle name="Note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44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87705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87705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87705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87705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41</xdr:row>
      <xdr:rowOff>38100</xdr:rowOff>
    </xdr:from>
    <xdr:to>
      <xdr:col>6</xdr:col>
      <xdr:colOff>266700</xdr:colOff>
      <xdr:row>45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82967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42</xdr:row>
      <xdr:rowOff>0</xdr:rowOff>
    </xdr:from>
    <xdr:to>
      <xdr:col>7</xdr:col>
      <xdr:colOff>295275</xdr:colOff>
      <xdr:row>44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982075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41</xdr:row>
      <xdr:rowOff>161925</xdr:rowOff>
    </xdr:from>
    <xdr:to>
      <xdr:col>8</xdr:col>
      <xdr:colOff>171450</xdr:colOff>
      <xdr:row>44</xdr:row>
      <xdr:rowOff>123825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89535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22</xdr:row>
      <xdr:rowOff>19050</xdr:rowOff>
    </xdr:from>
    <xdr:to>
      <xdr:col>14</xdr:col>
      <xdr:colOff>1438275</xdr:colOff>
      <xdr:row>76</xdr:row>
      <xdr:rowOff>9525</xdr:rowOff>
    </xdr:to>
    <xdr:sp>
      <xdr:nvSpPr>
        <xdr:cNvPr id="4" name="Ellipse 5"/>
        <xdr:cNvSpPr>
          <a:spLocks/>
        </xdr:cNvSpPr>
      </xdr:nvSpPr>
      <xdr:spPr>
        <a:xfrm>
          <a:off x="990600" y="4886325"/>
          <a:ext cx="10839450" cy="96678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Pays%20de%20la%20Loire\2019\M&#233;rite%20ED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 points mérite"/>
      <sheetName val="Rég P&amp;P  "/>
      <sheetName val="GPJ Ile d'Or"/>
      <sheetName val="PQ Fontenelles"/>
      <sheetName val="MIR"/>
      <sheetName val="U16 G&amp;F"/>
      <sheetName val="France"/>
      <sheetName val="GPJ Sables d'Olonnes"/>
      <sheetName val="GPJ La Baule"/>
      <sheetName val="Inter-Clubs Jeunes"/>
      <sheetName val="InterComités U11"/>
      <sheetName val="InterLigues U12"/>
      <sheetName val="TFJ &amp; FRANCE"/>
      <sheetName val="Challenge O-F U10-U12"/>
      <sheetName val="TJG &amp; Quadra JG"/>
      <sheetName val="Bilan Jeunes "/>
      <sheetName val="Subventions 2019"/>
      <sheetName val="Bilan Jeunes Clubs 2019"/>
      <sheetName val="Potentiel LIGUE 2020"/>
      <sheetName val="Potentiel CD 2020"/>
      <sheetName val="Evolution"/>
    </sheetNames>
    <sheetDataSet>
      <sheetData sheetId="14">
        <row r="39">
          <cell r="F39">
            <v>32</v>
          </cell>
          <cell r="G39">
            <v>7</v>
          </cell>
          <cell r="H39">
            <v>45</v>
          </cell>
          <cell r="I39">
            <v>14</v>
          </cell>
          <cell r="J39">
            <v>48</v>
          </cell>
          <cell r="K39">
            <v>11</v>
          </cell>
          <cell r="L39">
            <v>40</v>
          </cell>
          <cell r="M3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A25" sqref="A25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440"/>
      <c r="J1" s="440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29" t="s">
        <v>733</v>
      </c>
      <c r="J2" s="430"/>
    </row>
    <row r="3" spans="9:12" ht="15" customHeight="1" thickBot="1">
      <c r="I3" s="403" t="s">
        <v>3</v>
      </c>
      <c r="J3" s="404">
        <v>1000</v>
      </c>
      <c r="L3" s="10"/>
    </row>
    <row r="4" spans="1:12" ht="15" customHeight="1" thickBot="1">
      <c r="A4" s="386" t="s">
        <v>56</v>
      </c>
      <c r="B4" s="368" t="s">
        <v>642</v>
      </c>
      <c r="I4" s="372" t="s">
        <v>4</v>
      </c>
      <c r="J4" s="373">
        <v>700</v>
      </c>
      <c r="L4" s="6"/>
    </row>
    <row r="5" spans="1:12" ht="15" customHeight="1">
      <c r="A5" s="387" t="s">
        <v>641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372" t="s">
        <v>5</v>
      </c>
      <c r="J5" s="373">
        <v>600</v>
      </c>
      <c r="L5" s="7"/>
    </row>
    <row r="6" spans="1:12" ht="15" customHeight="1">
      <c r="A6" s="388" t="s">
        <v>287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372" t="s">
        <v>6</v>
      </c>
      <c r="J6" s="373">
        <v>400</v>
      </c>
      <c r="L6" s="6"/>
    </row>
    <row r="7" spans="1:12" ht="15" customHeight="1">
      <c r="A7" s="389" t="s">
        <v>713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372" t="s">
        <v>7</v>
      </c>
      <c r="J7" s="373">
        <v>400</v>
      </c>
      <c r="L7" s="6"/>
    </row>
    <row r="8" spans="1:12" ht="15" customHeight="1">
      <c r="A8" s="390" t="s">
        <v>101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372" t="s">
        <v>9</v>
      </c>
      <c r="J8" s="373">
        <v>350</v>
      </c>
      <c r="L8" s="6"/>
    </row>
    <row r="9" spans="1:12" ht="13.5" customHeight="1">
      <c r="A9" s="390" t="s">
        <v>366</v>
      </c>
      <c r="B9" s="382">
        <v>10</v>
      </c>
      <c r="C9" s="132"/>
      <c r="D9" s="133"/>
      <c r="E9" s="133"/>
      <c r="F9" s="134"/>
      <c r="G9" s="134"/>
      <c r="I9" s="372" t="s">
        <v>10</v>
      </c>
      <c r="J9" s="373">
        <v>350</v>
      </c>
      <c r="L9" s="6"/>
    </row>
    <row r="10" spans="1:12" ht="13.5" customHeight="1">
      <c r="A10" s="391" t="s">
        <v>102</v>
      </c>
      <c r="B10" s="427" t="s">
        <v>744</v>
      </c>
      <c r="C10" s="2">
        <v>10</v>
      </c>
      <c r="D10" s="2">
        <v>8</v>
      </c>
      <c r="E10" s="2">
        <v>6</v>
      </c>
      <c r="F10" s="2">
        <v>4</v>
      </c>
      <c r="G10" s="2"/>
      <c r="I10" s="372" t="s">
        <v>11</v>
      </c>
      <c r="J10" s="373">
        <v>350</v>
      </c>
      <c r="L10" s="6"/>
    </row>
    <row r="11" spans="1:12" ht="15" customHeight="1">
      <c r="A11" s="392" t="s">
        <v>103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372" t="s">
        <v>12</v>
      </c>
      <c r="J11" s="373">
        <v>300</v>
      </c>
      <c r="L11" s="6"/>
    </row>
    <row r="12" spans="1:12" ht="15" customHeight="1" thickBot="1">
      <c r="A12" s="393"/>
      <c r="I12" s="372" t="s">
        <v>13</v>
      </c>
      <c r="J12" s="373">
        <v>300</v>
      </c>
      <c r="L12" s="6"/>
    </row>
    <row r="13" spans="1:12" ht="15" customHeight="1" thickBot="1">
      <c r="A13" s="394"/>
      <c r="B13" s="385" t="s">
        <v>8</v>
      </c>
      <c r="C13" s="12" t="s">
        <v>30</v>
      </c>
      <c r="D13" s="12" t="s">
        <v>31</v>
      </c>
      <c r="E13" s="12" t="s">
        <v>32</v>
      </c>
      <c r="F13" s="12" t="s">
        <v>33</v>
      </c>
      <c r="G13" s="367" t="s">
        <v>34</v>
      </c>
      <c r="I13" s="429" t="s">
        <v>734</v>
      </c>
      <c r="J13" s="430"/>
      <c r="L13" s="6"/>
    </row>
    <row r="14" spans="1:12" ht="15" customHeight="1">
      <c r="A14" s="395" t="s">
        <v>42</v>
      </c>
      <c r="B14" s="11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405" t="s">
        <v>45</v>
      </c>
      <c r="J14" s="375"/>
      <c r="K14" s="10"/>
      <c r="L14" s="6"/>
    </row>
    <row r="15" spans="1:12" ht="15" customHeight="1">
      <c r="A15" s="396" t="s">
        <v>61</v>
      </c>
      <c r="B15" s="13"/>
      <c r="C15" s="13"/>
      <c r="D15" s="13"/>
      <c r="E15" s="13"/>
      <c r="F15" s="13"/>
      <c r="G15" s="13"/>
      <c r="I15" s="374" t="s">
        <v>46</v>
      </c>
      <c r="J15" s="375"/>
      <c r="L15" s="6"/>
    </row>
    <row r="16" spans="1:12" ht="15" customHeight="1">
      <c r="A16" s="393"/>
      <c r="F16" s="10"/>
      <c r="G16" s="10"/>
      <c r="I16" s="431" t="s">
        <v>47</v>
      </c>
      <c r="J16" s="432"/>
      <c r="L16" s="6"/>
    </row>
    <row r="17" spans="1:12" ht="15" customHeight="1">
      <c r="A17" s="388" t="s">
        <v>498</v>
      </c>
      <c r="B17" s="363">
        <v>30</v>
      </c>
      <c r="C17" s="201">
        <v>100</v>
      </c>
      <c r="D17" s="94">
        <v>80</v>
      </c>
      <c r="E17" s="94">
        <v>60</v>
      </c>
      <c r="F17" s="94">
        <v>40</v>
      </c>
      <c r="G17" s="94">
        <v>20</v>
      </c>
      <c r="I17" s="433"/>
      <c r="J17" s="432"/>
      <c r="L17" s="6"/>
    </row>
    <row r="18" spans="1:12" ht="15" customHeight="1" thickBot="1">
      <c r="A18" s="397" t="s">
        <v>497</v>
      </c>
      <c r="B18" s="383">
        <v>100</v>
      </c>
      <c r="C18" s="319"/>
      <c r="D18" s="319"/>
      <c r="E18" s="319"/>
      <c r="F18" s="57"/>
      <c r="G18" s="57"/>
      <c r="I18" s="376" t="s">
        <v>35</v>
      </c>
      <c r="J18" s="377"/>
      <c r="L18" s="6"/>
    </row>
    <row r="19" spans="9:11" ht="15" customHeight="1" thickBot="1">
      <c r="I19" s="376" t="s">
        <v>36</v>
      </c>
      <c r="J19" s="377"/>
      <c r="K19" s="464" t="s">
        <v>736</v>
      </c>
    </row>
    <row r="20" spans="1:11" ht="15" customHeight="1" thickBot="1">
      <c r="A20" s="386" t="s">
        <v>57</v>
      </c>
      <c r="B20" s="29"/>
      <c r="I20" s="376" t="s">
        <v>37</v>
      </c>
      <c r="J20" s="377"/>
      <c r="K20" s="465"/>
    </row>
    <row r="21" spans="1:11" ht="15" customHeight="1">
      <c r="A21" s="398" t="s">
        <v>68</v>
      </c>
      <c r="B21" s="11">
        <v>1</v>
      </c>
      <c r="C21" s="8">
        <v>10</v>
      </c>
      <c r="D21" s="8">
        <v>8</v>
      </c>
      <c r="E21" s="8">
        <v>6</v>
      </c>
      <c r="F21" s="4">
        <v>4</v>
      </c>
      <c r="G21" s="4">
        <v>2</v>
      </c>
      <c r="I21" s="378" t="s">
        <v>391</v>
      </c>
      <c r="J21" s="377"/>
      <c r="K21" s="465"/>
    </row>
    <row r="22" spans="1:11" ht="15" customHeight="1">
      <c r="A22" s="390" t="s">
        <v>390</v>
      </c>
      <c r="B22" s="382" t="s">
        <v>107</v>
      </c>
      <c r="C22" s="4">
        <v>30</v>
      </c>
      <c r="D22" s="4">
        <v>20</v>
      </c>
      <c r="E22" s="4">
        <v>15</v>
      </c>
      <c r="F22" s="4">
        <v>10</v>
      </c>
      <c r="G22" s="4">
        <v>5</v>
      </c>
      <c r="I22" s="376" t="s">
        <v>38</v>
      </c>
      <c r="J22" s="377"/>
      <c r="K22" s="466"/>
    </row>
    <row r="23" spans="1:11" ht="15" customHeight="1">
      <c r="A23" s="399"/>
      <c r="B23" s="9"/>
      <c r="C23" s="9"/>
      <c r="D23" s="9"/>
      <c r="E23" s="9"/>
      <c r="F23" s="9"/>
      <c r="G23" s="9"/>
      <c r="I23" s="376" t="s">
        <v>49</v>
      </c>
      <c r="J23" s="377"/>
      <c r="K23" s="370" t="s">
        <v>89</v>
      </c>
    </row>
    <row r="24" spans="1:11" ht="15" customHeight="1" thickBot="1">
      <c r="A24" s="400"/>
      <c r="B24" s="383" t="s">
        <v>164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I24" s="379" t="s">
        <v>39</v>
      </c>
      <c r="J24" s="380"/>
      <c r="K24" s="369" t="s">
        <v>90</v>
      </c>
    </row>
    <row r="25" spans="1:11" ht="15" customHeight="1" thickBot="1">
      <c r="A25" s="401" t="s">
        <v>62</v>
      </c>
      <c r="B25" s="382">
        <v>10</v>
      </c>
      <c r="C25" s="4">
        <v>100</v>
      </c>
      <c r="D25" s="4">
        <v>50</v>
      </c>
      <c r="E25" s="4">
        <v>40</v>
      </c>
      <c r="F25" s="16">
        <v>30</v>
      </c>
      <c r="G25" s="16">
        <v>20</v>
      </c>
      <c r="I25" s="458" t="s">
        <v>740</v>
      </c>
      <c r="J25" s="459"/>
      <c r="K25" s="369" t="s">
        <v>91</v>
      </c>
    </row>
    <row r="26" spans="1:11" ht="15" customHeight="1">
      <c r="A26" s="400"/>
      <c r="B26" s="15"/>
      <c r="C26" s="15"/>
      <c r="D26" s="15"/>
      <c r="E26" s="15"/>
      <c r="F26" s="9"/>
      <c r="G26" s="9"/>
      <c r="I26" s="460" t="s">
        <v>741</v>
      </c>
      <c r="J26" s="461"/>
      <c r="K26" s="369" t="s">
        <v>92</v>
      </c>
    </row>
    <row r="27" spans="1:11" ht="15" customHeight="1" thickBot="1">
      <c r="A27" s="399"/>
      <c r="B27" s="11" t="s">
        <v>41</v>
      </c>
      <c r="C27" s="320" t="s">
        <v>154</v>
      </c>
      <c r="D27" s="34"/>
      <c r="E27" s="17"/>
      <c r="I27" s="462"/>
      <c r="J27" s="463"/>
      <c r="K27" s="371" t="s">
        <v>93</v>
      </c>
    </row>
    <row r="28" spans="1:11" ht="15" customHeight="1" thickBot="1">
      <c r="A28" s="388" t="s">
        <v>63</v>
      </c>
      <c r="B28" s="33">
        <v>10</v>
      </c>
      <c r="C28" s="188" t="s">
        <v>64</v>
      </c>
      <c r="D28" s="189"/>
      <c r="E28" s="189"/>
      <c r="F28" s="189"/>
      <c r="G28" s="190"/>
      <c r="I28" s="452" t="s">
        <v>730</v>
      </c>
      <c r="J28" s="453"/>
      <c r="K28" s="381" t="s">
        <v>731</v>
      </c>
    </row>
    <row r="29" spans="1:7" ht="15" customHeight="1" thickBot="1">
      <c r="A29" s="390" t="s">
        <v>65</v>
      </c>
      <c r="B29" s="191" t="s">
        <v>70</v>
      </c>
      <c r="C29" s="191"/>
      <c r="D29" s="191"/>
      <c r="E29" s="191"/>
      <c r="F29" s="191"/>
      <c r="G29" s="192"/>
    </row>
    <row r="30" spans="1:11" ht="15" customHeight="1">
      <c r="A30" s="388" t="s">
        <v>66</v>
      </c>
      <c r="B30" s="384">
        <v>10</v>
      </c>
      <c r="C30" s="188" t="s">
        <v>67</v>
      </c>
      <c r="D30" s="189"/>
      <c r="E30" s="189"/>
      <c r="F30" s="189"/>
      <c r="G30" s="190"/>
      <c r="I30" s="443" t="s">
        <v>727</v>
      </c>
      <c r="J30" s="444"/>
      <c r="K30" s="445"/>
    </row>
    <row r="31" spans="1:11" ht="15" customHeight="1" thickBot="1">
      <c r="A31" s="402" t="s">
        <v>65</v>
      </c>
      <c r="B31" s="193" t="s">
        <v>69</v>
      </c>
      <c r="C31" s="193"/>
      <c r="D31" s="193"/>
      <c r="E31" s="193"/>
      <c r="F31" s="193"/>
      <c r="G31" s="194"/>
      <c r="I31" s="446" t="s">
        <v>728</v>
      </c>
      <c r="J31" s="447"/>
      <c r="K31" s="448"/>
    </row>
    <row r="32" spans="9:11" ht="15" customHeight="1" thickBot="1">
      <c r="I32" s="449" t="s">
        <v>729</v>
      </c>
      <c r="J32" s="450"/>
      <c r="K32" s="451"/>
    </row>
    <row r="33" spans="1:11" ht="15" customHeight="1" thickBot="1">
      <c r="A33" s="386" t="s">
        <v>739</v>
      </c>
      <c r="B33" s="310"/>
      <c r="C33" s="319"/>
      <c r="D33" s="319"/>
      <c r="E33" s="319"/>
      <c r="F33" s="57"/>
      <c r="G33" s="57"/>
      <c r="I33" s="467" t="s">
        <v>732</v>
      </c>
      <c r="J33" s="468"/>
      <c r="K33" s="10"/>
    </row>
    <row r="34" spans="1:7" ht="15" customHeight="1" thickBot="1">
      <c r="A34" s="366" t="s">
        <v>724</v>
      </c>
      <c r="B34" s="361"/>
      <c r="C34" s="362"/>
      <c r="D34" s="201">
        <v>30</v>
      </c>
      <c r="E34" s="441" t="s">
        <v>726</v>
      </c>
      <c r="F34" s="454" t="s">
        <v>737</v>
      </c>
      <c r="G34" s="455"/>
    </row>
    <row r="35" spans="1:11" ht="15" customHeight="1">
      <c r="A35" s="366" t="s">
        <v>725</v>
      </c>
      <c r="B35" s="361"/>
      <c r="C35" s="363"/>
      <c r="D35" s="321">
        <v>50</v>
      </c>
      <c r="E35" s="442"/>
      <c r="F35" s="456"/>
      <c r="G35" s="457"/>
      <c r="I35" s="469" t="s">
        <v>738</v>
      </c>
      <c r="J35" s="470"/>
      <c r="K35" s="471"/>
    </row>
    <row r="36" spans="1:11" ht="15" customHeight="1" thickBot="1">
      <c r="A36" s="147"/>
      <c r="B36" s="310"/>
      <c r="C36" s="364"/>
      <c r="D36" s="364"/>
      <c r="E36" s="365"/>
      <c r="F36" s="57"/>
      <c r="G36" s="57"/>
      <c r="I36" s="472"/>
      <c r="J36" s="473"/>
      <c r="K36" s="474"/>
    </row>
    <row r="37" spans="1:11" ht="18" customHeight="1">
      <c r="A37" s="434" t="s">
        <v>514</v>
      </c>
      <c r="B37" s="435"/>
      <c r="C37" s="435"/>
      <c r="D37" s="435"/>
      <c r="E37" s="435"/>
      <c r="F37" s="435"/>
      <c r="G37" s="436"/>
      <c r="I37" s="472"/>
      <c r="J37" s="473"/>
      <c r="K37" s="474"/>
    </row>
    <row r="38" spans="1:11" ht="20.25" customHeight="1" thickBot="1">
      <c r="A38" s="437"/>
      <c r="B38" s="438"/>
      <c r="C38" s="438"/>
      <c r="D38" s="438"/>
      <c r="E38" s="438"/>
      <c r="F38" s="438"/>
      <c r="G38" s="439"/>
      <c r="I38" s="475"/>
      <c r="J38" s="476"/>
      <c r="K38" s="477"/>
    </row>
    <row r="40" spans="1:6" ht="12.75">
      <c r="A40" s="205" t="s">
        <v>291</v>
      </c>
      <c r="B40" s="140"/>
      <c r="C40" s="206"/>
      <c r="D40" s="141"/>
      <c r="E40" s="141"/>
      <c r="F40" s="210"/>
    </row>
    <row r="41" spans="1:6" ht="12.75">
      <c r="A41" s="207" t="s">
        <v>619</v>
      </c>
      <c r="B41" s="140"/>
      <c r="C41" s="208"/>
      <c r="D41" s="141"/>
      <c r="E41" s="141"/>
      <c r="F41" s="210"/>
    </row>
    <row r="42" spans="1:6" ht="12.75">
      <c r="A42" s="207" t="s">
        <v>292</v>
      </c>
      <c r="B42" s="140"/>
      <c r="C42" s="208"/>
      <c r="D42" s="141"/>
      <c r="E42" s="141"/>
      <c r="F42" s="210"/>
    </row>
  </sheetData>
  <sheetProtection/>
  <mergeCells count="16">
    <mergeCell ref="F34:G35"/>
    <mergeCell ref="I25:J25"/>
    <mergeCell ref="I26:J27"/>
    <mergeCell ref="K19:K22"/>
    <mergeCell ref="I33:J33"/>
    <mergeCell ref="I35:K38"/>
    <mergeCell ref="I13:J13"/>
    <mergeCell ref="I16:J17"/>
    <mergeCell ref="A37:G38"/>
    <mergeCell ref="I1:J1"/>
    <mergeCell ref="I2:J2"/>
    <mergeCell ref="E34:E35"/>
    <mergeCell ref="I30:K30"/>
    <mergeCell ref="I31:K31"/>
    <mergeCell ref="I32:K32"/>
    <mergeCell ref="I28:J2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  <col min="8" max="8" width="7.140625" style="46" bestFit="1" customWidth="1"/>
    <col min="9" max="9" width="9.140625" style="45" bestFit="1" customWidth="1"/>
    <col min="10" max="10" width="9.140625" style="45" customWidth="1"/>
    <col min="11" max="11" width="5.7109375" style="45" customWidth="1"/>
    <col min="12" max="12" width="5.8515625" style="45" bestFit="1" customWidth="1"/>
    <col min="13" max="13" width="6.57421875" style="45" bestFit="1" customWidth="1"/>
    <col min="14" max="14" width="9.140625" style="45" customWidth="1"/>
    <col min="15" max="15" width="4.421875" style="45" bestFit="1" customWidth="1"/>
    <col min="16" max="16" width="3.57421875" style="45" bestFit="1" customWidth="1"/>
    <col min="17" max="17" width="7.8515625" style="45" bestFit="1" customWidth="1"/>
    <col min="18" max="18" width="6.57421875" style="45" bestFit="1" customWidth="1"/>
    <col min="19" max="19" width="6.57421875" style="45" customWidth="1"/>
    <col min="20" max="20" width="7.7109375" style="45" customWidth="1"/>
    <col min="21" max="22" width="4.28125" style="45" bestFit="1" customWidth="1"/>
    <col min="23" max="23" width="5.7109375" style="0" bestFit="1" customWidth="1"/>
    <col min="24" max="24" width="5.7109375" style="45" customWidth="1"/>
    <col min="25" max="25" width="4.28125" style="45" bestFit="1" customWidth="1"/>
    <col min="26" max="26" width="5.8515625" style="45" bestFit="1" customWidth="1"/>
    <col min="27" max="27" width="3.140625" style="0" customWidth="1"/>
  </cols>
  <sheetData>
    <row r="1" spans="2:26" s="46" customFormat="1" ht="12.75">
      <c r="B1" s="72" t="s">
        <v>104</v>
      </c>
      <c r="C1" s="218" t="s">
        <v>533</v>
      </c>
      <c r="D1" s="182" t="s">
        <v>534</v>
      </c>
      <c r="E1" s="355" t="s">
        <v>535</v>
      </c>
      <c r="F1" s="52" t="s">
        <v>82</v>
      </c>
      <c r="G1" s="52" t="s">
        <v>83</v>
      </c>
      <c r="H1" s="46" t="s">
        <v>0</v>
      </c>
      <c r="I1" s="46" t="s">
        <v>293</v>
      </c>
      <c r="J1" s="46" t="s">
        <v>635</v>
      </c>
      <c r="K1" s="46" t="s">
        <v>132</v>
      </c>
      <c r="L1" s="46" t="s">
        <v>155</v>
      </c>
      <c r="M1" s="46" t="s">
        <v>158</v>
      </c>
      <c r="N1" s="46" t="s">
        <v>715</v>
      </c>
      <c r="O1" s="46" t="s">
        <v>100</v>
      </c>
      <c r="P1" s="46" t="s">
        <v>152</v>
      </c>
      <c r="Q1" s="46" t="s">
        <v>159</v>
      </c>
      <c r="R1" s="46" t="s">
        <v>157</v>
      </c>
      <c r="S1" s="46" t="s">
        <v>754</v>
      </c>
      <c r="T1" s="46" t="s">
        <v>187</v>
      </c>
      <c r="U1" s="46" t="s">
        <v>87</v>
      </c>
      <c r="V1" s="46" t="s">
        <v>88</v>
      </c>
      <c r="W1" s="46" t="s">
        <v>106</v>
      </c>
      <c r="X1" s="46" t="s">
        <v>499</v>
      </c>
      <c r="Y1" s="46" t="s">
        <v>77</v>
      </c>
      <c r="Z1" s="46" t="s">
        <v>367</v>
      </c>
    </row>
    <row r="2" spans="2:27" ht="12.75">
      <c r="B2" s="60" t="s">
        <v>622</v>
      </c>
      <c r="C2" s="61"/>
      <c r="D2" s="61"/>
      <c r="E2" s="61"/>
      <c r="F2" s="62"/>
      <c r="G2" s="62"/>
      <c r="H2" s="27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1"/>
      <c r="X2" s="63"/>
      <c r="Y2" s="63"/>
      <c r="Z2" s="63"/>
      <c r="AA2" s="61"/>
    </row>
    <row r="3" spans="1:26" ht="12.75">
      <c r="A3">
        <v>1</v>
      </c>
      <c r="B3" s="57" t="s">
        <v>188</v>
      </c>
      <c r="C3" s="231" t="s">
        <v>745</v>
      </c>
      <c r="D3" s="231" t="s">
        <v>128</v>
      </c>
      <c r="E3" s="358">
        <v>2010</v>
      </c>
      <c r="F3" s="58">
        <v>38.9</v>
      </c>
      <c r="G3" s="58"/>
      <c r="H3" s="46">
        <f aca="true" t="shared" si="0" ref="H3:H18">SUM(I3:AA3)</f>
        <v>6</v>
      </c>
      <c r="I3" s="59"/>
      <c r="J3" s="59"/>
      <c r="K3" s="59"/>
      <c r="L3" s="59"/>
      <c r="M3" s="59"/>
      <c r="N3" s="59"/>
      <c r="O3" s="59"/>
      <c r="P3" s="59"/>
      <c r="Q3" s="332">
        <v>6</v>
      </c>
      <c r="R3" s="59"/>
      <c r="S3" s="59"/>
      <c r="T3" s="59"/>
      <c r="U3" s="59"/>
      <c r="V3" s="59"/>
      <c r="W3" s="10"/>
      <c r="X3" s="59"/>
      <c r="Y3" s="59"/>
      <c r="Z3" s="59"/>
    </row>
    <row r="4" spans="1:26" ht="12.75">
      <c r="A4">
        <v>2</v>
      </c>
      <c r="B4" s="71" t="s">
        <v>464</v>
      </c>
      <c r="C4" s="231" t="s">
        <v>709</v>
      </c>
      <c r="D4" s="231" t="s">
        <v>122</v>
      </c>
      <c r="E4" s="354">
        <v>2012</v>
      </c>
      <c r="F4" s="58">
        <v>54</v>
      </c>
      <c r="G4" s="58"/>
      <c r="H4" s="46">
        <f t="shared" si="0"/>
        <v>1</v>
      </c>
      <c r="I4" s="59"/>
      <c r="J4" s="59"/>
      <c r="K4" s="59"/>
      <c r="L4" s="59"/>
      <c r="M4" s="332">
        <v>1</v>
      </c>
      <c r="N4" s="59"/>
      <c r="O4" s="59"/>
      <c r="P4" s="59"/>
      <c r="Q4" s="59"/>
      <c r="R4" s="59"/>
      <c r="S4" s="59"/>
      <c r="T4" s="59"/>
      <c r="U4" s="59"/>
      <c r="V4" s="59"/>
      <c r="W4" s="10"/>
      <c r="X4" s="59"/>
      <c r="Y4" s="59"/>
      <c r="Z4" s="59"/>
    </row>
    <row r="5" spans="1:26" ht="12.75">
      <c r="A5">
        <v>3</v>
      </c>
      <c r="B5" s="57" t="s">
        <v>502</v>
      </c>
      <c r="C5" s="251" t="s">
        <v>503</v>
      </c>
      <c r="D5" s="231" t="s">
        <v>128</v>
      </c>
      <c r="E5" s="14">
        <v>2010</v>
      </c>
      <c r="F5" s="58"/>
      <c r="G5" s="58"/>
      <c r="H5" s="46">
        <f t="shared" si="0"/>
        <v>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0"/>
      <c r="X5" s="59"/>
      <c r="Y5" s="59"/>
      <c r="Z5" s="59"/>
    </row>
    <row r="6" spans="1:26" ht="12.75">
      <c r="A6">
        <v>4</v>
      </c>
      <c r="B6" s="57" t="s">
        <v>437</v>
      </c>
      <c r="C6" s="231" t="s">
        <v>438</v>
      </c>
      <c r="D6" s="313" t="s">
        <v>81</v>
      </c>
      <c r="E6" s="14">
        <v>2010</v>
      </c>
      <c r="F6" s="58">
        <v>54</v>
      </c>
      <c r="G6" s="58"/>
      <c r="H6" s="46">
        <f t="shared" si="0"/>
        <v>1</v>
      </c>
      <c r="I6" s="59"/>
      <c r="J6" s="59"/>
      <c r="K6" s="59"/>
      <c r="L6" s="59"/>
      <c r="M6" s="332">
        <v>1</v>
      </c>
      <c r="N6" s="59"/>
      <c r="O6" s="59"/>
      <c r="P6" s="59"/>
      <c r="Q6" s="59"/>
      <c r="R6" s="59"/>
      <c r="S6" s="59"/>
      <c r="T6" s="59"/>
      <c r="U6" s="59"/>
      <c r="V6" s="59"/>
      <c r="W6" s="10"/>
      <c r="X6" s="59"/>
      <c r="Y6" s="59"/>
      <c r="Z6" s="59"/>
    </row>
    <row r="7" spans="1:26" ht="12.75">
      <c r="A7">
        <v>5</v>
      </c>
      <c r="B7" s="71" t="s">
        <v>409</v>
      </c>
      <c r="C7" s="231" t="s">
        <v>234</v>
      </c>
      <c r="D7" s="313" t="s">
        <v>85</v>
      </c>
      <c r="E7" s="14">
        <v>2011</v>
      </c>
      <c r="F7" s="58">
        <v>54</v>
      </c>
      <c r="G7" s="58">
        <v>40</v>
      </c>
      <c r="H7" s="46">
        <f t="shared" si="0"/>
        <v>16</v>
      </c>
      <c r="I7" s="59"/>
      <c r="J7" s="59"/>
      <c r="K7" s="59"/>
      <c r="L7" s="59"/>
      <c r="M7" s="332">
        <v>1</v>
      </c>
      <c r="N7" s="59">
        <v>15</v>
      </c>
      <c r="O7" s="59"/>
      <c r="P7" s="59"/>
      <c r="Q7" s="59"/>
      <c r="R7" s="59"/>
      <c r="S7" s="59"/>
      <c r="T7" s="59"/>
      <c r="U7" s="59"/>
      <c r="V7" s="59"/>
      <c r="W7" s="10"/>
      <c r="X7" s="59"/>
      <c r="Y7" s="59"/>
      <c r="Z7" s="59"/>
    </row>
    <row r="8" spans="1:26" ht="12.75">
      <c r="A8">
        <v>6</v>
      </c>
      <c r="B8" s="71" t="s">
        <v>444</v>
      </c>
      <c r="C8" s="231" t="s">
        <v>127</v>
      </c>
      <c r="D8" s="313" t="s">
        <v>95</v>
      </c>
      <c r="E8" s="14">
        <v>2011</v>
      </c>
      <c r="F8" s="58">
        <v>54</v>
      </c>
      <c r="G8" s="58">
        <v>38.2</v>
      </c>
      <c r="H8" s="46">
        <f t="shared" si="0"/>
        <v>28.5</v>
      </c>
      <c r="I8" s="59"/>
      <c r="J8" s="59"/>
      <c r="K8" s="59"/>
      <c r="L8" s="59"/>
      <c r="M8" s="332">
        <v>1</v>
      </c>
      <c r="N8" s="59">
        <v>20</v>
      </c>
      <c r="O8" s="59"/>
      <c r="P8" s="59"/>
      <c r="Q8" s="59">
        <v>7.5</v>
      </c>
      <c r="R8" s="59"/>
      <c r="S8" s="59"/>
      <c r="T8" s="59"/>
      <c r="U8" s="59"/>
      <c r="V8" s="59"/>
      <c r="W8" s="10"/>
      <c r="X8" s="59"/>
      <c r="Y8" s="59"/>
      <c r="Z8" s="59"/>
    </row>
    <row r="9" spans="1:26" ht="12.75">
      <c r="A9">
        <v>7</v>
      </c>
      <c r="B9" s="57" t="s">
        <v>504</v>
      </c>
      <c r="C9" s="251" t="s">
        <v>505</v>
      </c>
      <c r="D9" s="231" t="s">
        <v>128</v>
      </c>
      <c r="E9" s="14">
        <v>2010</v>
      </c>
      <c r="F9" s="58"/>
      <c r="G9" s="58"/>
      <c r="H9" s="46">
        <f t="shared" si="0"/>
        <v>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10"/>
      <c r="X9" s="59"/>
      <c r="Y9" s="59"/>
      <c r="Z9" s="59"/>
    </row>
    <row r="10" spans="1:26" ht="12.75">
      <c r="A10">
        <v>8</v>
      </c>
      <c r="B10" s="57" t="s">
        <v>500</v>
      </c>
      <c r="C10" s="231" t="s">
        <v>345</v>
      </c>
      <c r="D10" s="313" t="s">
        <v>699</v>
      </c>
      <c r="E10" s="14">
        <v>2010</v>
      </c>
      <c r="F10" s="58">
        <v>41</v>
      </c>
      <c r="G10" s="58">
        <v>44.6</v>
      </c>
      <c r="H10" s="46">
        <f t="shared" si="0"/>
        <v>11.5</v>
      </c>
      <c r="I10" s="331">
        <v>6</v>
      </c>
      <c r="J10" s="59"/>
      <c r="K10" s="59">
        <v>1</v>
      </c>
      <c r="L10" s="59"/>
      <c r="M10" s="332">
        <v>1</v>
      </c>
      <c r="N10" s="59"/>
      <c r="O10" s="59"/>
      <c r="P10" s="59"/>
      <c r="Q10" s="59">
        <v>3.5</v>
      </c>
      <c r="R10" s="59"/>
      <c r="S10" s="59"/>
      <c r="T10" s="59"/>
      <c r="U10" s="59"/>
      <c r="V10" s="59"/>
      <c r="W10" s="10"/>
      <c r="X10" s="59"/>
      <c r="Y10" s="59"/>
      <c r="Z10" s="59"/>
    </row>
    <row r="11" spans="1:26" ht="12.75">
      <c r="A11">
        <v>9</v>
      </c>
      <c r="B11" s="57" t="s">
        <v>494</v>
      </c>
      <c r="C11" s="251" t="s">
        <v>495</v>
      </c>
      <c r="D11" s="231" t="s">
        <v>128</v>
      </c>
      <c r="E11" s="14">
        <v>2010</v>
      </c>
      <c r="F11" s="58"/>
      <c r="G11" s="58"/>
      <c r="H11" s="46">
        <f t="shared" si="0"/>
        <v>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10"/>
      <c r="X11" s="59"/>
      <c r="Y11" s="59"/>
      <c r="Z11" s="59"/>
    </row>
    <row r="12" spans="1:26" ht="12.75">
      <c r="A12">
        <v>10</v>
      </c>
      <c r="B12" s="57" t="s">
        <v>710</v>
      </c>
      <c r="C12" s="231" t="s">
        <v>711</v>
      </c>
      <c r="D12" s="231" t="s">
        <v>125</v>
      </c>
      <c r="E12" s="354">
        <v>2010</v>
      </c>
      <c r="F12" s="58">
        <v>52</v>
      </c>
      <c r="G12" s="58"/>
      <c r="H12" s="46">
        <f t="shared" si="0"/>
        <v>1</v>
      </c>
      <c r="I12" s="59"/>
      <c r="J12" s="59"/>
      <c r="K12" s="59"/>
      <c r="L12" s="59"/>
      <c r="M12" s="332">
        <v>1</v>
      </c>
      <c r="N12" s="59"/>
      <c r="O12" s="59"/>
      <c r="P12" s="59"/>
      <c r="Q12" s="59"/>
      <c r="R12" s="59"/>
      <c r="S12" s="59"/>
      <c r="T12" s="59"/>
      <c r="U12" s="59"/>
      <c r="V12" s="59"/>
      <c r="W12" s="10"/>
      <c r="X12" s="59"/>
      <c r="Y12" s="59"/>
      <c r="Z12" s="59"/>
    </row>
    <row r="13" spans="1:26" ht="12.75">
      <c r="A13">
        <v>11</v>
      </c>
      <c r="B13" s="71" t="s">
        <v>501</v>
      </c>
      <c r="C13" s="231" t="s">
        <v>324</v>
      </c>
      <c r="D13" s="313" t="s">
        <v>327</v>
      </c>
      <c r="E13" s="14">
        <v>2012</v>
      </c>
      <c r="F13" s="58">
        <v>43</v>
      </c>
      <c r="G13" s="58"/>
      <c r="H13" s="46">
        <f t="shared" si="0"/>
        <v>1</v>
      </c>
      <c r="I13" s="59"/>
      <c r="J13" s="59"/>
      <c r="K13" s="59"/>
      <c r="L13" s="59"/>
      <c r="M13" s="332">
        <v>1</v>
      </c>
      <c r="N13" s="59"/>
      <c r="O13" s="59"/>
      <c r="P13" s="59"/>
      <c r="Q13" s="59"/>
      <c r="R13" s="59"/>
      <c r="S13" s="59"/>
      <c r="T13" s="59"/>
      <c r="U13" s="59"/>
      <c r="V13" s="59"/>
      <c r="W13" s="10"/>
      <c r="X13" s="59"/>
      <c r="Y13" s="59"/>
      <c r="Z13" s="59"/>
    </row>
    <row r="14" spans="1:26" ht="12.75">
      <c r="A14">
        <v>12</v>
      </c>
      <c r="B14" s="57" t="s">
        <v>430</v>
      </c>
      <c r="C14" s="251" t="s">
        <v>348</v>
      </c>
      <c r="D14" s="231" t="s">
        <v>327</v>
      </c>
      <c r="E14" s="14">
        <v>2010</v>
      </c>
      <c r="F14" s="58"/>
      <c r="G14" s="58"/>
      <c r="H14" s="46">
        <f t="shared" si="0"/>
        <v>0</v>
      </c>
      <c r="I14" s="59"/>
      <c r="J14" s="59"/>
      <c r="K14" s="59"/>
      <c r="L14" s="59"/>
      <c r="M14" s="70"/>
      <c r="N14" s="70"/>
      <c r="O14" s="59"/>
      <c r="P14" s="59"/>
      <c r="Q14" s="59"/>
      <c r="R14" s="59"/>
      <c r="S14" s="59"/>
      <c r="T14" s="59"/>
      <c r="U14" s="59"/>
      <c r="V14" s="59"/>
      <c r="W14" s="10"/>
      <c r="X14" s="59"/>
      <c r="Y14" s="59"/>
      <c r="Z14" s="59"/>
    </row>
    <row r="15" spans="1:26" ht="12.75">
      <c r="A15">
        <v>13</v>
      </c>
      <c r="B15" s="71" t="s">
        <v>718</v>
      </c>
      <c r="C15" s="231" t="s">
        <v>719</v>
      </c>
      <c r="D15" s="231" t="s">
        <v>85</v>
      </c>
      <c r="E15" s="358">
        <v>2012</v>
      </c>
      <c r="F15" s="58"/>
      <c r="G15" s="58"/>
      <c r="H15" s="46">
        <f t="shared" si="0"/>
        <v>10</v>
      </c>
      <c r="I15" s="59"/>
      <c r="J15" s="59"/>
      <c r="K15" s="59"/>
      <c r="L15" s="59"/>
      <c r="M15" s="59"/>
      <c r="N15" s="332">
        <v>10</v>
      </c>
      <c r="O15" s="59"/>
      <c r="P15" s="59"/>
      <c r="Q15" s="59"/>
      <c r="R15" s="59"/>
      <c r="S15" s="59"/>
      <c r="T15" s="59"/>
      <c r="U15" s="59"/>
      <c r="V15" s="59"/>
      <c r="W15" s="10"/>
      <c r="X15" s="59"/>
      <c r="Y15" s="59"/>
      <c r="Z15" s="59"/>
    </row>
    <row r="16" spans="1:26" ht="12.75">
      <c r="A16">
        <v>14</v>
      </c>
      <c r="B16" s="71" t="s">
        <v>373</v>
      </c>
      <c r="C16" s="231" t="s">
        <v>506</v>
      </c>
      <c r="D16" s="313" t="s">
        <v>119</v>
      </c>
      <c r="E16" s="14">
        <v>2011</v>
      </c>
      <c r="F16" s="58">
        <v>33.6</v>
      </c>
      <c r="G16" s="58">
        <v>35.6</v>
      </c>
      <c r="H16" s="46">
        <f t="shared" si="0"/>
        <v>8.5</v>
      </c>
      <c r="I16" s="59"/>
      <c r="J16" s="59"/>
      <c r="K16" s="332">
        <v>1</v>
      </c>
      <c r="L16" s="59"/>
      <c r="M16" s="59"/>
      <c r="N16" s="59"/>
      <c r="O16" s="59"/>
      <c r="P16" s="59"/>
      <c r="Q16" s="59">
        <v>7.5</v>
      </c>
      <c r="R16" s="59"/>
      <c r="S16" s="59"/>
      <c r="T16" s="59"/>
      <c r="U16" s="59"/>
      <c r="V16" s="59"/>
      <c r="W16" s="10"/>
      <c r="X16" s="59"/>
      <c r="Y16" s="59"/>
      <c r="Z16" s="59"/>
    </row>
    <row r="17" spans="1:26" ht="12.75">
      <c r="A17">
        <v>15</v>
      </c>
      <c r="B17" s="57"/>
      <c r="C17" s="57"/>
      <c r="D17" s="57"/>
      <c r="E17" s="10"/>
      <c r="F17" s="58"/>
      <c r="G17" s="58"/>
      <c r="H17" s="46">
        <f t="shared" si="0"/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0"/>
      <c r="X17" s="59"/>
      <c r="Y17" s="59"/>
      <c r="Z17" s="59"/>
    </row>
    <row r="18" spans="1:26" ht="12.75">
      <c r="A18" s="314">
        <v>16</v>
      </c>
      <c r="B18" s="57"/>
      <c r="C18" s="57"/>
      <c r="D18" s="57"/>
      <c r="E18" s="10"/>
      <c r="F18" s="58"/>
      <c r="G18" s="58"/>
      <c r="H18" s="46">
        <f t="shared" si="0"/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0"/>
      <c r="X18" s="59"/>
      <c r="Y18" s="59"/>
      <c r="Z18" s="59"/>
    </row>
    <row r="19" spans="2:4" ht="12.75">
      <c r="B19" s="57"/>
      <c r="C19" s="44"/>
      <c r="D19" s="44"/>
    </row>
    <row r="20" spans="2:27" ht="12.75">
      <c r="B20" s="72" t="s">
        <v>104</v>
      </c>
      <c r="C20" s="218" t="s">
        <v>533</v>
      </c>
      <c r="D20" s="182" t="s">
        <v>534</v>
      </c>
      <c r="E20" s="355" t="s">
        <v>535</v>
      </c>
      <c r="F20" s="52" t="s">
        <v>82</v>
      </c>
      <c r="G20" s="52" t="s">
        <v>83</v>
      </c>
      <c r="H20" s="46" t="s">
        <v>0</v>
      </c>
      <c r="I20" s="46" t="s">
        <v>293</v>
      </c>
      <c r="J20" s="46" t="s">
        <v>635</v>
      </c>
      <c r="K20" s="46" t="s">
        <v>132</v>
      </c>
      <c r="L20" s="46" t="s">
        <v>155</v>
      </c>
      <c r="M20" s="46" t="s">
        <v>158</v>
      </c>
      <c r="N20" s="46" t="s">
        <v>715</v>
      </c>
      <c r="O20" s="46" t="s">
        <v>100</v>
      </c>
      <c r="P20" s="46" t="s">
        <v>152</v>
      </c>
      <c r="Q20" s="46" t="s">
        <v>159</v>
      </c>
      <c r="R20" s="46" t="s">
        <v>157</v>
      </c>
      <c r="S20" s="46" t="s">
        <v>754</v>
      </c>
      <c r="T20" s="46" t="s">
        <v>187</v>
      </c>
      <c r="U20" s="46" t="s">
        <v>87</v>
      </c>
      <c r="V20" s="46" t="s">
        <v>88</v>
      </c>
      <c r="W20" s="46" t="s">
        <v>106</v>
      </c>
      <c r="X20" s="46" t="s">
        <v>499</v>
      </c>
      <c r="Y20" s="46" t="s">
        <v>77</v>
      </c>
      <c r="Z20" s="46" t="s">
        <v>367</v>
      </c>
      <c r="AA20" s="46"/>
    </row>
    <row r="21" spans="2:27" ht="12.75">
      <c r="B21" s="65" t="s">
        <v>521</v>
      </c>
      <c r="C21" s="66"/>
      <c r="D21" s="66"/>
      <c r="E21" s="66"/>
      <c r="F21" s="67"/>
      <c r="G21" s="67"/>
      <c r="H21" s="274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6"/>
      <c r="X21" s="68"/>
      <c r="Y21" s="68"/>
      <c r="Z21" s="68"/>
      <c r="AA21" s="66"/>
    </row>
    <row r="22" spans="1:27" ht="12.75">
      <c r="A22" s="10">
        <v>1</v>
      </c>
      <c r="B22" s="71" t="s">
        <v>706</v>
      </c>
      <c r="C22" s="231" t="s">
        <v>196</v>
      </c>
      <c r="D22" s="231" t="s">
        <v>258</v>
      </c>
      <c r="E22" s="354">
        <v>2013</v>
      </c>
      <c r="F22" s="58">
        <v>54</v>
      </c>
      <c r="G22" s="58"/>
      <c r="H22" s="46">
        <f aca="true" t="shared" si="1" ref="H22:H61">SUM(I22:AA22)</f>
        <v>1</v>
      </c>
      <c r="I22" s="59"/>
      <c r="J22" s="59"/>
      <c r="K22" s="59"/>
      <c r="L22" s="59"/>
      <c r="M22" s="348">
        <v>1</v>
      </c>
      <c r="N22" s="70"/>
      <c r="O22" s="59"/>
      <c r="P22" s="59"/>
      <c r="Q22" s="59"/>
      <c r="R22" s="59"/>
      <c r="S22" s="59"/>
      <c r="T22" s="59"/>
      <c r="U22" s="59"/>
      <c r="V22" s="59"/>
      <c r="W22" s="10"/>
      <c r="X22" s="59"/>
      <c r="Y22" s="59"/>
      <c r="Z22" s="59"/>
      <c r="AA22" s="10"/>
    </row>
    <row r="23" spans="1:27" ht="12.75">
      <c r="A23" s="10">
        <v>2</v>
      </c>
      <c r="B23" s="71" t="s">
        <v>700</v>
      </c>
      <c r="C23" s="231" t="s">
        <v>701</v>
      </c>
      <c r="D23" s="231" t="s">
        <v>81</v>
      </c>
      <c r="E23" s="354">
        <v>2012</v>
      </c>
      <c r="F23" s="58">
        <v>54</v>
      </c>
      <c r="G23" s="58"/>
      <c r="H23" s="46">
        <f t="shared" si="1"/>
        <v>1</v>
      </c>
      <c r="I23" s="59"/>
      <c r="J23" s="59"/>
      <c r="K23" s="59"/>
      <c r="L23" s="59"/>
      <c r="M23" s="332">
        <v>1</v>
      </c>
      <c r="N23" s="59"/>
      <c r="O23" s="59"/>
      <c r="P23" s="59"/>
      <c r="Q23" s="59"/>
      <c r="R23" s="59"/>
      <c r="S23" s="59"/>
      <c r="T23" s="59"/>
      <c r="U23" s="59"/>
      <c r="V23" s="59"/>
      <c r="W23" s="10"/>
      <c r="X23" s="59"/>
      <c r="Y23" s="59"/>
      <c r="Z23" s="59"/>
      <c r="AA23" s="10"/>
    </row>
    <row r="24" spans="1:27" ht="12.75">
      <c r="A24" s="10">
        <v>3</v>
      </c>
      <c r="B24" s="57" t="s">
        <v>638</v>
      </c>
      <c r="C24" s="231" t="s">
        <v>241</v>
      </c>
      <c r="D24" s="231" t="s">
        <v>119</v>
      </c>
      <c r="E24" s="354">
        <v>2010</v>
      </c>
      <c r="F24" s="58">
        <v>48</v>
      </c>
      <c r="G24" s="58"/>
      <c r="H24" s="46">
        <f t="shared" si="1"/>
        <v>20</v>
      </c>
      <c r="I24" s="59"/>
      <c r="J24" s="331">
        <v>20</v>
      </c>
      <c r="K24" s="59"/>
      <c r="L24" s="59"/>
      <c r="M24" s="70"/>
      <c r="N24" s="70"/>
      <c r="O24" s="59"/>
      <c r="P24" s="59"/>
      <c r="Q24" s="59"/>
      <c r="R24" s="59"/>
      <c r="S24" s="59"/>
      <c r="T24" s="59"/>
      <c r="U24" s="59"/>
      <c r="V24" s="59"/>
      <c r="W24" s="10"/>
      <c r="X24" s="59"/>
      <c r="Y24" s="59"/>
      <c r="Z24" s="59"/>
      <c r="AA24" s="10"/>
    </row>
    <row r="25" spans="1:27" ht="12.75">
      <c r="A25" s="10">
        <v>4</v>
      </c>
      <c r="B25" s="57" t="s">
        <v>357</v>
      </c>
      <c r="C25" s="231" t="s">
        <v>283</v>
      </c>
      <c r="D25" s="313" t="s">
        <v>95</v>
      </c>
      <c r="E25" s="14">
        <v>2010</v>
      </c>
      <c r="F25" s="58">
        <v>54</v>
      </c>
      <c r="G25" s="58"/>
      <c r="H25" s="46">
        <f t="shared" si="1"/>
        <v>1</v>
      </c>
      <c r="I25" s="59"/>
      <c r="J25" s="59"/>
      <c r="K25" s="59"/>
      <c r="L25" s="59"/>
      <c r="M25" s="332">
        <v>1</v>
      </c>
      <c r="N25" s="59"/>
      <c r="O25" s="59"/>
      <c r="P25" s="59"/>
      <c r="Q25" s="59"/>
      <c r="R25" s="59"/>
      <c r="S25" s="59"/>
      <c r="T25" s="59"/>
      <c r="U25" s="59"/>
      <c r="V25" s="59"/>
      <c r="W25" s="10"/>
      <c r="X25" s="59"/>
      <c r="Y25" s="59"/>
      <c r="Z25" s="59"/>
      <c r="AA25" s="10"/>
    </row>
    <row r="26" spans="1:27" ht="12.75">
      <c r="A26" s="10">
        <v>5</v>
      </c>
      <c r="B26" s="57" t="s">
        <v>320</v>
      </c>
      <c r="C26" s="251" t="s">
        <v>241</v>
      </c>
      <c r="D26" s="231" t="s">
        <v>258</v>
      </c>
      <c r="E26" s="14">
        <v>2010</v>
      </c>
      <c r="F26" s="58"/>
      <c r="G26" s="58"/>
      <c r="H26" s="46">
        <f t="shared" si="1"/>
        <v>0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/>
      <c r="X26" s="59"/>
      <c r="Y26" s="59"/>
      <c r="Z26" s="59"/>
      <c r="AA26" s="10"/>
    </row>
    <row r="27" spans="1:27" ht="12.75">
      <c r="A27" s="10">
        <v>6</v>
      </c>
      <c r="B27" s="71" t="s">
        <v>272</v>
      </c>
      <c r="C27" s="231" t="s">
        <v>452</v>
      </c>
      <c r="D27" s="231" t="s">
        <v>327</v>
      </c>
      <c r="E27" s="354">
        <v>2012</v>
      </c>
      <c r="F27" s="58">
        <v>50</v>
      </c>
      <c r="G27" s="58"/>
      <c r="H27" s="46">
        <f t="shared" si="1"/>
        <v>1</v>
      </c>
      <c r="I27" s="59"/>
      <c r="J27" s="59"/>
      <c r="K27" s="59"/>
      <c r="L27" s="59"/>
      <c r="M27" s="332">
        <v>1</v>
      </c>
      <c r="N27" s="59"/>
      <c r="O27" s="59"/>
      <c r="P27" s="59"/>
      <c r="Q27" s="59"/>
      <c r="R27" s="59"/>
      <c r="S27" s="59"/>
      <c r="T27" s="59"/>
      <c r="U27" s="59"/>
      <c r="V27" s="59"/>
      <c r="W27" s="10"/>
      <c r="X27" s="59"/>
      <c r="Y27" s="59"/>
      <c r="Z27" s="59"/>
      <c r="AA27" s="10"/>
    </row>
    <row r="28" spans="1:27" ht="12.75">
      <c r="A28" s="10">
        <v>7</v>
      </c>
      <c r="B28" s="71" t="s">
        <v>707</v>
      </c>
      <c r="C28" s="231" t="s">
        <v>708</v>
      </c>
      <c r="D28" s="231" t="s">
        <v>247</v>
      </c>
      <c r="E28" s="354">
        <v>2012</v>
      </c>
      <c r="F28" s="58">
        <v>54</v>
      </c>
      <c r="G28" s="58"/>
      <c r="H28" s="46">
        <f t="shared" si="1"/>
        <v>1</v>
      </c>
      <c r="I28" s="59"/>
      <c r="J28" s="59"/>
      <c r="K28" s="59"/>
      <c r="L28" s="59"/>
      <c r="M28" s="348">
        <v>1</v>
      </c>
      <c r="N28" s="70"/>
      <c r="O28" s="59"/>
      <c r="P28" s="59"/>
      <c r="Q28" s="59"/>
      <c r="R28" s="59"/>
      <c r="S28" s="59"/>
      <c r="T28" s="59"/>
      <c r="U28" s="59"/>
      <c r="V28" s="59"/>
      <c r="W28" s="10"/>
      <c r="X28" s="59"/>
      <c r="Y28" s="59"/>
      <c r="Z28" s="59"/>
      <c r="AA28" s="10"/>
    </row>
    <row r="29" spans="1:27" ht="12.75">
      <c r="A29" s="10">
        <v>8</v>
      </c>
      <c r="B29" s="71" t="s">
        <v>168</v>
      </c>
      <c r="C29" s="231" t="s">
        <v>169</v>
      </c>
      <c r="D29" s="313" t="s">
        <v>128</v>
      </c>
      <c r="E29" s="14">
        <v>2011</v>
      </c>
      <c r="F29" s="58">
        <v>38</v>
      </c>
      <c r="G29" s="58"/>
      <c r="H29" s="46">
        <f t="shared" si="1"/>
        <v>1</v>
      </c>
      <c r="I29" s="59"/>
      <c r="J29" s="59"/>
      <c r="K29" s="59"/>
      <c r="L29" s="59"/>
      <c r="M29" s="332">
        <v>1</v>
      </c>
      <c r="N29" s="59"/>
      <c r="O29" s="59"/>
      <c r="P29" s="59"/>
      <c r="Q29" s="59"/>
      <c r="R29" s="59"/>
      <c r="S29" s="59"/>
      <c r="T29" s="59"/>
      <c r="U29" s="59"/>
      <c r="V29" s="59"/>
      <c r="W29" s="10"/>
      <c r="X29" s="59"/>
      <c r="Y29" s="59"/>
      <c r="Z29" s="59"/>
      <c r="AA29" s="10"/>
    </row>
    <row r="30" spans="1:27" ht="12.75">
      <c r="A30" s="10">
        <v>9</v>
      </c>
      <c r="B30" s="71" t="s">
        <v>695</v>
      </c>
      <c r="C30" s="231" t="s">
        <v>696</v>
      </c>
      <c r="D30" s="231" t="s">
        <v>139</v>
      </c>
      <c r="E30" s="354">
        <v>2011</v>
      </c>
      <c r="F30" s="58">
        <v>53</v>
      </c>
      <c r="G30" s="58"/>
      <c r="H30" s="46">
        <f t="shared" si="1"/>
        <v>1</v>
      </c>
      <c r="I30" s="59"/>
      <c r="J30" s="59"/>
      <c r="K30" s="59"/>
      <c r="L30" s="59"/>
      <c r="M30" s="332">
        <v>1</v>
      </c>
      <c r="N30" s="59"/>
      <c r="O30" s="59"/>
      <c r="P30" s="59"/>
      <c r="Q30" s="59"/>
      <c r="R30" s="59"/>
      <c r="S30" s="59"/>
      <c r="T30" s="59"/>
      <c r="U30" s="59"/>
      <c r="V30" s="59"/>
      <c r="W30" s="10"/>
      <c r="X30" s="59"/>
      <c r="Y30" s="59"/>
      <c r="Z30" s="59"/>
      <c r="AA30" s="10"/>
    </row>
    <row r="31" spans="1:27" ht="12.75">
      <c r="A31" s="10">
        <v>10</v>
      </c>
      <c r="B31" s="57" t="s">
        <v>507</v>
      </c>
      <c r="C31" s="251" t="s">
        <v>508</v>
      </c>
      <c r="D31" s="231" t="s">
        <v>128</v>
      </c>
      <c r="E31" s="14">
        <v>2010</v>
      </c>
      <c r="F31" s="58"/>
      <c r="G31" s="58"/>
      <c r="H31" s="46">
        <f t="shared" si="1"/>
        <v>0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10"/>
      <c r="X31" s="59"/>
      <c r="Y31" s="59"/>
      <c r="Z31" s="59"/>
      <c r="AA31" s="10"/>
    </row>
    <row r="32" spans="1:27" ht="12.75">
      <c r="A32" s="10">
        <v>11</v>
      </c>
      <c r="B32" s="57" t="s">
        <v>703</v>
      </c>
      <c r="C32" s="231" t="s">
        <v>704</v>
      </c>
      <c r="D32" s="231" t="s">
        <v>163</v>
      </c>
      <c r="E32" s="354">
        <v>2010</v>
      </c>
      <c r="F32" s="58">
        <v>54</v>
      </c>
      <c r="G32" s="58"/>
      <c r="H32" s="46">
        <f t="shared" si="1"/>
        <v>1</v>
      </c>
      <c r="I32" s="59"/>
      <c r="J32" s="59"/>
      <c r="K32" s="59"/>
      <c r="L32" s="59"/>
      <c r="M32" s="348">
        <v>1</v>
      </c>
      <c r="N32" s="70"/>
      <c r="O32" s="59"/>
      <c r="P32" s="59"/>
      <c r="Q32" s="59"/>
      <c r="R32" s="59"/>
      <c r="S32" s="59"/>
      <c r="T32" s="59"/>
      <c r="U32" s="59"/>
      <c r="V32" s="59"/>
      <c r="W32" s="10"/>
      <c r="X32" s="59"/>
      <c r="Y32" s="59"/>
      <c r="Z32" s="59"/>
      <c r="AA32" s="10"/>
    </row>
    <row r="33" spans="1:27" ht="12.75">
      <c r="A33" s="10">
        <v>12</v>
      </c>
      <c r="B33" s="57" t="s">
        <v>697</v>
      </c>
      <c r="C33" s="231" t="s">
        <v>698</v>
      </c>
      <c r="D33" s="231" t="s">
        <v>139</v>
      </c>
      <c r="E33" s="354">
        <v>2010</v>
      </c>
      <c r="F33" s="58">
        <v>54</v>
      </c>
      <c r="G33" s="58"/>
      <c r="H33" s="46">
        <f t="shared" si="1"/>
        <v>1</v>
      </c>
      <c r="I33" s="59"/>
      <c r="J33" s="59"/>
      <c r="K33" s="59"/>
      <c r="L33" s="59"/>
      <c r="M33" s="348">
        <v>1</v>
      </c>
      <c r="N33" s="70"/>
      <c r="O33" s="59"/>
      <c r="P33" s="59"/>
      <c r="Q33" s="59"/>
      <c r="R33" s="59"/>
      <c r="S33" s="59"/>
      <c r="T33" s="59"/>
      <c r="U33" s="59"/>
      <c r="V33" s="59"/>
      <c r="W33" s="10"/>
      <c r="X33" s="59"/>
      <c r="Y33" s="59"/>
      <c r="Z33" s="59"/>
      <c r="AA33" s="10"/>
    </row>
    <row r="34" spans="1:27" ht="12.75">
      <c r="A34" s="10">
        <v>13</v>
      </c>
      <c r="B34" s="71" t="s">
        <v>433</v>
      </c>
      <c r="C34" s="231" t="s">
        <v>434</v>
      </c>
      <c r="D34" s="313" t="s">
        <v>244</v>
      </c>
      <c r="E34" s="14">
        <v>2012</v>
      </c>
      <c r="F34" s="58">
        <v>45</v>
      </c>
      <c r="G34" s="58">
        <v>36.7</v>
      </c>
      <c r="H34" s="46">
        <f t="shared" si="1"/>
        <v>25</v>
      </c>
      <c r="I34" s="59"/>
      <c r="J34" s="331">
        <v>15</v>
      </c>
      <c r="K34" s="59"/>
      <c r="L34" s="59"/>
      <c r="M34" s="70"/>
      <c r="N34" s="70">
        <v>10</v>
      </c>
      <c r="O34" s="59"/>
      <c r="P34" s="59"/>
      <c r="Q34" s="59"/>
      <c r="R34" s="59"/>
      <c r="S34" s="59"/>
      <c r="T34" s="59"/>
      <c r="U34" s="59"/>
      <c r="V34" s="59"/>
      <c r="W34" s="10"/>
      <c r="X34" s="59"/>
      <c r="Y34" s="59"/>
      <c r="Z34" s="59"/>
      <c r="AA34" s="10"/>
    </row>
    <row r="35" spans="1:27" ht="12.75">
      <c r="A35" s="10">
        <v>14</v>
      </c>
      <c r="B35" s="71" t="s">
        <v>750</v>
      </c>
      <c r="C35" s="231" t="s">
        <v>80</v>
      </c>
      <c r="D35" s="231" t="s">
        <v>375</v>
      </c>
      <c r="E35" s="358">
        <v>2012</v>
      </c>
      <c r="F35" s="58">
        <v>54</v>
      </c>
      <c r="G35" s="58"/>
      <c r="H35" s="46">
        <f t="shared" si="1"/>
        <v>3.5</v>
      </c>
      <c r="I35" s="59"/>
      <c r="J35" s="59"/>
      <c r="K35" s="59"/>
      <c r="L35" s="59"/>
      <c r="M35" s="59"/>
      <c r="N35" s="59"/>
      <c r="O35" s="59"/>
      <c r="P35" s="59"/>
      <c r="Q35" s="332">
        <v>3.5</v>
      </c>
      <c r="R35" s="59"/>
      <c r="S35" s="59"/>
      <c r="T35" s="59"/>
      <c r="U35" s="59"/>
      <c r="V35" s="59"/>
      <c r="W35" s="10"/>
      <c r="X35" s="59"/>
      <c r="Y35" s="59"/>
      <c r="Z35" s="59"/>
      <c r="AA35" s="10"/>
    </row>
    <row r="36" spans="1:27" ht="12.75">
      <c r="A36" s="10">
        <v>15</v>
      </c>
      <c r="B36" s="57" t="s">
        <v>692</v>
      </c>
      <c r="C36" s="231" t="s">
        <v>693</v>
      </c>
      <c r="D36" s="231" t="s">
        <v>163</v>
      </c>
      <c r="E36" s="354">
        <v>2010</v>
      </c>
      <c r="F36" s="58">
        <v>47</v>
      </c>
      <c r="G36" s="58">
        <v>36</v>
      </c>
      <c r="H36" s="46">
        <f t="shared" si="1"/>
        <v>9</v>
      </c>
      <c r="I36" s="59"/>
      <c r="J36" s="59"/>
      <c r="K36" s="59"/>
      <c r="L36" s="59"/>
      <c r="M36" s="332">
        <v>1</v>
      </c>
      <c r="N36" s="59">
        <v>8</v>
      </c>
      <c r="O36" s="59"/>
      <c r="P36" s="59"/>
      <c r="Q36" s="59"/>
      <c r="R36" s="59"/>
      <c r="S36" s="59"/>
      <c r="T36" s="59"/>
      <c r="U36" s="59"/>
      <c r="V36" s="59"/>
      <c r="W36" s="10"/>
      <c r="X36" s="59"/>
      <c r="Y36" s="59"/>
      <c r="Z36" s="59"/>
      <c r="AA36" s="10"/>
    </row>
    <row r="37" spans="1:27" ht="12.75">
      <c r="A37" s="10">
        <v>16</v>
      </c>
      <c r="B37" s="71" t="s">
        <v>702</v>
      </c>
      <c r="C37" s="231" t="s">
        <v>241</v>
      </c>
      <c r="D37" s="231" t="s">
        <v>122</v>
      </c>
      <c r="E37" s="354">
        <v>2011</v>
      </c>
      <c r="F37" s="58">
        <v>45</v>
      </c>
      <c r="G37" s="58"/>
      <c r="H37" s="46">
        <f t="shared" si="1"/>
        <v>1</v>
      </c>
      <c r="I37" s="59"/>
      <c r="J37" s="59"/>
      <c r="K37" s="59"/>
      <c r="L37" s="59"/>
      <c r="M37" s="348">
        <v>1</v>
      </c>
      <c r="N37" s="70"/>
      <c r="O37" s="59"/>
      <c r="P37" s="59"/>
      <c r="Q37" s="59"/>
      <c r="R37" s="59"/>
      <c r="S37" s="59"/>
      <c r="T37" s="59"/>
      <c r="U37" s="59"/>
      <c r="V37" s="59"/>
      <c r="W37" s="10"/>
      <c r="X37" s="59"/>
      <c r="Y37" s="59"/>
      <c r="Z37" s="59"/>
      <c r="AA37" s="10"/>
    </row>
    <row r="38" spans="1:27" ht="12.75">
      <c r="A38" s="10">
        <v>17</v>
      </c>
      <c r="B38" s="57" t="s">
        <v>425</v>
      </c>
      <c r="C38" s="231" t="s">
        <v>426</v>
      </c>
      <c r="D38" s="313" t="s">
        <v>238</v>
      </c>
      <c r="E38" s="14">
        <v>2010</v>
      </c>
      <c r="F38" s="58">
        <v>29.1</v>
      </c>
      <c r="G38" s="58">
        <v>26.6</v>
      </c>
      <c r="H38" s="46">
        <f t="shared" si="1"/>
        <v>35.5</v>
      </c>
      <c r="I38" s="59"/>
      <c r="J38" s="59"/>
      <c r="K38" s="59"/>
      <c r="L38" s="59"/>
      <c r="M38" s="348">
        <v>8</v>
      </c>
      <c r="N38" s="70">
        <v>20</v>
      </c>
      <c r="O38" s="59"/>
      <c r="P38" s="59"/>
      <c r="Q38" s="59">
        <v>7.5</v>
      </c>
      <c r="R38" s="59"/>
      <c r="S38" s="59"/>
      <c r="T38" s="59"/>
      <c r="U38" s="59"/>
      <c r="V38" s="59"/>
      <c r="W38" s="10"/>
      <c r="X38" s="59"/>
      <c r="Y38" s="59"/>
      <c r="Z38" s="59"/>
      <c r="AA38" s="10"/>
    </row>
    <row r="39" spans="1:27" ht="12.75">
      <c r="A39" s="10">
        <v>18</v>
      </c>
      <c r="B39" s="57" t="s">
        <v>705</v>
      </c>
      <c r="C39" s="231" t="s">
        <v>140</v>
      </c>
      <c r="D39" s="231" t="s">
        <v>163</v>
      </c>
      <c r="E39" s="354">
        <v>2010</v>
      </c>
      <c r="F39" s="58">
        <v>54</v>
      </c>
      <c r="G39" s="58"/>
      <c r="H39" s="46">
        <f t="shared" si="1"/>
        <v>1</v>
      </c>
      <c r="I39" s="59"/>
      <c r="J39" s="59"/>
      <c r="K39" s="59"/>
      <c r="L39" s="59"/>
      <c r="M39" s="332">
        <v>1</v>
      </c>
      <c r="N39" s="59"/>
      <c r="O39" s="59"/>
      <c r="P39" s="59"/>
      <c r="Q39" s="59"/>
      <c r="R39" s="59"/>
      <c r="S39" s="59"/>
      <c r="T39" s="59"/>
      <c r="U39" s="59"/>
      <c r="V39" s="59"/>
      <c r="W39" s="10"/>
      <c r="X39" s="59"/>
      <c r="Y39" s="59"/>
      <c r="Z39" s="59"/>
      <c r="AA39" s="10"/>
    </row>
    <row r="40" spans="1:27" ht="12.75">
      <c r="A40" s="10">
        <v>19</v>
      </c>
      <c r="B40" s="71" t="s">
        <v>147</v>
      </c>
      <c r="C40" s="231" t="s">
        <v>353</v>
      </c>
      <c r="D40" s="313" t="s">
        <v>238</v>
      </c>
      <c r="E40" s="14">
        <v>2011</v>
      </c>
      <c r="F40" s="58">
        <v>53</v>
      </c>
      <c r="G40" s="58">
        <v>46</v>
      </c>
      <c r="H40" s="46">
        <f t="shared" si="1"/>
        <v>21</v>
      </c>
      <c r="I40" s="59"/>
      <c r="J40" s="59"/>
      <c r="K40" s="59"/>
      <c r="L40" s="59"/>
      <c r="M40" s="332">
        <v>1</v>
      </c>
      <c r="N40" s="59">
        <v>20</v>
      </c>
      <c r="O40" s="59"/>
      <c r="P40" s="59"/>
      <c r="Q40" s="59"/>
      <c r="R40" s="59"/>
      <c r="S40" s="59"/>
      <c r="T40" s="59"/>
      <c r="U40" s="59"/>
      <c r="V40" s="59"/>
      <c r="W40" s="10"/>
      <c r="X40" s="59"/>
      <c r="Y40" s="59"/>
      <c r="Z40" s="59"/>
      <c r="AA40" s="10"/>
    </row>
    <row r="41" spans="1:27" ht="12.75">
      <c r="A41" s="10">
        <v>20</v>
      </c>
      <c r="B41" s="71" t="s">
        <v>512</v>
      </c>
      <c r="C41" s="251" t="s">
        <v>143</v>
      </c>
      <c r="D41" s="231" t="s">
        <v>327</v>
      </c>
      <c r="E41" s="14">
        <v>2011</v>
      </c>
      <c r="F41" s="58"/>
      <c r="G41" s="58"/>
      <c r="H41" s="46">
        <f t="shared" si="1"/>
        <v>0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0"/>
      <c r="X41" s="59"/>
      <c r="Y41" s="59"/>
      <c r="Z41" s="59"/>
      <c r="AA41" s="10"/>
    </row>
    <row r="42" spans="1:27" ht="12.75">
      <c r="A42" s="10">
        <v>21</v>
      </c>
      <c r="B42" s="57" t="s">
        <v>197</v>
      </c>
      <c r="C42" s="231" t="s">
        <v>198</v>
      </c>
      <c r="D42" s="313" t="s">
        <v>119</v>
      </c>
      <c r="E42" s="14">
        <v>2010</v>
      </c>
      <c r="F42" s="58">
        <v>39</v>
      </c>
      <c r="G42" s="58">
        <v>37</v>
      </c>
      <c r="H42" s="46">
        <f t="shared" si="1"/>
        <v>12</v>
      </c>
      <c r="I42" s="59"/>
      <c r="J42" s="331">
        <v>10</v>
      </c>
      <c r="K42" s="59">
        <v>1</v>
      </c>
      <c r="L42" s="59"/>
      <c r="M42" s="59"/>
      <c r="N42" s="59">
        <v>1</v>
      </c>
      <c r="O42" s="59"/>
      <c r="P42" s="59"/>
      <c r="Q42" s="59"/>
      <c r="R42" s="59"/>
      <c r="S42" s="59"/>
      <c r="T42" s="59"/>
      <c r="U42" s="59"/>
      <c r="V42" s="59"/>
      <c r="W42" s="10"/>
      <c r="X42" s="59"/>
      <c r="Y42" s="59"/>
      <c r="Z42" s="59"/>
      <c r="AA42" s="10"/>
    </row>
    <row r="43" spans="1:27" ht="12.75">
      <c r="A43" s="10">
        <v>22</v>
      </c>
      <c r="B43" s="57" t="s">
        <v>631</v>
      </c>
      <c r="C43" s="231" t="s">
        <v>632</v>
      </c>
      <c r="D43" s="231" t="s">
        <v>94</v>
      </c>
      <c r="E43" s="354">
        <v>2012</v>
      </c>
      <c r="F43" s="58">
        <v>54</v>
      </c>
      <c r="G43" s="58"/>
      <c r="H43" s="46">
        <f t="shared" si="1"/>
        <v>1</v>
      </c>
      <c r="I43" s="331">
        <v>1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10"/>
      <c r="X43" s="59"/>
      <c r="Y43" s="59"/>
      <c r="Z43" s="59"/>
      <c r="AA43" s="10"/>
    </row>
    <row r="44" spans="1:27" ht="12.75">
      <c r="A44" s="10">
        <v>23</v>
      </c>
      <c r="B44" s="57" t="s">
        <v>336</v>
      </c>
      <c r="C44" s="231" t="s">
        <v>215</v>
      </c>
      <c r="D44" s="313" t="s">
        <v>258</v>
      </c>
      <c r="E44" s="14">
        <v>2010</v>
      </c>
      <c r="F44" s="58">
        <v>42</v>
      </c>
      <c r="G44" s="58"/>
      <c r="H44" s="46">
        <f t="shared" si="1"/>
        <v>1</v>
      </c>
      <c r="I44" s="59"/>
      <c r="J44" s="59"/>
      <c r="K44" s="59"/>
      <c r="L44" s="59"/>
      <c r="M44" s="332">
        <v>1</v>
      </c>
      <c r="N44" s="59"/>
      <c r="O44" s="59"/>
      <c r="P44" s="59"/>
      <c r="Q44" s="59"/>
      <c r="R44" s="59"/>
      <c r="S44" s="59"/>
      <c r="T44" s="59"/>
      <c r="U44" s="59"/>
      <c r="V44" s="59"/>
      <c r="W44" s="10"/>
      <c r="X44" s="59"/>
      <c r="Y44" s="59"/>
      <c r="Z44" s="59"/>
      <c r="AA44" s="10"/>
    </row>
    <row r="45" spans="1:27" ht="12.75">
      <c r="A45" s="10">
        <v>24</v>
      </c>
      <c r="B45" s="71" t="s">
        <v>439</v>
      </c>
      <c r="C45" s="251" t="s">
        <v>343</v>
      </c>
      <c r="D45" s="231" t="s">
        <v>247</v>
      </c>
      <c r="E45" s="14">
        <v>2012</v>
      </c>
      <c r="F45" s="58"/>
      <c r="G45" s="58"/>
      <c r="H45" s="46">
        <f t="shared" si="1"/>
        <v>0</v>
      </c>
      <c r="I45" s="59"/>
      <c r="J45" s="59"/>
      <c r="K45" s="59"/>
      <c r="L45" s="59"/>
      <c r="M45" s="70"/>
      <c r="N45" s="70"/>
      <c r="O45" s="59"/>
      <c r="P45" s="59"/>
      <c r="Q45" s="59"/>
      <c r="R45" s="59"/>
      <c r="S45" s="59"/>
      <c r="T45" s="59"/>
      <c r="U45" s="59"/>
      <c r="V45" s="59"/>
      <c r="W45" s="10"/>
      <c r="X45" s="59"/>
      <c r="Y45" s="59"/>
      <c r="Z45" s="59"/>
      <c r="AA45" s="10"/>
    </row>
    <row r="46" spans="1:27" ht="12.75">
      <c r="A46" s="10">
        <v>25</v>
      </c>
      <c r="B46" s="71" t="s">
        <v>516</v>
      </c>
      <c r="C46" s="231" t="s">
        <v>162</v>
      </c>
      <c r="D46" s="313" t="s">
        <v>517</v>
      </c>
      <c r="E46" s="14">
        <v>2013</v>
      </c>
      <c r="F46" s="58">
        <v>37</v>
      </c>
      <c r="G46" s="58">
        <v>37.7</v>
      </c>
      <c r="H46" s="46">
        <f t="shared" si="1"/>
        <v>9</v>
      </c>
      <c r="I46" s="59"/>
      <c r="J46" s="59"/>
      <c r="K46" s="332">
        <v>1</v>
      </c>
      <c r="L46" s="59"/>
      <c r="M46" s="59"/>
      <c r="N46" s="59"/>
      <c r="O46" s="59"/>
      <c r="P46" s="59"/>
      <c r="Q46" s="59">
        <v>8</v>
      </c>
      <c r="R46" s="59"/>
      <c r="S46" s="59"/>
      <c r="T46" s="59"/>
      <c r="U46" s="59"/>
      <c r="V46" s="59"/>
      <c r="W46" s="10"/>
      <c r="X46" s="59"/>
      <c r="Y46" s="59"/>
      <c r="Z46" s="59"/>
      <c r="AA46" s="10"/>
    </row>
    <row r="47" spans="1:27" ht="12.75">
      <c r="A47" s="10">
        <v>26</v>
      </c>
      <c r="B47" s="57" t="s">
        <v>509</v>
      </c>
      <c r="C47" s="231" t="s">
        <v>286</v>
      </c>
      <c r="D47" s="313" t="s">
        <v>128</v>
      </c>
      <c r="E47" s="14">
        <v>2010</v>
      </c>
      <c r="F47" s="58">
        <v>32.3</v>
      </c>
      <c r="G47" s="58">
        <v>33.3</v>
      </c>
      <c r="H47" s="46">
        <f t="shared" si="1"/>
        <v>7</v>
      </c>
      <c r="I47" s="59"/>
      <c r="J47" s="59"/>
      <c r="K47" s="59"/>
      <c r="L47" s="59"/>
      <c r="M47" s="332">
        <v>1</v>
      </c>
      <c r="N47" s="59"/>
      <c r="O47" s="59"/>
      <c r="P47" s="59"/>
      <c r="Q47" s="59">
        <v>6</v>
      </c>
      <c r="R47" s="59"/>
      <c r="S47" s="59"/>
      <c r="T47" s="59"/>
      <c r="U47" s="59"/>
      <c r="V47" s="59"/>
      <c r="W47" s="10"/>
      <c r="X47" s="59"/>
      <c r="Y47" s="59"/>
      <c r="Z47" s="59"/>
      <c r="AA47" s="10"/>
    </row>
    <row r="48" spans="1:27" ht="12.75">
      <c r="A48" s="10">
        <v>27</v>
      </c>
      <c r="B48" s="71" t="s">
        <v>747</v>
      </c>
      <c r="C48" s="231" t="s">
        <v>643</v>
      </c>
      <c r="D48" s="231" t="s">
        <v>253</v>
      </c>
      <c r="E48" s="358">
        <v>2011</v>
      </c>
      <c r="F48" s="58">
        <v>54</v>
      </c>
      <c r="G48" s="58"/>
      <c r="H48" s="46">
        <f t="shared" si="1"/>
        <v>6</v>
      </c>
      <c r="I48" s="59"/>
      <c r="J48" s="59"/>
      <c r="K48" s="59"/>
      <c r="L48" s="59"/>
      <c r="M48" s="59"/>
      <c r="N48" s="59"/>
      <c r="O48" s="59"/>
      <c r="P48" s="59"/>
      <c r="Q48" s="332">
        <v>6</v>
      </c>
      <c r="R48" s="59"/>
      <c r="S48" s="59"/>
      <c r="T48" s="59"/>
      <c r="U48" s="59"/>
      <c r="V48" s="59"/>
      <c r="W48" s="10"/>
      <c r="X48" s="59"/>
      <c r="Y48" s="59"/>
      <c r="Z48" s="59"/>
      <c r="AA48" s="10"/>
    </row>
    <row r="49" spans="1:27" ht="12.75">
      <c r="A49" s="10">
        <v>28</v>
      </c>
      <c r="B49" s="71" t="s">
        <v>170</v>
      </c>
      <c r="C49" s="231" t="s">
        <v>513</v>
      </c>
      <c r="D49" s="313" t="s">
        <v>248</v>
      </c>
      <c r="E49" s="14">
        <v>2011</v>
      </c>
      <c r="F49" s="58">
        <v>45</v>
      </c>
      <c r="G49" s="58"/>
      <c r="H49" s="46">
        <f t="shared" si="1"/>
        <v>4</v>
      </c>
      <c r="I49" s="59"/>
      <c r="J49" s="59"/>
      <c r="K49" s="59"/>
      <c r="L49" s="59"/>
      <c r="M49" s="332">
        <v>4</v>
      </c>
      <c r="N49" s="59"/>
      <c r="O49" s="59"/>
      <c r="P49" s="59"/>
      <c r="Q49" s="59"/>
      <c r="R49" s="59"/>
      <c r="S49" s="59"/>
      <c r="T49" s="59"/>
      <c r="U49" s="59"/>
      <c r="V49" s="59"/>
      <c r="W49" s="10"/>
      <c r="X49" s="59"/>
      <c r="Y49" s="59"/>
      <c r="Z49" s="59"/>
      <c r="AA49" s="10"/>
    </row>
    <row r="50" spans="1:27" ht="12.75">
      <c r="A50" s="10">
        <v>29</v>
      </c>
      <c r="B50" s="71" t="s">
        <v>170</v>
      </c>
      <c r="C50" s="231" t="s">
        <v>241</v>
      </c>
      <c r="D50" s="231" t="s">
        <v>125</v>
      </c>
      <c r="E50" s="354">
        <v>2011</v>
      </c>
      <c r="F50" s="58">
        <v>54</v>
      </c>
      <c r="G50" s="58"/>
      <c r="H50" s="46">
        <f t="shared" si="1"/>
        <v>1</v>
      </c>
      <c r="I50" s="59"/>
      <c r="J50" s="59"/>
      <c r="K50" s="59"/>
      <c r="L50" s="59"/>
      <c r="M50" s="348">
        <v>1</v>
      </c>
      <c r="N50" s="70"/>
      <c r="O50" s="59"/>
      <c r="P50" s="59"/>
      <c r="Q50" s="59"/>
      <c r="R50" s="59"/>
      <c r="S50" s="59"/>
      <c r="T50" s="59"/>
      <c r="U50" s="59"/>
      <c r="V50" s="59"/>
      <c r="W50" s="10"/>
      <c r="X50" s="59"/>
      <c r="Y50" s="59"/>
      <c r="Z50" s="59"/>
      <c r="AA50" s="10"/>
    </row>
    <row r="51" spans="1:27" ht="12.75">
      <c r="A51" s="10">
        <v>30</v>
      </c>
      <c r="B51" s="57" t="s">
        <v>557</v>
      </c>
      <c r="C51" s="231" t="s">
        <v>241</v>
      </c>
      <c r="D51" s="231" t="s">
        <v>248</v>
      </c>
      <c r="E51" s="354">
        <v>2010</v>
      </c>
      <c r="F51" s="58">
        <v>54</v>
      </c>
      <c r="G51" s="58"/>
      <c r="H51" s="46">
        <f t="shared" si="1"/>
        <v>1</v>
      </c>
      <c r="I51" s="59"/>
      <c r="J51" s="59"/>
      <c r="K51" s="59"/>
      <c r="L51" s="59"/>
      <c r="M51" s="332">
        <v>1</v>
      </c>
      <c r="N51" s="59"/>
      <c r="O51" s="59"/>
      <c r="P51" s="59"/>
      <c r="Q51" s="59"/>
      <c r="R51" s="59"/>
      <c r="S51" s="59"/>
      <c r="T51" s="59"/>
      <c r="U51" s="59"/>
      <c r="V51" s="59"/>
      <c r="W51" s="10"/>
      <c r="X51" s="59"/>
      <c r="Y51" s="59"/>
      <c r="Z51" s="59"/>
      <c r="AA51" s="10"/>
    </row>
    <row r="52" spans="1:27" ht="12.75">
      <c r="A52" s="10">
        <v>31</v>
      </c>
      <c r="B52" s="71" t="s">
        <v>195</v>
      </c>
      <c r="C52" s="231" t="s">
        <v>196</v>
      </c>
      <c r="D52" s="313" t="s">
        <v>119</v>
      </c>
      <c r="E52" s="14">
        <v>2011</v>
      </c>
      <c r="F52" s="58">
        <v>29.9</v>
      </c>
      <c r="G52" s="58">
        <v>27.9</v>
      </c>
      <c r="H52" s="46">
        <f t="shared" si="1"/>
        <v>30.5</v>
      </c>
      <c r="I52" s="59"/>
      <c r="J52" s="331">
        <v>20</v>
      </c>
      <c r="K52" s="59">
        <v>1</v>
      </c>
      <c r="L52" s="59"/>
      <c r="M52" s="59">
        <v>1</v>
      </c>
      <c r="N52" s="59">
        <v>1</v>
      </c>
      <c r="O52" s="59"/>
      <c r="P52" s="59"/>
      <c r="Q52" s="59">
        <v>7.5</v>
      </c>
      <c r="R52" s="59"/>
      <c r="S52" s="59"/>
      <c r="T52" s="59"/>
      <c r="U52" s="59"/>
      <c r="V52" s="59"/>
      <c r="W52" s="10"/>
      <c r="X52" s="59"/>
      <c r="Y52" s="59"/>
      <c r="Z52" s="59"/>
      <c r="AA52" s="10"/>
    </row>
    <row r="53" spans="1:27" ht="12.75">
      <c r="A53" s="10">
        <v>32</v>
      </c>
      <c r="B53" s="71" t="s">
        <v>192</v>
      </c>
      <c r="C53" s="231" t="s">
        <v>193</v>
      </c>
      <c r="D53" s="313" t="s">
        <v>119</v>
      </c>
      <c r="E53" s="14">
        <v>2011</v>
      </c>
      <c r="F53" s="58">
        <v>25.5</v>
      </c>
      <c r="G53" s="58">
        <v>21.3</v>
      </c>
      <c r="H53" s="46">
        <f t="shared" si="1"/>
        <v>39.5</v>
      </c>
      <c r="I53" s="331">
        <v>20</v>
      </c>
      <c r="J53" s="59"/>
      <c r="K53" s="59">
        <v>1</v>
      </c>
      <c r="L53" s="59"/>
      <c r="M53" s="70">
        <v>10</v>
      </c>
      <c r="N53" s="70">
        <v>1</v>
      </c>
      <c r="O53" s="59"/>
      <c r="P53" s="59"/>
      <c r="Q53" s="59">
        <v>7.5</v>
      </c>
      <c r="R53" s="59"/>
      <c r="S53" s="59"/>
      <c r="T53" s="59"/>
      <c r="U53" s="59"/>
      <c r="V53" s="59"/>
      <c r="W53" s="10"/>
      <c r="X53" s="59"/>
      <c r="Y53" s="59"/>
      <c r="Z53" s="59"/>
      <c r="AA53" s="10"/>
    </row>
    <row r="54" spans="1:27" ht="12.75">
      <c r="A54" s="10">
        <v>33</v>
      </c>
      <c r="B54" s="57" t="s">
        <v>174</v>
      </c>
      <c r="C54" s="231" t="s">
        <v>121</v>
      </c>
      <c r="D54" s="313" t="s">
        <v>139</v>
      </c>
      <c r="E54" s="14">
        <v>2010</v>
      </c>
      <c r="F54" s="58">
        <v>21.2</v>
      </c>
      <c r="G54" s="58">
        <v>24</v>
      </c>
      <c r="H54" s="46">
        <f t="shared" si="1"/>
        <v>6.5</v>
      </c>
      <c r="I54" s="59"/>
      <c r="J54" s="59"/>
      <c r="K54" s="332">
        <v>1</v>
      </c>
      <c r="L54" s="59"/>
      <c r="M54" s="70">
        <v>1</v>
      </c>
      <c r="N54" s="70">
        <v>1</v>
      </c>
      <c r="O54" s="59"/>
      <c r="P54" s="59"/>
      <c r="Q54" s="59">
        <v>3.5</v>
      </c>
      <c r="R54" s="59"/>
      <c r="S54" s="59"/>
      <c r="T54" s="59"/>
      <c r="U54" s="59"/>
      <c r="V54" s="59"/>
      <c r="W54" s="10"/>
      <c r="X54" s="59"/>
      <c r="Y54" s="59"/>
      <c r="Z54" s="59"/>
      <c r="AA54" s="10"/>
    </row>
    <row r="55" spans="1:27" ht="12.75">
      <c r="A55" s="10">
        <v>34</v>
      </c>
      <c r="B55" s="57" t="s">
        <v>190</v>
      </c>
      <c r="C55" s="231" t="s">
        <v>191</v>
      </c>
      <c r="D55" s="313" t="s">
        <v>85</v>
      </c>
      <c r="E55" s="14">
        <v>2010</v>
      </c>
      <c r="F55" s="58">
        <v>23.2</v>
      </c>
      <c r="G55" s="58">
        <v>26.2</v>
      </c>
      <c r="H55" s="46">
        <f t="shared" si="1"/>
        <v>13.5</v>
      </c>
      <c r="I55" s="59"/>
      <c r="J55" s="59"/>
      <c r="K55" s="59"/>
      <c r="L55" s="59"/>
      <c r="M55" s="332">
        <v>6</v>
      </c>
      <c r="N55" s="59"/>
      <c r="O55" s="59"/>
      <c r="P55" s="59"/>
      <c r="Q55" s="59">
        <v>7.5</v>
      </c>
      <c r="R55" s="59"/>
      <c r="S55" s="59"/>
      <c r="T55" s="59"/>
      <c r="U55" s="59"/>
      <c r="V55" s="59"/>
      <c r="W55" s="10"/>
      <c r="X55" s="59"/>
      <c r="Y55" s="59"/>
      <c r="Z55" s="59"/>
      <c r="AA55" s="10"/>
    </row>
    <row r="56" spans="1:27" ht="12.75">
      <c r="A56" s="10">
        <v>35</v>
      </c>
      <c r="B56" s="57" t="s">
        <v>411</v>
      </c>
      <c r="C56" s="231" t="s">
        <v>412</v>
      </c>
      <c r="D56" s="313" t="s">
        <v>204</v>
      </c>
      <c r="E56" s="14">
        <v>2010</v>
      </c>
      <c r="F56" s="58">
        <v>33.4</v>
      </c>
      <c r="G56" s="58">
        <v>25.4</v>
      </c>
      <c r="H56" s="46">
        <f t="shared" si="1"/>
        <v>23.5</v>
      </c>
      <c r="I56" s="331">
        <v>1</v>
      </c>
      <c r="J56" s="59">
        <v>15</v>
      </c>
      <c r="K56" s="59">
        <v>1</v>
      </c>
      <c r="L56" s="59"/>
      <c r="M56" s="59">
        <v>2</v>
      </c>
      <c r="N56" s="59">
        <v>1</v>
      </c>
      <c r="O56" s="59"/>
      <c r="P56" s="59"/>
      <c r="Q56" s="59">
        <v>3.5</v>
      </c>
      <c r="R56" s="59"/>
      <c r="S56" s="59"/>
      <c r="T56" s="59"/>
      <c r="U56" s="59"/>
      <c r="V56" s="59"/>
      <c r="W56" s="10"/>
      <c r="X56" s="59"/>
      <c r="Y56" s="59"/>
      <c r="Z56" s="59"/>
      <c r="AA56" s="10"/>
    </row>
    <row r="57" spans="1:27" ht="12.75">
      <c r="A57" s="10">
        <v>36</v>
      </c>
      <c r="B57" s="57"/>
      <c r="C57" s="57"/>
      <c r="D57" s="57"/>
      <c r="E57" s="10"/>
      <c r="F57" s="58"/>
      <c r="G57" s="58"/>
      <c r="H57" s="46">
        <f t="shared" si="1"/>
        <v>0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10"/>
      <c r="X57" s="59"/>
      <c r="Y57" s="59"/>
      <c r="Z57" s="59"/>
      <c r="AA57" s="10"/>
    </row>
    <row r="58" spans="1:27" ht="12.75">
      <c r="A58" s="10">
        <v>37</v>
      </c>
      <c r="B58" s="57"/>
      <c r="C58" s="57"/>
      <c r="D58" s="57"/>
      <c r="E58" s="10"/>
      <c r="F58" s="58"/>
      <c r="G58" s="58"/>
      <c r="H58" s="46">
        <f t="shared" si="1"/>
        <v>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10"/>
      <c r="X58" s="59"/>
      <c r="Y58" s="59"/>
      <c r="Z58" s="59"/>
      <c r="AA58" s="10"/>
    </row>
    <row r="59" spans="1:27" ht="12.75">
      <c r="A59" s="10">
        <v>38</v>
      </c>
      <c r="B59" s="57"/>
      <c r="C59" s="57"/>
      <c r="D59" s="57"/>
      <c r="E59" s="10"/>
      <c r="F59" s="58"/>
      <c r="G59" s="58"/>
      <c r="H59" s="46">
        <f t="shared" si="1"/>
        <v>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10"/>
      <c r="X59" s="59"/>
      <c r="Y59" s="59"/>
      <c r="Z59" s="59"/>
      <c r="AA59" s="10"/>
    </row>
    <row r="60" spans="1:27" ht="12.75">
      <c r="A60" s="10">
        <v>39</v>
      </c>
      <c r="B60" s="57"/>
      <c r="C60" s="57"/>
      <c r="D60" s="57"/>
      <c r="E60" s="10"/>
      <c r="F60" s="58"/>
      <c r="G60" s="58"/>
      <c r="H60" s="46">
        <f t="shared" si="1"/>
        <v>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10"/>
      <c r="X60" s="59"/>
      <c r="Y60" s="59"/>
      <c r="Z60" s="59"/>
      <c r="AA60" s="10"/>
    </row>
    <row r="61" spans="1:27" ht="12.75">
      <c r="A61" s="314">
        <v>40</v>
      </c>
      <c r="B61" s="57"/>
      <c r="C61" s="57"/>
      <c r="D61" s="57"/>
      <c r="E61" s="10"/>
      <c r="F61" s="58"/>
      <c r="G61" s="58"/>
      <c r="H61" s="46">
        <f t="shared" si="1"/>
        <v>0</v>
      </c>
      <c r="I61" s="59"/>
      <c r="J61" s="59"/>
      <c r="K61" s="59"/>
      <c r="L61" s="59"/>
      <c r="M61" s="70"/>
      <c r="N61" s="70"/>
      <c r="O61" s="59"/>
      <c r="P61" s="59"/>
      <c r="Q61" s="59"/>
      <c r="R61" s="59"/>
      <c r="S61" s="59"/>
      <c r="T61" s="59"/>
      <c r="U61" s="59"/>
      <c r="V61" s="59"/>
      <c r="W61" s="10"/>
      <c r="X61" s="59"/>
      <c r="Y61" s="59"/>
      <c r="Z61" s="59"/>
      <c r="AA61" s="10"/>
    </row>
    <row r="62" spans="1:27" ht="12.75">
      <c r="A62" s="10"/>
      <c r="B62" s="57"/>
      <c r="C62" s="57"/>
      <c r="D62" s="57"/>
      <c r="E62" s="10"/>
      <c r="F62" s="58"/>
      <c r="G62" s="58"/>
      <c r="I62" s="59"/>
      <c r="J62" s="59"/>
      <c r="K62" s="59"/>
      <c r="L62" s="59"/>
      <c r="M62" s="70"/>
      <c r="N62" s="70"/>
      <c r="O62" s="59"/>
      <c r="P62" s="59"/>
      <c r="Q62" s="59"/>
      <c r="R62" s="59"/>
      <c r="S62" s="59"/>
      <c r="T62" s="59"/>
      <c r="U62" s="59"/>
      <c r="V62" s="59"/>
      <c r="W62" s="10"/>
      <c r="X62" s="59"/>
      <c r="Y62" s="59"/>
      <c r="Z62" s="59"/>
      <c r="AA62" s="10"/>
    </row>
    <row r="63" spans="2:27" ht="12.75">
      <c r="B63" s="72" t="s">
        <v>104</v>
      </c>
      <c r="C63" s="217" t="s">
        <v>533</v>
      </c>
      <c r="D63" s="182" t="s">
        <v>534</v>
      </c>
      <c r="E63" s="355" t="s">
        <v>535</v>
      </c>
      <c r="F63" s="52" t="s">
        <v>82</v>
      </c>
      <c r="G63" s="52" t="s">
        <v>83</v>
      </c>
      <c r="H63" s="46" t="s">
        <v>0</v>
      </c>
      <c r="I63" s="46" t="s">
        <v>293</v>
      </c>
      <c r="J63" s="46" t="s">
        <v>635</v>
      </c>
      <c r="K63" s="46" t="s">
        <v>132</v>
      </c>
      <c r="L63" s="46" t="s">
        <v>155</v>
      </c>
      <c r="M63" s="46" t="s">
        <v>158</v>
      </c>
      <c r="N63" s="46" t="s">
        <v>715</v>
      </c>
      <c r="O63" s="46" t="s">
        <v>100</v>
      </c>
      <c r="P63" s="46" t="s">
        <v>152</v>
      </c>
      <c r="Q63" s="46" t="s">
        <v>159</v>
      </c>
      <c r="R63" s="46" t="s">
        <v>157</v>
      </c>
      <c r="S63" s="46" t="s">
        <v>754</v>
      </c>
      <c r="T63" s="46" t="s">
        <v>187</v>
      </c>
      <c r="U63" s="46" t="s">
        <v>87</v>
      </c>
      <c r="V63" s="46" t="s">
        <v>88</v>
      </c>
      <c r="W63" s="46" t="s">
        <v>106</v>
      </c>
      <c r="X63" s="46" t="s">
        <v>499</v>
      </c>
      <c r="Y63" s="46"/>
      <c r="Z63" s="46"/>
      <c r="AA63" s="46"/>
    </row>
    <row r="64" spans="2:27" ht="12.75">
      <c r="B64" s="60" t="s">
        <v>526</v>
      </c>
      <c r="C64" s="64"/>
      <c r="D64" s="64"/>
      <c r="E64" s="61"/>
      <c r="F64" s="62"/>
      <c r="G64" s="62"/>
      <c r="H64" s="60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1"/>
      <c r="X64" s="63"/>
      <c r="Y64" s="63"/>
      <c r="Z64" s="63"/>
      <c r="AA64" s="61"/>
    </row>
    <row r="65" spans="1:26" ht="12.75">
      <c r="A65">
        <v>1</v>
      </c>
      <c r="B65" s="71" t="s">
        <v>322</v>
      </c>
      <c r="C65" s="231" t="s">
        <v>323</v>
      </c>
      <c r="D65" s="313" t="s">
        <v>628</v>
      </c>
      <c r="E65" s="14">
        <v>2009</v>
      </c>
      <c r="F65" s="232">
        <v>48.6</v>
      </c>
      <c r="G65" s="232"/>
      <c r="H65" s="309">
        <f aca="true" t="shared" si="2" ref="H65:H79">SUM(I65:AA65)</f>
        <v>3.5</v>
      </c>
      <c r="I65" s="34"/>
      <c r="J65" s="34"/>
      <c r="K65" s="34"/>
      <c r="L65" s="34"/>
      <c r="M65" s="34"/>
      <c r="N65" s="34"/>
      <c r="O65" s="34"/>
      <c r="P65" s="34"/>
      <c r="Q65" s="428">
        <v>3.5</v>
      </c>
      <c r="R65" s="34"/>
      <c r="S65" s="34"/>
      <c r="T65" s="34"/>
      <c r="U65" s="34"/>
      <c r="V65" s="34"/>
      <c r="W65" s="14"/>
      <c r="X65" s="34"/>
      <c r="Y65" s="59"/>
      <c r="Z65" s="59"/>
    </row>
    <row r="66" spans="1:26" ht="12.75">
      <c r="A66" s="10">
        <v>2</v>
      </c>
      <c r="B66" s="71" t="s">
        <v>325</v>
      </c>
      <c r="C66" s="231" t="s">
        <v>326</v>
      </c>
      <c r="D66" s="313" t="s">
        <v>327</v>
      </c>
      <c r="E66" s="14">
        <v>2009</v>
      </c>
      <c r="F66" s="58">
        <v>45</v>
      </c>
      <c r="G66" s="58">
        <v>28.4</v>
      </c>
      <c r="H66" s="309">
        <f t="shared" si="2"/>
        <v>102</v>
      </c>
      <c r="I66" s="59"/>
      <c r="J66" s="331">
        <v>6</v>
      </c>
      <c r="K66" s="59">
        <v>8</v>
      </c>
      <c r="L66" s="59">
        <v>10</v>
      </c>
      <c r="M66" s="59">
        <v>1</v>
      </c>
      <c r="N66" s="59">
        <v>8</v>
      </c>
      <c r="O66" s="59">
        <v>1</v>
      </c>
      <c r="P66" s="59"/>
      <c r="Q66" s="59">
        <v>8</v>
      </c>
      <c r="R66" s="59">
        <v>60</v>
      </c>
      <c r="S66" s="59"/>
      <c r="T66" s="59"/>
      <c r="U66" s="59"/>
      <c r="V66" s="59"/>
      <c r="W66" s="10"/>
      <c r="X66" s="59"/>
      <c r="Y66" s="59"/>
      <c r="Z66" s="59"/>
    </row>
    <row r="67" spans="1:26" ht="12.75">
      <c r="A67">
        <v>3</v>
      </c>
      <c r="B67" s="57" t="s">
        <v>479</v>
      </c>
      <c r="C67" s="231" t="s">
        <v>694</v>
      </c>
      <c r="D67" s="231" t="s">
        <v>163</v>
      </c>
      <c r="E67" s="354">
        <v>2008</v>
      </c>
      <c r="F67" s="58">
        <v>51</v>
      </c>
      <c r="G67" s="58"/>
      <c r="H67" s="309">
        <f t="shared" si="2"/>
        <v>1</v>
      </c>
      <c r="I67" s="59"/>
      <c r="J67" s="59"/>
      <c r="K67" s="59"/>
      <c r="L67" s="59"/>
      <c r="M67" s="332">
        <v>1</v>
      </c>
      <c r="N67" s="59"/>
      <c r="O67" s="59"/>
      <c r="P67" s="59"/>
      <c r="Q67" s="59"/>
      <c r="R67" s="59"/>
      <c r="S67" s="59"/>
      <c r="T67" s="59"/>
      <c r="U67" s="59"/>
      <c r="V67" s="59"/>
      <c r="W67" s="10"/>
      <c r="X67" s="59"/>
      <c r="Y67" s="59"/>
      <c r="Z67" s="59"/>
    </row>
    <row r="68" spans="1:26" ht="12.75">
      <c r="A68" s="10">
        <v>4</v>
      </c>
      <c r="B68" s="57" t="s">
        <v>414</v>
      </c>
      <c r="C68" s="231" t="s">
        <v>415</v>
      </c>
      <c r="D68" s="313" t="s">
        <v>238</v>
      </c>
      <c r="E68" s="14">
        <v>2008</v>
      </c>
      <c r="F68" s="58">
        <v>44</v>
      </c>
      <c r="G68" s="58"/>
      <c r="H68" s="309">
        <f t="shared" si="2"/>
        <v>1</v>
      </c>
      <c r="I68" s="59"/>
      <c r="J68" s="59"/>
      <c r="K68" s="59"/>
      <c r="L68" s="59"/>
      <c r="M68" s="332">
        <v>1</v>
      </c>
      <c r="N68" s="59"/>
      <c r="O68" s="59"/>
      <c r="P68" s="59"/>
      <c r="Q68" s="59"/>
      <c r="R68" s="59"/>
      <c r="S68" s="59"/>
      <c r="T68" s="59"/>
      <c r="U68" s="59"/>
      <c r="V68" s="59"/>
      <c r="W68" s="10"/>
      <c r="X68" s="59"/>
      <c r="Y68" s="59"/>
      <c r="Z68" s="59"/>
    </row>
    <row r="69" spans="1:26" ht="12.75">
      <c r="A69">
        <v>5</v>
      </c>
      <c r="B69" s="57" t="s">
        <v>437</v>
      </c>
      <c r="C69" s="231" t="s">
        <v>457</v>
      </c>
      <c r="D69" s="313" t="s">
        <v>81</v>
      </c>
      <c r="E69" s="14">
        <v>2008</v>
      </c>
      <c r="F69" s="58">
        <v>54</v>
      </c>
      <c r="G69" s="58"/>
      <c r="H69" s="309">
        <f t="shared" si="2"/>
        <v>1</v>
      </c>
      <c r="I69" s="59"/>
      <c r="J69" s="59"/>
      <c r="K69" s="59"/>
      <c r="L69" s="59"/>
      <c r="M69" s="332">
        <v>1</v>
      </c>
      <c r="N69" s="59"/>
      <c r="O69" s="59"/>
      <c r="P69" s="59"/>
      <c r="Q69" s="59"/>
      <c r="R69" s="59"/>
      <c r="S69" s="59"/>
      <c r="T69" s="59"/>
      <c r="U69" s="59"/>
      <c r="V69" s="59"/>
      <c r="W69" s="10"/>
      <c r="X69" s="59"/>
      <c r="Y69" s="59"/>
      <c r="Z69" s="59"/>
    </row>
    <row r="70" spans="1:26" ht="12.75">
      <c r="A70" s="10">
        <v>6</v>
      </c>
      <c r="B70" s="57" t="s">
        <v>333</v>
      </c>
      <c r="C70" s="231" t="s">
        <v>361</v>
      </c>
      <c r="D70" s="313" t="s">
        <v>119</v>
      </c>
      <c r="E70" s="14">
        <v>2008</v>
      </c>
      <c r="F70" s="58">
        <v>14.6</v>
      </c>
      <c r="G70" s="58">
        <v>10.1</v>
      </c>
      <c r="H70" s="309">
        <f t="shared" si="2"/>
        <v>176</v>
      </c>
      <c r="I70" s="59"/>
      <c r="J70" s="331">
        <v>15</v>
      </c>
      <c r="K70" s="59">
        <v>20</v>
      </c>
      <c r="L70" s="59">
        <v>10</v>
      </c>
      <c r="M70" s="59">
        <v>1</v>
      </c>
      <c r="N70" s="59">
        <v>20</v>
      </c>
      <c r="O70" s="59">
        <v>30</v>
      </c>
      <c r="P70" s="59">
        <v>20</v>
      </c>
      <c r="Q70" s="59"/>
      <c r="R70" s="59">
        <v>60</v>
      </c>
      <c r="S70" s="59"/>
      <c r="T70" s="59"/>
      <c r="U70" s="59"/>
      <c r="V70" s="59"/>
      <c r="W70" s="10"/>
      <c r="X70" s="59"/>
      <c r="Y70" s="59"/>
      <c r="Z70" s="59"/>
    </row>
    <row r="71" spans="1:26" ht="12.75">
      <c r="A71">
        <v>7</v>
      </c>
      <c r="B71" s="71" t="s">
        <v>274</v>
      </c>
      <c r="C71" s="251" t="s">
        <v>304</v>
      </c>
      <c r="D71" s="231" t="s">
        <v>248</v>
      </c>
      <c r="E71" s="14">
        <v>2009</v>
      </c>
      <c r="F71" s="58"/>
      <c r="G71" s="58"/>
      <c r="H71" s="309">
        <f t="shared" si="2"/>
        <v>0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10"/>
      <c r="X71" s="59"/>
      <c r="Y71" s="59"/>
      <c r="Z71" s="59"/>
    </row>
    <row r="72" spans="1:26" ht="12.75">
      <c r="A72" s="10">
        <v>8</v>
      </c>
      <c r="B72" s="57" t="s">
        <v>183</v>
      </c>
      <c r="C72" s="231" t="s">
        <v>184</v>
      </c>
      <c r="D72" s="313" t="s">
        <v>119</v>
      </c>
      <c r="E72" s="14">
        <v>2008</v>
      </c>
      <c r="F72" s="58">
        <v>15.9</v>
      </c>
      <c r="G72" s="58">
        <v>15</v>
      </c>
      <c r="H72" s="309">
        <f t="shared" si="2"/>
        <v>135</v>
      </c>
      <c r="I72" s="59"/>
      <c r="J72" s="59"/>
      <c r="K72" s="332">
        <v>15</v>
      </c>
      <c r="L72" s="59">
        <v>10</v>
      </c>
      <c r="M72" s="59"/>
      <c r="N72" s="59">
        <v>15</v>
      </c>
      <c r="O72" s="59">
        <v>15</v>
      </c>
      <c r="P72" s="59">
        <v>20</v>
      </c>
      <c r="Q72" s="59"/>
      <c r="R72" s="59">
        <v>60</v>
      </c>
      <c r="S72" s="59"/>
      <c r="T72" s="59"/>
      <c r="U72" s="59"/>
      <c r="V72" s="59"/>
      <c r="W72" s="10"/>
      <c r="X72" s="59"/>
      <c r="Y72" s="59"/>
      <c r="Z72" s="59"/>
    </row>
    <row r="73" spans="1:26" ht="12.75">
      <c r="A73">
        <v>9</v>
      </c>
      <c r="B73" s="71" t="s">
        <v>200</v>
      </c>
      <c r="C73" s="231" t="s">
        <v>246</v>
      </c>
      <c r="D73" s="313" t="s">
        <v>119</v>
      </c>
      <c r="E73" s="14">
        <v>2009</v>
      </c>
      <c r="F73" s="58">
        <v>37</v>
      </c>
      <c r="G73" s="58">
        <v>26.1</v>
      </c>
      <c r="H73" s="309">
        <f t="shared" si="2"/>
        <v>85</v>
      </c>
      <c r="I73" s="331">
        <v>1</v>
      </c>
      <c r="J73" s="59">
        <v>8</v>
      </c>
      <c r="K73" s="59">
        <v>6</v>
      </c>
      <c r="L73" s="59"/>
      <c r="M73" s="59"/>
      <c r="N73" s="59">
        <v>10</v>
      </c>
      <c r="O73" s="59"/>
      <c r="P73" s="59"/>
      <c r="Q73" s="59"/>
      <c r="R73" s="59">
        <v>60</v>
      </c>
      <c r="S73" s="59"/>
      <c r="T73" s="59"/>
      <c r="U73" s="59"/>
      <c r="V73" s="59"/>
      <c r="W73" s="10"/>
      <c r="X73" s="59"/>
      <c r="Y73" s="59"/>
      <c r="Z73" s="59"/>
    </row>
    <row r="74" spans="1:26" ht="12.75">
      <c r="A74" s="10">
        <v>10</v>
      </c>
      <c r="B74" s="71" t="s">
        <v>748</v>
      </c>
      <c r="C74" s="251" t="s">
        <v>749</v>
      </c>
      <c r="D74" s="231" t="s">
        <v>253</v>
      </c>
      <c r="E74" s="354">
        <v>2009</v>
      </c>
      <c r="F74" s="58">
        <v>54</v>
      </c>
      <c r="G74" s="58"/>
      <c r="H74" s="309">
        <f t="shared" si="2"/>
        <v>6</v>
      </c>
      <c r="I74" s="59"/>
      <c r="J74" s="59"/>
      <c r="K74" s="59"/>
      <c r="L74" s="59"/>
      <c r="M74" s="59"/>
      <c r="N74" s="59"/>
      <c r="O74" s="59"/>
      <c r="P74" s="59"/>
      <c r="Q74" s="332">
        <v>6</v>
      </c>
      <c r="R74" s="59"/>
      <c r="S74" s="59"/>
      <c r="T74" s="59"/>
      <c r="U74" s="59"/>
      <c r="V74" s="59"/>
      <c r="W74" s="10"/>
      <c r="X74" s="59"/>
      <c r="Y74" s="59"/>
      <c r="Z74" s="59"/>
    </row>
    <row r="75" spans="1:26" ht="12.75">
      <c r="A75">
        <v>11</v>
      </c>
      <c r="B75" s="57" t="s">
        <v>365</v>
      </c>
      <c r="C75" s="251" t="s">
        <v>234</v>
      </c>
      <c r="D75" s="231" t="s">
        <v>95</v>
      </c>
      <c r="E75" s="14">
        <v>2008</v>
      </c>
      <c r="F75" s="58"/>
      <c r="G75" s="58"/>
      <c r="H75" s="309">
        <f t="shared" si="2"/>
        <v>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70"/>
      <c r="T75" s="59"/>
      <c r="U75" s="59"/>
      <c r="V75" s="59"/>
      <c r="W75" s="10"/>
      <c r="X75" s="59"/>
      <c r="Y75" s="59"/>
      <c r="Z75" s="59"/>
    </row>
    <row r="76" spans="1:26" ht="12.75">
      <c r="A76" s="314">
        <v>12</v>
      </c>
      <c r="B76" s="71" t="s">
        <v>445</v>
      </c>
      <c r="C76" s="251" t="s">
        <v>446</v>
      </c>
      <c r="D76" s="231" t="s">
        <v>139</v>
      </c>
      <c r="E76" s="14">
        <v>2009</v>
      </c>
      <c r="F76" s="58"/>
      <c r="G76" s="58"/>
      <c r="H76" s="309">
        <f t="shared" si="2"/>
        <v>0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10"/>
      <c r="X76" s="59"/>
      <c r="Y76" s="59"/>
      <c r="Z76" s="59"/>
    </row>
    <row r="77" spans="2:26" s="10" customFormat="1" ht="12.75">
      <c r="B77" s="71" t="s">
        <v>440</v>
      </c>
      <c r="C77" s="251" t="s">
        <v>441</v>
      </c>
      <c r="D77" s="231" t="s">
        <v>258</v>
      </c>
      <c r="E77" s="14">
        <v>2009</v>
      </c>
      <c r="F77" s="58"/>
      <c r="G77" s="58"/>
      <c r="H77" s="309">
        <f t="shared" si="2"/>
        <v>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X77" s="59"/>
      <c r="Y77" s="59"/>
      <c r="Z77" s="59"/>
    </row>
    <row r="78" spans="2:26" s="10" customFormat="1" ht="12.75">
      <c r="B78" s="57" t="s">
        <v>185</v>
      </c>
      <c r="C78" s="231" t="s">
        <v>186</v>
      </c>
      <c r="D78" s="313" t="s">
        <v>128</v>
      </c>
      <c r="E78" s="14">
        <v>2008</v>
      </c>
      <c r="F78" s="58">
        <v>20.8</v>
      </c>
      <c r="G78" s="58">
        <v>20.4</v>
      </c>
      <c r="H78" s="309">
        <f t="shared" si="2"/>
        <v>62</v>
      </c>
      <c r="I78" s="331">
        <v>1</v>
      </c>
      <c r="J78" s="59"/>
      <c r="K78" s="59">
        <v>10</v>
      </c>
      <c r="L78" s="59">
        <v>10</v>
      </c>
      <c r="M78" s="59">
        <v>1</v>
      </c>
      <c r="N78" s="59"/>
      <c r="O78" s="59">
        <v>20</v>
      </c>
      <c r="P78" s="59">
        <v>20</v>
      </c>
      <c r="Q78" s="59"/>
      <c r="R78" s="59"/>
      <c r="S78" s="59"/>
      <c r="T78" s="59"/>
      <c r="U78" s="59"/>
      <c r="V78" s="59"/>
      <c r="X78" s="59"/>
      <c r="Y78" s="59"/>
      <c r="Z78" s="59"/>
    </row>
    <row r="79" spans="2:26" s="10" customFormat="1" ht="12.75">
      <c r="B79" s="71" t="s">
        <v>629</v>
      </c>
      <c r="C79" s="231" t="s">
        <v>630</v>
      </c>
      <c r="D79" s="231" t="s">
        <v>375</v>
      </c>
      <c r="E79" s="354">
        <v>2009</v>
      </c>
      <c r="F79" s="58">
        <v>54</v>
      </c>
      <c r="G79" s="58"/>
      <c r="H79" s="309">
        <f t="shared" si="2"/>
        <v>1</v>
      </c>
      <c r="I79" s="332">
        <v>1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X79" s="59"/>
      <c r="Y79" s="59"/>
      <c r="Z79" s="59"/>
    </row>
    <row r="80" spans="2:4" ht="12.75">
      <c r="B80" s="57"/>
      <c r="C80" s="44"/>
      <c r="D80" s="44"/>
    </row>
    <row r="81" spans="2:27" ht="12.75">
      <c r="B81" s="72" t="s">
        <v>104</v>
      </c>
      <c r="C81" s="217" t="s">
        <v>533</v>
      </c>
      <c r="D81" s="182" t="s">
        <v>534</v>
      </c>
      <c r="E81" s="355" t="s">
        <v>535</v>
      </c>
      <c r="F81" s="52" t="s">
        <v>82</v>
      </c>
      <c r="G81" s="52" t="s">
        <v>83</v>
      </c>
      <c r="H81" s="46" t="s">
        <v>0</v>
      </c>
      <c r="I81" s="46" t="s">
        <v>293</v>
      </c>
      <c r="J81" s="46" t="s">
        <v>635</v>
      </c>
      <c r="K81" s="46" t="s">
        <v>132</v>
      </c>
      <c r="L81" s="46" t="s">
        <v>155</v>
      </c>
      <c r="M81" s="46" t="s">
        <v>158</v>
      </c>
      <c r="N81" s="46" t="s">
        <v>715</v>
      </c>
      <c r="O81" s="46" t="s">
        <v>100</v>
      </c>
      <c r="P81" s="46" t="s">
        <v>152</v>
      </c>
      <c r="Q81" s="46" t="s">
        <v>159</v>
      </c>
      <c r="R81" s="46" t="s">
        <v>157</v>
      </c>
      <c r="S81" s="46" t="s">
        <v>754</v>
      </c>
      <c r="T81" s="46" t="s">
        <v>187</v>
      </c>
      <c r="U81" s="46" t="s">
        <v>87</v>
      </c>
      <c r="V81" s="46" t="s">
        <v>88</v>
      </c>
      <c r="W81" s="46" t="s">
        <v>106</v>
      </c>
      <c r="X81" s="46" t="s">
        <v>499</v>
      </c>
      <c r="Y81" s="46"/>
      <c r="Z81" s="46"/>
      <c r="AA81" s="46"/>
    </row>
    <row r="82" spans="2:27" ht="12.75">
      <c r="B82" s="65" t="s">
        <v>520</v>
      </c>
      <c r="C82" s="66"/>
      <c r="D82" s="66"/>
      <c r="E82" s="66"/>
      <c r="F82" s="67"/>
      <c r="G82" s="67"/>
      <c r="H82" s="274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6"/>
      <c r="X82" s="68"/>
      <c r="Y82" s="68"/>
      <c r="Z82" s="68"/>
      <c r="AA82" s="66"/>
    </row>
    <row r="83" spans="1:26" ht="12.75">
      <c r="A83" s="10">
        <v>1</v>
      </c>
      <c r="B83" s="71" t="s">
        <v>689</v>
      </c>
      <c r="C83" s="231" t="s">
        <v>690</v>
      </c>
      <c r="D83" s="231" t="s">
        <v>125</v>
      </c>
      <c r="E83" s="354">
        <v>2009</v>
      </c>
      <c r="F83" s="58">
        <v>40</v>
      </c>
      <c r="G83" s="58"/>
      <c r="H83" s="46">
        <f aca="true" t="shared" si="3" ref="H83:H90">SUM(I83:AA83)</f>
        <v>1</v>
      </c>
      <c r="I83" s="59"/>
      <c r="J83" s="59"/>
      <c r="K83" s="59"/>
      <c r="L83" s="59"/>
      <c r="M83" s="348">
        <v>1</v>
      </c>
      <c r="N83" s="70"/>
      <c r="O83" s="59"/>
      <c r="P83" s="59"/>
      <c r="Q83" s="59"/>
      <c r="R83" s="59"/>
      <c r="S83" s="59"/>
      <c r="T83" s="59"/>
      <c r="U83" s="59"/>
      <c r="V83" s="59"/>
      <c r="W83" s="10"/>
      <c r="X83" s="59"/>
      <c r="Y83" s="59"/>
      <c r="Z83" s="59"/>
    </row>
    <row r="84" spans="1:26" ht="12.75">
      <c r="A84" s="10">
        <v>2</v>
      </c>
      <c r="B84" s="57" t="s">
        <v>653</v>
      </c>
      <c r="C84" s="231" t="s">
        <v>654</v>
      </c>
      <c r="D84" s="231" t="s">
        <v>247</v>
      </c>
      <c r="E84" s="354">
        <v>2008</v>
      </c>
      <c r="F84" s="58">
        <v>36.9</v>
      </c>
      <c r="G84" s="58"/>
      <c r="H84" s="46">
        <f t="shared" si="3"/>
        <v>1</v>
      </c>
      <c r="I84" s="59"/>
      <c r="J84" s="59"/>
      <c r="K84" s="332">
        <v>1</v>
      </c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10"/>
      <c r="X84" s="59"/>
      <c r="Y84" s="59"/>
      <c r="Z84" s="59"/>
    </row>
    <row r="85" spans="1:26" ht="12.75">
      <c r="A85" s="10">
        <v>3</v>
      </c>
      <c r="B85" s="71" t="s">
        <v>424</v>
      </c>
      <c r="C85" s="231" t="s">
        <v>262</v>
      </c>
      <c r="D85" s="313" t="s">
        <v>81</v>
      </c>
      <c r="E85" s="14">
        <v>2009</v>
      </c>
      <c r="F85" s="58">
        <v>30.3</v>
      </c>
      <c r="G85" s="58">
        <v>28</v>
      </c>
      <c r="H85" s="46">
        <f t="shared" si="3"/>
        <v>11</v>
      </c>
      <c r="I85" s="59"/>
      <c r="J85" s="59"/>
      <c r="K85" s="332">
        <v>1</v>
      </c>
      <c r="L85" s="59"/>
      <c r="M85" s="59">
        <v>1</v>
      </c>
      <c r="N85" s="59">
        <v>1</v>
      </c>
      <c r="O85" s="59"/>
      <c r="P85" s="59"/>
      <c r="Q85" s="59">
        <v>8</v>
      </c>
      <c r="R85" s="59"/>
      <c r="S85" s="59"/>
      <c r="T85" s="59"/>
      <c r="U85" s="59"/>
      <c r="V85" s="59"/>
      <c r="W85" s="10"/>
      <c r="X85" s="59"/>
      <c r="Y85" s="59"/>
      <c r="Z85" s="59"/>
    </row>
    <row r="86" spans="1:26" ht="12.75">
      <c r="A86" s="10">
        <v>4</v>
      </c>
      <c r="B86" s="57" t="s">
        <v>685</v>
      </c>
      <c r="C86" s="231" t="s">
        <v>266</v>
      </c>
      <c r="D86" s="231" t="s">
        <v>258</v>
      </c>
      <c r="E86" s="354">
        <v>2008</v>
      </c>
      <c r="F86" s="58">
        <v>45</v>
      </c>
      <c r="G86" s="58"/>
      <c r="H86" s="46">
        <f t="shared" si="3"/>
        <v>1</v>
      </c>
      <c r="I86" s="59"/>
      <c r="J86" s="59"/>
      <c r="K86" s="59"/>
      <c r="L86" s="59"/>
      <c r="M86" s="348">
        <v>1</v>
      </c>
      <c r="N86" s="70"/>
      <c r="O86" s="59"/>
      <c r="P86" s="59"/>
      <c r="Q86" s="59"/>
      <c r="R86" s="59"/>
      <c r="S86" s="59"/>
      <c r="T86" s="59"/>
      <c r="U86" s="59"/>
      <c r="V86" s="59"/>
      <c r="W86" s="10"/>
      <c r="X86" s="59"/>
      <c r="Y86" s="59"/>
      <c r="Z86" s="59"/>
    </row>
    <row r="87" spans="1:26" ht="12.75">
      <c r="A87" s="10">
        <v>5</v>
      </c>
      <c r="B87" s="57" t="s">
        <v>650</v>
      </c>
      <c r="C87" s="231" t="s">
        <v>651</v>
      </c>
      <c r="D87" s="231" t="s">
        <v>517</v>
      </c>
      <c r="E87" s="354">
        <v>2008</v>
      </c>
      <c r="F87" s="58">
        <v>38</v>
      </c>
      <c r="G87" s="58"/>
      <c r="H87" s="46">
        <f t="shared" si="3"/>
        <v>1</v>
      </c>
      <c r="I87" s="59"/>
      <c r="J87" s="59"/>
      <c r="K87" s="332">
        <v>1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10"/>
      <c r="X87" s="59"/>
      <c r="Y87" s="59"/>
      <c r="Z87" s="59"/>
    </row>
    <row r="88" spans="1:26" ht="12.75">
      <c r="A88" s="10">
        <v>6</v>
      </c>
      <c r="B88" s="57" t="s">
        <v>188</v>
      </c>
      <c r="C88" s="231" t="s">
        <v>189</v>
      </c>
      <c r="D88" s="313" t="s">
        <v>128</v>
      </c>
      <c r="E88" s="14">
        <v>2008</v>
      </c>
      <c r="F88" s="58">
        <v>11.9</v>
      </c>
      <c r="G88" s="58">
        <v>15</v>
      </c>
      <c r="H88" s="46">
        <f t="shared" si="3"/>
        <v>13</v>
      </c>
      <c r="I88" s="331">
        <v>1</v>
      </c>
      <c r="J88" s="59"/>
      <c r="K88" s="59">
        <v>1</v>
      </c>
      <c r="L88" s="59">
        <v>10</v>
      </c>
      <c r="M88" s="59"/>
      <c r="N88" s="59"/>
      <c r="O88" s="59">
        <v>1</v>
      </c>
      <c r="P88" s="59"/>
      <c r="Q88" s="59"/>
      <c r="R88" s="59"/>
      <c r="S88" s="59"/>
      <c r="T88" s="59"/>
      <c r="U88" s="59"/>
      <c r="V88" s="59"/>
      <c r="W88" s="10"/>
      <c r="X88" s="59"/>
      <c r="Y88" s="59"/>
      <c r="Z88" s="59"/>
    </row>
    <row r="89" spans="1:26" ht="12.75">
      <c r="A89" s="10">
        <v>7</v>
      </c>
      <c r="B89" s="57" t="s">
        <v>309</v>
      </c>
      <c r="C89" s="231" t="s">
        <v>84</v>
      </c>
      <c r="D89" s="313" t="s">
        <v>122</v>
      </c>
      <c r="E89" s="14">
        <v>2008</v>
      </c>
      <c r="F89" s="58">
        <v>22.3</v>
      </c>
      <c r="G89" s="58">
        <v>19.9</v>
      </c>
      <c r="H89" s="46">
        <f t="shared" si="3"/>
        <v>13</v>
      </c>
      <c r="I89" s="59"/>
      <c r="J89" s="59"/>
      <c r="K89" s="332">
        <v>1</v>
      </c>
      <c r="L89" s="59">
        <v>10</v>
      </c>
      <c r="M89" s="59">
        <v>1</v>
      </c>
      <c r="N89" s="59"/>
      <c r="O89" s="59">
        <v>1</v>
      </c>
      <c r="P89" s="59"/>
      <c r="Q89" s="59"/>
      <c r="R89" s="59"/>
      <c r="S89" s="59"/>
      <c r="T89" s="59"/>
      <c r="U89" s="59"/>
      <c r="V89" s="59"/>
      <c r="W89" s="10"/>
      <c r="X89" s="59"/>
      <c r="Y89" s="59"/>
      <c r="Z89" s="59"/>
    </row>
    <row r="90" spans="1:26" ht="12.75">
      <c r="A90" s="10">
        <v>8</v>
      </c>
      <c r="B90" s="57" t="s">
        <v>687</v>
      </c>
      <c r="C90" s="231" t="s">
        <v>688</v>
      </c>
      <c r="D90" s="231" t="s">
        <v>125</v>
      </c>
      <c r="E90" s="354">
        <v>2008</v>
      </c>
      <c r="F90" s="58">
        <v>41</v>
      </c>
      <c r="G90" s="58"/>
      <c r="H90" s="46">
        <f t="shared" si="3"/>
        <v>1</v>
      </c>
      <c r="I90" s="59"/>
      <c r="J90" s="59"/>
      <c r="K90" s="59"/>
      <c r="L90" s="59"/>
      <c r="M90" s="348">
        <v>1</v>
      </c>
      <c r="N90" s="70"/>
      <c r="O90" s="59"/>
      <c r="P90" s="59"/>
      <c r="Q90" s="59"/>
      <c r="R90" s="59"/>
      <c r="S90" s="59"/>
      <c r="T90" s="59"/>
      <c r="U90" s="59"/>
      <c r="V90" s="59"/>
      <c r="W90" s="10"/>
      <c r="X90" s="59"/>
      <c r="Y90" s="59"/>
      <c r="Z90" s="59"/>
    </row>
    <row r="91" spans="1:26" ht="12.75">
      <c r="A91" s="10">
        <v>9</v>
      </c>
      <c r="B91" s="71" t="s">
        <v>717</v>
      </c>
      <c r="C91" s="231" t="s">
        <v>343</v>
      </c>
      <c r="D91" s="231" t="s">
        <v>135</v>
      </c>
      <c r="E91" s="354">
        <v>2009</v>
      </c>
      <c r="F91" s="58">
        <v>38</v>
      </c>
      <c r="G91" s="58">
        <v>37.1</v>
      </c>
      <c r="H91" s="195"/>
      <c r="I91" s="59"/>
      <c r="J91" s="59"/>
      <c r="K91" s="59"/>
      <c r="L91" s="59"/>
      <c r="M91" s="70"/>
      <c r="N91" s="348">
        <v>1</v>
      </c>
      <c r="O91" s="59"/>
      <c r="P91" s="59"/>
      <c r="Q91" s="59">
        <v>7.5</v>
      </c>
      <c r="R91" s="59"/>
      <c r="S91" s="59"/>
      <c r="T91" s="59"/>
      <c r="U91" s="59"/>
      <c r="V91" s="59"/>
      <c r="W91" s="10"/>
      <c r="X91" s="59"/>
      <c r="Y91" s="59"/>
      <c r="Z91" s="59"/>
    </row>
    <row r="92" spans="1:26" ht="12.75">
      <c r="A92" s="10">
        <v>10</v>
      </c>
      <c r="B92" s="57" t="s">
        <v>307</v>
      </c>
      <c r="C92" s="231" t="s">
        <v>308</v>
      </c>
      <c r="D92" s="313" t="s">
        <v>628</v>
      </c>
      <c r="E92" s="14">
        <v>2008</v>
      </c>
      <c r="F92" s="58">
        <v>18.3</v>
      </c>
      <c r="G92" s="58">
        <v>15.8</v>
      </c>
      <c r="H92" s="46">
        <f aca="true" t="shared" si="4" ref="H92:H124">SUM(I92:AA92)</f>
        <v>2</v>
      </c>
      <c r="I92" s="331">
        <v>1</v>
      </c>
      <c r="J92" s="59"/>
      <c r="K92" s="59">
        <v>1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10"/>
      <c r="X92" s="59"/>
      <c r="Y92" s="59"/>
      <c r="Z92" s="59"/>
    </row>
    <row r="93" spans="1:26" ht="12.75">
      <c r="A93" s="10">
        <v>11</v>
      </c>
      <c r="B93" s="71" t="s">
        <v>315</v>
      </c>
      <c r="C93" s="231" t="s">
        <v>316</v>
      </c>
      <c r="D93" s="313" t="s">
        <v>248</v>
      </c>
      <c r="E93" s="14">
        <v>2009</v>
      </c>
      <c r="F93" s="58">
        <v>25.7</v>
      </c>
      <c r="G93" s="58">
        <v>24.9</v>
      </c>
      <c r="H93" s="46">
        <f t="shared" si="4"/>
        <v>11</v>
      </c>
      <c r="I93" s="59"/>
      <c r="J93" s="59"/>
      <c r="K93" s="332">
        <v>1</v>
      </c>
      <c r="L93" s="59"/>
      <c r="M93" s="59">
        <v>1</v>
      </c>
      <c r="N93" s="59">
        <v>1</v>
      </c>
      <c r="O93" s="59"/>
      <c r="P93" s="59"/>
      <c r="Q93" s="59">
        <v>8</v>
      </c>
      <c r="R93" s="59"/>
      <c r="S93" s="59"/>
      <c r="T93" s="59"/>
      <c r="U93" s="59"/>
      <c r="V93" s="59"/>
      <c r="W93" s="10"/>
      <c r="X93" s="59"/>
      <c r="Y93" s="59"/>
      <c r="Z93" s="59"/>
    </row>
    <row r="94" spans="1:26" ht="12.75">
      <c r="A94" s="10">
        <v>12</v>
      </c>
      <c r="B94" s="57" t="s">
        <v>554</v>
      </c>
      <c r="C94" s="231" t="s">
        <v>550</v>
      </c>
      <c r="D94" s="231" t="s">
        <v>128</v>
      </c>
      <c r="E94" s="354">
        <v>2008</v>
      </c>
      <c r="F94" s="58">
        <v>30.4</v>
      </c>
      <c r="G94" s="58"/>
      <c r="H94" s="195">
        <f t="shared" si="4"/>
        <v>1</v>
      </c>
      <c r="I94" s="59"/>
      <c r="J94" s="59"/>
      <c r="K94" s="59"/>
      <c r="L94" s="59"/>
      <c r="M94" s="348">
        <v>1</v>
      </c>
      <c r="N94" s="70"/>
      <c r="O94" s="59"/>
      <c r="P94" s="59"/>
      <c r="Q94" s="59"/>
      <c r="R94" s="59"/>
      <c r="S94" s="59"/>
      <c r="T94" s="59"/>
      <c r="U94" s="59"/>
      <c r="V94" s="59"/>
      <c r="W94" s="10"/>
      <c r="X94" s="59"/>
      <c r="Y94" s="59"/>
      <c r="Z94" s="59"/>
    </row>
    <row r="95" spans="1:26" ht="12.75">
      <c r="A95" s="10">
        <v>13</v>
      </c>
      <c r="B95" s="57" t="s">
        <v>216</v>
      </c>
      <c r="C95" s="231" t="s">
        <v>217</v>
      </c>
      <c r="D95" s="313" t="s">
        <v>244</v>
      </c>
      <c r="E95" s="14">
        <v>2008</v>
      </c>
      <c r="F95" s="58">
        <v>5.7</v>
      </c>
      <c r="G95" s="58">
        <v>6.2</v>
      </c>
      <c r="H95" s="46">
        <f t="shared" si="4"/>
        <v>108</v>
      </c>
      <c r="I95" s="59"/>
      <c r="J95" s="331">
        <v>8</v>
      </c>
      <c r="K95" s="59"/>
      <c r="L95" s="329"/>
      <c r="M95" s="59"/>
      <c r="N95" s="59"/>
      <c r="O95" s="59">
        <v>20</v>
      </c>
      <c r="P95" s="59">
        <v>20</v>
      </c>
      <c r="Q95" s="59"/>
      <c r="R95" s="59">
        <v>60</v>
      </c>
      <c r="S95" s="59"/>
      <c r="T95" s="59"/>
      <c r="U95" s="59"/>
      <c r="V95" s="59"/>
      <c r="W95" s="10"/>
      <c r="X95" s="59"/>
      <c r="Y95" s="59"/>
      <c r="Z95" s="59"/>
    </row>
    <row r="96" spans="1:26" ht="12.75">
      <c r="A96" s="10">
        <v>14</v>
      </c>
      <c r="B96" s="71" t="s">
        <v>427</v>
      </c>
      <c r="C96" s="251" t="s">
        <v>428</v>
      </c>
      <c r="D96" s="231" t="s">
        <v>429</v>
      </c>
      <c r="E96" s="14">
        <v>2009</v>
      </c>
      <c r="F96" s="58"/>
      <c r="G96" s="58"/>
      <c r="H96" s="46">
        <f t="shared" si="4"/>
        <v>0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10"/>
      <c r="X96" s="59"/>
      <c r="Y96" s="59"/>
      <c r="Z96" s="59"/>
    </row>
    <row r="97" spans="1:26" ht="12.75">
      <c r="A97" s="10">
        <v>15</v>
      </c>
      <c r="B97" s="57" t="s">
        <v>451</v>
      </c>
      <c r="C97" s="231" t="s">
        <v>196</v>
      </c>
      <c r="D97" s="313" t="s">
        <v>238</v>
      </c>
      <c r="E97" s="14">
        <v>2008</v>
      </c>
      <c r="F97" s="58">
        <v>36.3</v>
      </c>
      <c r="G97" s="58"/>
      <c r="H97" s="46">
        <f t="shared" si="4"/>
        <v>1</v>
      </c>
      <c r="I97" s="59"/>
      <c r="J97" s="59"/>
      <c r="K97" s="59"/>
      <c r="L97" s="59"/>
      <c r="M97" s="332">
        <v>1</v>
      </c>
      <c r="N97" s="59"/>
      <c r="O97" s="59"/>
      <c r="P97" s="59"/>
      <c r="Q97" s="59"/>
      <c r="R97" s="59"/>
      <c r="S97" s="59"/>
      <c r="T97" s="59"/>
      <c r="U97" s="59"/>
      <c r="V97" s="59"/>
      <c r="W97" s="10"/>
      <c r="X97" s="59"/>
      <c r="Y97" s="59"/>
      <c r="Z97" s="59"/>
    </row>
    <row r="98" spans="1:26" ht="12.75">
      <c r="A98" s="10">
        <v>16</v>
      </c>
      <c r="B98" s="57" t="s">
        <v>686</v>
      </c>
      <c r="C98" s="231" t="s">
        <v>275</v>
      </c>
      <c r="D98" s="231" t="s">
        <v>81</v>
      </c>
      <c r="E98" s="354">
        <v>2008</v>
      </c>
      <c r="F98" s="58">
        <v>54</v>
      </c>
      <c r="G98" s="58"/>
      <c r="H98" s="46">
        <f t="shared" si="4"/>
        <v>1</v>
      </c>
      <c r="I98" s="59"/>
      <c r="J98" s="59"/>
      <c r="K98" s="59"/>
      <c r="L98" s="59"/>
      <c r="M98" s="348">
        <v>1</v>
      </c>
      <c r="N98" s="70"/>
      <c r="O98" s="59"/>
      <c r="P98" s="59"/>
      <c r="Q98" s="59"/>
      <c r="R98" s="59"/>
      <c r="S98" s="59"/>
      <c r="T98" s="59"/>
      <c r="U98" s="59"/>
      <c r="V98" s="59"/>
      <c r="W98" s="10"/>
      <c r="X98" s="59"/>
      <c r="Y98" s="59"/>
      <c r="Z98" s="59"/>
    </row>
    <row r="99" spans="1:26" ht="12.75">
      <c r="A99" s="10">
        <v>17</v>
      </c>
      <c r="B99" s="57" t="s">
        <v>496</v>
      </c>
      <c r="C99" s="251" t="s">
        <v>141</v>
      </c>
      <c r="D99" s="231" t="s">
        <v>128</v>
      </c>
      <c r="E99" s="14">
        <v>2008</v>
      </c>
      <c r="F99" s="58"/>
      <c r="G99" s="58"/>
      <c r="H99" s="46">
        <f t="shared" si="4"/>
        <v>0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10"/>
      <c r="X99" s="59"/>
      <c r="Y99" s="59"/>
      <c r="Z99" s="59"/>
    </row>
    <row r="100" spans="1:26" ht="12.75">
      <c r="A100" s="10">
        <v>18</v>
      </c>
      <c r="B100" s="57" t="s">
        <v>637</v>
      </c>
      <c r="C100" s="231" t="s">
        <v>153</v>
      </c>
      <c r="D100" s="231" t="s">
        <v>327</v>
      </c>
      <c r="E100" s="354">
        <v>2008</v>
      </c>
      <c r="F100" s="58">
        <v>30.2</v>
      </c>
      <c r="G100" s="58">
        <v>29.1</v>
      </c>
      <c r="H100" s="46">
        <f t="shared" si="4"/>
        <v>2</v>
      </c>
      <c r="I100" s="59"/>
      <c r="J100" s="331">
        <v>1</v>
      </c>
      <c r="K100" s="59">
        <v>1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10"/>
      <c r="X100" s="59"/>
      <c r="Y100" s="59"/>
      <c r="Z100" s="59"/>
    </row>
    <row r="101" spans="1:26" ht="12.75">
      <c r="A101" s="10">
        <v>19</v>
      </c>
      <c r="B101" s="57" t="s">
        <v>147</v>
      </c>
      <c r="C101" s="231" t="s">
        <v>349</v>
      </c>
      <c r="D101" s="313" t="s">
        <v>238</v>
      </c>
      <c r="E101" s="14">
        <v>2008</v>
      </c>
      <c r="F101" s="58">
        <v>30</v>
      </c>
      <c r="G101" s="58">
        <v>30</v>
      </c>
      <c r="H101" s="46">
        <f t="shared" si="4"/>
        <v>2</v>
      </c>
      <c r="I101" s="59"/>
      <c r="J101" s="59"/>
      <c r="K101" s="59"/>
      <c r="L101" s="59"/>
      <c r="M101" s="332">
        <v>1</v>
      </c>
      <c r="N101" s="59">
        <v>1</v>
      </c>
      <c r="O101" s="59"/>
      <c r="P101" s="59"/>
      <c r="Q101" s="59"/>
      <c r="R101" s="59"/>
      <c r="S101" s="59"/>
      <c r="T101" s="59"/>
      <c r="U101" s="59"/>
      <c r="V101" s="59"/>
      <c r="W101" s="10"/>
      <c r="X101" s="59"/>
      <c r="Y101" s="59"/>
      <c r="Z101" s="59"/>
    </row>
    <row r="102" spans="1:26" ht="12.75">
      <c r="A102" s="10">
        <v>20</v>
      </c>
      <c r="B102" s="71" t="s">
        <v>407</v>
      </c>
      <c r="C102" s="231" t="s">
        <v>408</v>
      </c>
      <c r="D102" s="313" t="s">
        <v>204</v>
      </c>
      <c r="E102" s="14">
        <v>2009</v>
      </c>
      <c r="F102" s="58">
        <v>47</v>
      </c>
      <c r="G102" s="58">
        <v>36.8</v>
      </c>
      <c r="H102" s="46">
        <f t="shared" si="4"/>
        <v>6.5</v>
      </c>
      <c r="I102" s="331">
        <v>1</v>
      </c>
      <c r="J102" s="59">
        <v>1</v>
      </c>
      <c r="K102" s="59">
        <v>1</v>
      </c>
      <c r="L102" s="59"/>
      <c r="M102" s="70"/>
      <c r="N102" s="70"/>
      <c r="O102" s="59"/>
      <c r="P102" s="59"/>
      <c r="Q102" s="59">
        <v>3.5</v>
      </c>
      <c r="R102" s="59"/>
      <c r="S102" s="59"/>
      <c r="T102" s="59"/>
      <c r="U102" s="59"/>
      <c r="V102" s="59"/>
      <c r="W102" s="10"/>
      <c r="X102" s="59"/>
      <c r="Y102" s="59"/>
      <c r="Z102" s="59"/>
    </row>
    <row r="103" spans="1:26" ht="12.75">
      <c r="A103" s="10">
        <v>21</v>
      </c>
      <c r="B103" s="57" t="s">
        <v>165</v>
      </c>
      <c r="C103" s="231" t="s">
        <v>219</v>
      </c>
      <c r="D103" s="313" t="s">
        <v>139</v>
      </c>
      <c r="E103" s="14">
        <v>2008</v>
      </c>
      <c r="F103" s="58">
        <v>11.1</v>
      </c>
      <c r="G103" s="58">
        <v>8.2</v>
      </c>
      <c r="H103" s="46">
        <f t="shared" si="4"/>
        <v>127</v>
      </c>
      <c r="I103" s="331">
        <v>8</v>
      </c>
      <c r="J103" s="59">
        <v>10</v>
      </c>
      <c r="K103" s="59">
        <v>8</v>
      </c>
      <c r="L103" s="59">
        <v>10</v>
      </c>
      <c r="M103" s="59">
        <v>10</v>
      </c>
      <c r="N103" s="59"/>
      <c r="O103" s="59">
        <v>1</v>
      </c>
      <c r="P103" s="59">
        <v>20</v>
      </c>
      <c r="Q103" s="59"/>
      <c r="R103" s="59">
        <v>60</v>
      </c>
      <c r="S103" s="59"/>
      <c r="T103" s="59"/>
      <c r="U103" s="59"/>
      <c r="V103" s="59"/>
      <c r="W103" s="10"/>
      <c r="X103" s="59"/>
      <c r="Y103" s="59"/>
      <c r="Z103" s="59"/>
    </row>
    <row r="104" spans="1:26" ht="12.75">
      <c r="A104" s="10">
        <v>22</v>
      </c>
      <c r="B104" s="71" t="s">
        <v>165</v>
      </c>
      <c r="C104" s="231" t="s">
        <v>166</v>
      </c>
      <c r="D104" s="313" t="s">
        <v>139</v>
      </c>
      <c r="E104" s="14">
        <v>2009</v>
      </c>
      <c r="F104" s="58">
        <v>10.7</v>
      </c>
      <c r="G104" s="58">
        <v>8.7</v>
      </c>
      <c r="H104" s="46">
        <f t="shared" si="4"/>
        <v>82</v>
      </c>
      <c r="I104" s="331">
        <v>1</v>
      </c>
      <c r="J104" s="59">
        <v>1</v>
      </c>
      <c r="K104" s="59">
        <v>1</v>
      </c>
      <c r="L104" s="59">
        <v>10</v>
      </c>
      <c r="M104" s="59">
        <v>8</v>
      </c>
      <c r="N104" s="59"/>
      <c r="O104" s="59">
        <v>1</v>
      </c>
      <c r="P104" s="59"/>
      <c r="Q104" s="59"/>
      <c r="R104" s="59">
        <v>60</v>
      </c>
      <c r="S104" s="59"/>
      <c r="T104" s="59"/>
      <c r="U104" s="59"/>
      <c r="V104" s="59"/>
      <c r="W104" s="10"/>
      <c r="X104" s="59"/>
      <c r="Y104" s="59"/>
      <c r="Z104" s="59"/>
    </row>
    <row r="105" spans="1:26" ht="12.75">
      <c r="A105" s="10">
        <v>23</v>
      </c>
      <c r="B105" s="57" t="s">
        <v>279</v>
      </c>
      <c r="C105" s="251" t="s">
        <v>310</v>
      </c>
      <c r="D105" s="231" t="s">
        <v>122</v>
      </c>
      <c r="E105" s="14">
        <v>2008</v>
      </c>
      <c r="F105" s="58"/>
      <c r="G105" s="58"/>
      <c r="H105" s="46">
        <f t="shared" si="4"/>
        <v>0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10"/>
      <c r="X105" s="59"/>
      <c r="Y105" s="59"/>
      <c r="Z105" s="59"/>
    </row>
    <row r="106" spans="1:26" ht="12.75">
      <c r="A106" s="10">
        <v>24</v>
      </c>
      <c r="B106" s="71" t="s">
        <v>435</v>
      </c>
      <c r="C106" s="251" t="s">
        <v>153</v>
      </c>
      <c r="D106" s="231" t="s">
        <v>139</v>
      </c>
      <c r="E106" s="14">
        <v>2009</v>
      </c>
      <c r="F106" s="58"/>
      <c r="G106" s="58"/>
      <c r="H106" s="46">
        <f t="shared" si="4"/>
        <v>0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10"/>
      <c r="X106" s="59"/>
      <c r="Y106" s="59"/>
      <c r="Z106" s="59"/>
    </row>
    <row r="107" spans="1:26" ht="12.75">
      <c r="A107" s="10">
        <v>25</v>
      </c>
      <c r="B107" s="71" t="s">
        <v>409</v>
      </c>
      <c r="C107" s="251" t="s">
        <v>410</v>
      </c>
      <c r="D107" s="231" t="s">
        <v>85</v>
      </c>
      <c r="E107" s="14">
        <v>2009</v>
      </c>
      <c r="F107" s="58"/>
      <c r="G107" s="58"/>
      <c r="H107" s="46">
        <f t="shared" si="4"/>
        <v>0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10"/>
      <c r="X107" s="59"/>
      <c r="Y107" s="59"/>
      <c r="Z107" s="59"/>
    </row>
    <row r="108" spans="1:26" ht="12.75">
      <c r="A108" s="10">
        <v>26</v>
      </c>
      <c r="B108" s="71" t="s">
        <v>370</v>
      </c>
      <c r="C108" s="231" t="s">
        <v>268</v>
      </c>
      <c r="D108" s="313" t="s">
        <v>244</v>
      </c>
      <c r="E108" s="14">
        <v>2009</v>
      </c>
      <c r="F108" s="58">
        <v>11.2</v>
      </c>
      <c r="G108" s="58">
        <v>10.5</v>
      </c>
      <c r="H108" s="46">
        <f t="shared" si="4"/>
        <v>88</v>
      </c>
      <c r="I108" s="59"/>
      <c r="J108" s="331">
        <v>1</v>
      </c>
      <c r="K108" s="59">
        <v>1</v>
      </c>
      <c r="L108" s="59">
        <v>10</v>
      </c>
      <c r="M108" s="59"/>
      <c r="N108" s="59">
        <v>15</v>
      </c>
      <c r="O108" s="59">
        <v>1</v>
      </c>
      <c r="P108" s="59"/>
      <c r="Q108" s="59"/>
      <c r="R108" s="59">
        <v>60</v>
      </c>
      <c r="S108" s="59"/>
      <c r="T108" s="59"/>
      <c r="U108" s="59"/>
      <c r="V108" s="59"/>
      <c r="W108" s="10"/>
      <c r="X108" s="59"/>
      <c r="Y108" s="59"/>
      <c r="Z108" s="59"/>
    </row>
    <row r="109" spans="1:26" ht="12.75">
      <c r="A109" s="10">
        <v>27</v>
      </c>
      <c r="B109" s="57" t="s">
        <v>491</v>
      </c>
      <c r="C109" s="231" t="s">
        <v>140</v>
      </c>
      <c r="D109" s="313" t="s">
        <v>204</v>
      </c>
      <c r="E109" s="14">
        <v>2008</v>
      </c>
      <c r="F109" s="58">
        <v>27</v>
      </c>
      <c r="G109" s="58">
        <v>20.4</v>
      </c>
      <c r="H109" s="46">
        <f t="shared" si="4"/>
        <v>13</v>
      </c>
      <c r="I109" s="59"/>
      <c r="J109" s="59"/>
      <c r="K109" s="332">
        <v>1</v>
      </c>
      <c r="L109" s="59">
        <v>10</v>
      </c>
      <c r="M109" s="70">
        <v>1</v>
      </c>
      <c r="N109" s="70"/>
      <c r="O109" s="59">
        <v>1</v>
      </c>
      <c r="P109" s="59"/>
      <c r="Q109" s="59"/>
      <c r="R109" s="59"/>
      <c r="S109" s="59"/>
      <c r="T109" s="59"/>
      <c r="U109" s="59"/>
      <c r="V109" s="59"/>
      <c r="W109" s="10"/>
      <c r="X109" s="59"/>
      <c r="Y109" s="59"/>
      <c r="Z109" s="59"/>
    </row>
    <row r="110" spans="1:26" ht="12.75">
      <c r="A110" s="10">
        <v>28</v>
      </c>
      <c r="B110" s="57" t="s">
        <v>297</v>
      </c>
      <c r="C110" s="231" t="s">
        <v>283</v>
      </c>
      <c r="D110" s="313" t="s">
        <v>95</v>
      </c>
      <c r="E110" s="14">
        <v>2008</v>
      </c>
      <c r="F110" s="58">
        <v>15.6</v>
      </c>
      <c r="G110" s="58"/>
      <c r="H110" s="46">
        <f t="shared" si="4"/>
        <v>2</v>
      </c>
      <c r="I110" s="59"/>
      <c r="J110" s="59"/>
      <c r="K110" s="59"/>
      <c r="L110" s="59"/>
      <c r="M110" s="348">
        <v>2</v>
      </c>
      <c r="N110" s="70"/>
      <c r="O110" s="59"/>
      <c r="P110" s="59"/>
      <c r="Q110" s="59"/>
      <c r="R110" s="59"/>
      <c r="S110" s="59"/>
      <c r="T110" s="59"/>
      <c r="U110" s="59"/>
      <c r="V110" s="59"/>
      <c r="W110" s="10"/>
      <c r="X110" s="59"/>
      <c r="Y110" s="59"/>
      <c r="Z110" s="59"/>
    </row>
    <row r="111" spans="1:26" ht="12.75">
      <c r="A111" s="10">
        <v>29</v>
      </c>
      <c r="B111" s="71" t="s">
        <v>400</v>
      </c>
      <c r="C111" s="231" t="s">
        <v>130</v>
      </c>
      <c r="D111" s="313" t="s">
        <v>94</v>
      </c>
      <c r="E111" s="14">
        <v>2009</v>
      </c>
      <c r="F111" s="58">
        <v>29.3</v>
      </c>
      <c r="G111" s="58"/>
      <c r="H111" s="46">
        <f t="shared" si="4"/>
        <v>1</v>
      </c>
      <c r="I111" s="331">
        <v>1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10"/>
      <c r="X111" s="59"/>
      <c r="Y111" s="59"/>
      <c r="Z111" s="59"/>
    </row>
    <row r="112" spans="1:26" ht="12.75">
      <c r="A112" s="10">
        <v>30</v>
      </c>
      <c r="B112" s="57" t="s">
        <v>341</v>
      </c>
      <c r="C112" s="231" t="s">
        <v>140</v>
      </c>
      <c r="D112" s="313" t="s">
        <v>327</v>
      </c>
      <c r="E112" s="14">
        <v>2008</v>
      </c>
      <c r="F112" s="58">
        <v>23.1</v>
      </c>
      <c r="G112" s="58">
        <v>21</v>
      </c>
      <c r="H112" s="46">
        <f t="shared" si="4"/>
        <v>14</v>
      </c>
      <c r="I112" s="59"/>
      <c r="J112" s="59"/>
      <c r="K112" s="332">
        <v>1</v>
      </c>
      <c r="L112" s="59">
        <v>10</v>
      </c>
      <c r="M112" s="59">
        <v>1</v>
      </c>
      <c r="N112" s="59">
        <v>1</v>
      </c>
      <c r="O112" s="59">
        <v>1</v>
      </c>
      <c r="P112" s="59"/>
      <c r="Q112" s="59"/>
      <c r="R112" s="59"/>
      <c r="S112" s="59"/>
      <c r="T112" s="59"/>
      <c r="U112" s="70"/>
      <c r="V112" s="59"/>
      <c r="W112" s="10"/>
      <c r="X112" s="59"/>
      <c r="Y112" s="59"/>
      <c r="Z112" s="59"/>
    </row>
    <row r="113" spans="1:26" ht="12.75">
      <c r="A113" s="10">
        <v>31</v>
      </c>
      <c r="B113" s="57" t="s">
        <v>314</v>
      </c>
      <c r="C113" s="231" t="s">
        <v>153</v>
      </c>
      <c r="D113" s="313" t="s">
        <v>247</v>
      </c>
      <c r="E113" s="14">
        <v>2008</v>
      </c>
      <c r="F113" s="58">
        <v>22.4</v>
      </c>
      <c r="G113" s="58"/>
      <c r="H113" s="46">
        <f t="shared" si="4"/>
        <v>1</v>
      </c>
      <c r="I113" s="59"/>
      <c r="J113" s="59"/>
      <c r="K113" s="59"/>
      <c r="L113" s="59"/>
      <c r="M113" s="332">
        <v>1</v>
      </c>
      <c r="N113" s="59"/>
      <c r="O113" s="59"/>
      <c r="P113" s="59"/>
      <c r="Q113" s="59"/>
      <c r="R113" s="59"/>
      <c r="S113" s="59"/>
      <c r="T113" s="59"/>
      <c r="U113" s="59"/>
      <c r="V113" s="59"/>
      <c r="W113" s="10"/>
      <c r="X113" s="59"/>
      <c r="Y113" s="59"/>
      <c r="Z113" s="59"/>
    </row>
    <row r="114" spans="1:26" ht="12.75">
      <c r="A114" s="10">
        <v>32</v>
      </c>
      <c r="B114" s="57" t="s">
        <v>227</v>
      </c>
      <c r="C114" s="251" t="s">
        <v>447</v>
      </c>
      <c r="D114" s="231" t="s">
        <v>244</v>
      </c>
      <c r="E114" s="14">
        <v>2008</v>
      </c>
      <c r="F114" s="58"/>
      <c r="G114" s="58"/>
      <c r="H114" s="46">
        <f t="shared" si="4"/>
        <v>0</v>
      </c>
      <c r="I114" s="59"/>
      <c r="J114" s="59"/>
      <c r="K114" s="59"/>
      <c r="L114" s="59"/>
      <c r="M114" s="70"/>
      <c r="N114" s="70"/>
      <c r="O114" s="59"/>
      <c r="P114" s="59"/>
      <c r="Q114" s="59"/>
      <c r="R114" s="59"/>
      <c r="S114" s="59"/>
      <c r="T114" s="59"/>
      <c r="U114" s="59"/>
      <c r="V114" s="59"/>
      <c r="W114" s="10"/>
      <c r="X114" s="59"/>
      <c r="Y114" s="59"/>
      <c r="Z114" s="59"/>
    </row>
    <row r="115" spans="1:26" ht="12.75">
      <c r="A115" s="10">
        <v>33</v>
      </c>
      <c r="B115" s="71" t="s">
        <v>319</v>
      </c>
      <c r="C115" s="231" t="s">
        <v>264</v>
      </c>
      <c r="D115" s="313" t="s">
        <v>247</v>
      </c>
      <c r="E115" s="14">
        <v>2009</v>
      </c>
      <c r="F115" s="58">
        <v>53</v>
      </c>
      <c r="G115" s="58"/>
      <c r="H115" s="46">
        <f t="shared" si="4"/>
        <v>6</v>
      </c>
      <c r="I115" s="59"/>
      <c r="J115" s="59"/>
      <c r="K115" s="59"/>
      <c r="L115" s="59"/>
      <c r="M115" s="59"/>
      <c r="N115" s="59"/>
      <c r="O115" s="59"/>
      <c r="P115" s="59"/>
      <c r="Q115" s="332">
        <v>6</v>
      </c>
      <c r="R115" s="59"/>
      <c r="S115" s="59"/>
      <c r="T115" s="59"/>
      <c r="U115" s="59"/>
      <c r="V115" s="59"/>
      <c r="W115" s="10"/>
      <c r="X115" s="59"/>
      <c r="Y115" s="59"/>
      <c r="Z115" s="59"/>
    </row>
    <row r="116" spans="1:26" ht="12.75">
      <c r="A116" s="10">
        <v>34</v>
      </c>
      <c r="B116" s="71" t="s">
        <v>442</v>
      </c>
      <c r="C116" s="251" t="s">
        <v>443</v>
      </c>
      <c r="D116" s="231" t="s">
        <v>429</v>
      </c>
      <c r="E116" s="14">
        <v>2009</v>
      </c>
      <c r="F116" s="58"/>
      <c r="G116" s="58"/>
      <c r="H116" s="46">
        <f t="shared" si="4"/>
        <v>0</v>
      </c>
      <c r="I116" s="59"/>
      <c r="J116" s="59"/>
      <c r="K116" s="59"/>
      <c r="L116" s="59"/>
      <c r="M116" s="70"/>
      <c r="N116" s="70"/>
      <c r="O116" s="59"/>
      <c r="P116" s="59"/>
      <c r="Q116" s="59"/>
      <c r="R116" s="59"/>
      <c r="S116" s="59"/>
      <c r="T116" s="59"/>
      <c r="U116" s="59"/>
      <c r="V116" s="59"/>
      <c r="W116" s="10"/>
      <c r="X116" s="59"/>
      <c r="Y116" s="59"/>
      <c r="Z116" s="59"/>
    </row>
    <row r="117" spans="1:26" s="10" customFormat="1" ht="12.75">
      <c r="A117" s="10">
        <v>35</v>
      </c>
      <c r="B117" s="71" t="s">
        <v>317</v>
      </c>
      <c r="C117" s="231" t="s">
        <v>318</v>
      </c>
      <c r="D117" s="313" t="s">
        <v>258</v>
      </c>
      <c r="E117" s="14">
        <v>2009</v>
      </c>
      <c r="F117" s="58">
        <v>34.9</v>
      </c>
      <c r="G117" s="58">
        <v>34.9</v>
      </c>
      <c r="H117" s="46">
        <f t="shared" si="4"/>
        <v>9</v>
      </c>
      <c r="I117" s="59"/>
      <c r="J117" s="59"/>
      <c r="K117" s="59"/>
      <c r="L117" s="59"/>
      <c r="M117" s="332">
        <v>1</v>
      </c>
      <c r="N117" s="59"/>
      <c r="O117" s="59"/>
      <c r="P117" s="59"/>
      <c r="Q117" s="59">
        <v>8</v>
      </c>
      <c r="R117" s="59"/>
      <c r="S117" s="70"/>
      <c r="T117" s="59"/>
      <c r="U117" s="59"/>
      <c r="V117" s="59"/>
      <c r="X117" s="59"/>
      <c r="Y117" s="59"/>
      <c r="Z117" s="59"/>
    </row>
    <row r="118" spans="1:26" s="10" customFormat="1" ht="12.75">
      <c r="A118" s="10">
        <v>36</v>
      </c>
      <c r="B118" s="57" t="s">
        <v>161</v>
      </c>
      <c r="C118" s="231" t="s">
        <v>162</v>
      </c>
      <c r="D118" s="313" t="s">
        <v>119</v>
      </c>
      <c r="E118" s="14">
        <v>2008</v>
      </c>
      <c r="F118" s="58">
        <v>6.1</v>
      </c>
      <c r="G118" s="58">
        <v>1.8</v>
      </c>
      <c r="H118" s="46">
        <f t="shared" si="4"/>
        <v>175</v>
      </c>
      <c r="I118" s="331">
        <v>20</v>
      </c>
      <c r="J118" s="59">
        <v>15</v>
      </c>
      <c r="K118" s="59">
        <v>20</v>
      </c>
      <c r="L118" s="59">
        <v>10</v>
      </c>
      <c r="M118" s="59"/>
      <c r="N118" s="59"/>
      <c r="O118" s="59">
        <v>30</v>
      </c>
      <c r="P118" s="59">
        <v>20</v>
      </c>
      <c r="Q118" s="59"/>
      <c r="R118" s="59">
        <v>60</v>
      </c>
      <c r="S118" s="59"/>
      <c r="T118" s="59"/>
      <c r="U118" s="59"/>
      <c r="V118" s="59"/>
      <c r="X118" s="59"/>
      <c r="Y118" s="59"/>
      <c r="Z118" s="59"/>
    </row>
    <row r="119" spans="1:26" s="10" customFormat="1" ht="12.75">
      <c r="A119" s="10">
        <v>37</v>
      </c>
      <c r="B119" s="71" t="s">
        <v>160</v>
      </c>
      <c r="C119" s="231" t="s">
        <v>153</v>
      </c>
      <c r="D119" s="313" t="s">
        <v>122</v>
      </c>
      <c r="E119" s="14">
        <v>2009</v>
      </c>
      <c r="F119" s="58">
        <v>13.8</v>
      </c>
      <c r="G119" s="58">
        <v>12.8</v>
      </c>
      <c r="H119" s="46">
        <f t="shared" si="4"/>
        <v>33</v>
      </c>
      <c r="I119" s="59"/>
      <c r="J119" s="331">
        <v>1</v>
      </c>
      <c r="K119" s="59">
        <v>1</v>
      </c>
      <c r="L119" s="59">
        <v>10</v>
      </c>
      <c r="M119" s="59"/>
      <c r="N119" s="59">
        <v>20</v>
      </c>
      <c r="O119" s="59">
        <v>1</v>
      </c>
      <c r="P119" s="59"/>
      <c r="Q119" s="59"/>
      <c r="R119" s="59"/>
      <c r="S119" s="59"/>
      <c r="T119" s="59"/>
      <c r="U119" s="59"/>
      <c r="V119" s="59"/>
      <c r="X119" s="59"/>
      <c r="Y119" s="59"/>
      <c r="Z119" s="59"/>
    </row>
    <row r="120" spans="1:26" s="10" customFormat="1" ht="12.75">
      <c r="A120" s="10">
        <v>38</v>
      </c>
      <c r="B120" s="57" t="s">
        <v>305</v>
      </c>
      <c r="C120" s="231" t="s">
        <v>144</v>
      </c>
      <c r="D120" s="313" t="s">
        <v>247</v>
      </c>
      <c r="E120" s="14">
        <v>2008</v>
      </c>
      <c r="F120" s="58">
        <v>23.8</v>
      </c>
      <c r="G120" s="58">
        <v>22.9</v>
      </c>
      <c r="H120" s="46">
        <f t="shared" si="4"/>
        <v>2</v>
      </c>
      <c r="I120" s="59"/>
      <c r="J120" s="59"/>
      <c r="K120" s="332">
        <v>1</v>
      </c>
      <c r="L120" s="59"/>
      <c r="M120" s="59">
        <v>1</v>
      </c>
      <c r="N120" s="59"/>
      <c r="O120" s="59"/>
      <c r="P120" s="59"/>
      <c r="Q120" s="59"/>
      <c r="R120" s="59"/>
      <c r="S120" s="59"/>
      <c r="T120" s="59"/>
      <c r="U120" s="59"/>
      <c r="V120" s="59"/>
      <c r="X120" s="59"/>
      <c r="Y120" s="59"/>
      <c r="Z120" s="59"/>
    </row>
    <row r="121" spans="1:26" s="10" customFormat="1" ht="12.75">
      <c r="A121" s="10">
        <v>39</v>
      </c>
      <c r="B121" s="57" t="s">
        <v>195</v>
      </c>
      <c r="C121" s="231" t="s">
        <v>218</v>
      </c>
      <c r="D121" s="313" t="s">
        <v>119</v>
      </c>
      <c r="E121" s="14">
        <v>2008</v>
      </c>
      <c r="F121" s="58">
        <v>10.7</v>
      </c>
      <c r="G121" s="58">
        <v>9.1</v>
      </c>
      <c r="H121" s="46">
        <f t="shared" si="4"/>
        <v>37</v>
      </c>
      <c r="I121" s="59"/>
      <c r="J121" s="331">
        <v>1</v>
      </c>
      <c r="K121" s="59">
        <v>15</v>
      </c>
      <c r="L121" s="59">
        <v>10</v>
      </c>
      <c r="M121" s="59">
        <v>10</v>
      </c>
      <c r="N121" s="59"/>
      <c r="O121" s="59">
        <v>1</v>
      </c>
      <c r="P121" s="59"/>
      <c r="Q121" s="59"/>
      <c r="R121" s="59"/>
      <c r="S121" s="59"/>
      <c r="T121" s="59"/>
      <c r="U121" s="59"/>
      <c r="V121" s="59"/>
      <c r="X121" s="59"/>
      <c r="Y121" s="59"/>
      <c r="Z121" s="59"/>
    </row>
    <row r="122" spans="1:26" s="10" customFormat="1" ht="12.75">
      <c r="A122" s="10">
        <v>40</v>
      </c>
      <c r="B122" s="71" t="s">
        <v>436</v>
      </c>
      <c r="C122" s="251" t="s">
        <v>456</v>
      </c>
      <c r="D122" s="231"/>
      <c r="E122" s="14">
        <v>2009</v>
      </c>
      <c r="F122" s="58"/>
      <c r="G122" s="58"/>
      <c r="H122" s="46">
        <f t="shared" si="4"/>
        <v>0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X122" s="59"/>
      <c r="Y122" s="59"/>
      <c r="Z122" s="59"/>
    </row>
    <row r="123" spans="1:26" s="10" customFormat="1" ht="12.75">
      <c r="A123" s="10">
        <v>41</v>
      </c>
      <c r="B123" s="71" t="s">
        <v>436</v>
      </c>
      <c r="C123" s="251" t="s">
        <v>241</v>
      </c>
      <c r="D123" s="231"/>
      <c r="E123" s="14">
        <v>2009</v>
      </c>
      <c r="F123" s="58"/>
      <c r="G123" s="58"/>
      <c r="H123" s="46">
        <f t="shared" si="4"/>
        <v>0</v>
      </c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X123" s="59"/>
      <c r="Y123" s="59"/>
      <c r="Z123" s="59"/>
    </row>
    <row r="124" spans="1:26" s="10" customFormat="1" ht="12.75">
      <c r="A124" s="10">
        <v>42</v>
      </c>
      <c r="B124" s="57" t="s">
        <v>691</v>
      </c>
      <c r="C124" s="231" t="s">
        <v>141</v>
      </c>
      <c r="D124" s="231" t="s">
        <v>248</v>
      </c>
      <c r="E124" s="354">
        <v>2008</v>
      </c>
      <c r="F124" s="58">
        <v>47</v>
      </c>
      <c r="G124" s="58"/>
      <c r="H124" s="195">
        <f t="shared" si="4"/>
        <v>1</v>
      </c>
      <c r="I124" s="59"/>
      <c r="J124" s="59"/>
      <c r="K124" s="59"/>
      <c r="L124" s="59"/>
      <c r="M124" s="348">
        <v>1</v>
      </c>
      <c r="N124" s="70"/>
      <c r="O124" s="59"/>
      <c r="P124" s="59"/>
      <c r="Q124" s="59"/>
      <c r="R124" s="59"/>
      <c r="S124" s="59"/>
      <c r="T124" s="59"/>
      <c r="U124" s="59"/>
      <c r="V124" s="59"/>
      <c r="X124" s="59"/>
      <c r="Y124" s="59"/>
      <c r="Z124" s="59"/>
    </row>
    <row r="125" spans="1:26" s="10" customFormat="1" ht="12.75">
      <c r="A125" s="10">
        <v>43</v>
      </c>
      <c r="B125" s="57" t="s">
        <v>312</v>
      </c>
      <c r="C125" s="231" t="s">
        <v>716</v>
      </c>
      <c r="D125" s="231" t="s">
        <v>125</v>
      </c>
      <c r="E125" s="354">
        <v>2008</v>
      </c>
      <c r="F125" s="58">
        <v>33.3</v>
      </c>
      <c r="G125" s="58"/>
      <c r="H125" s="195"/>
      <c r="I125" s="59"/>
      <c r="J125" s="59"/>
      <c r="K125" s="59"/>
      <c r="L125" s="59"/>
      <c r="M125" s="70"/>
      <c r="N125" s="348">
        <v>1</v>
      </c>
      <c r="O125" s="59"/>
      <c r="P125" s="59"/>
      <c r="Q125" s="59"/>
      <c r="R125" s="59"/>
      <c r="S125" s="59"/>
      <c r="T125" s="59"/>
      <c r="U125" s="59"/>
      <c r="V125" s="59"/>
      <c r="X125" s="59"/>
      <c r="Y125" s="59"/>
      <c r="Z125" s="59"/>
    </row>
    <row r="126" spans="1:26" s="10" customFormat="1" ht="12.75">
      <c r="A126" s="10">
        <v>44</v>
      </c>
      <c r="B126" s="57" t="s">
        <v>296</v>
      </c>
      <c r="C126" s="231" t="s">
        <v>246</v>
      </c>
      <c r="D126" s="313" t="s">
        <v>375</v>
      </c>
      <c r="E126" s="14">
        <v>2008</v>
      </c>
      <c r="F126" s="58">
        <v>26</v>
      </c>
      <c r="G126" s="58"/>
      <c r="H126" s="46">
        <f aca="true" t="shared" si="5" ref="H126:H145">SUM(I126:AA126)</f>
        <v>1</v>
      </c>
      <c r="I126" s="331">
        <v>1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X126" s="59"/>
      <c r="Y126" s="59"/>
      <c r="Z126" s="59"/>
    </row>
    <row r="127" spans="1:26" s="10" customFormat="1" ht="12.75">
      <c r="A127" s="10">
        <v>45</v>
      </c>
      <c r="B127" s="71" t="s">
        <v>746</v>
      </c>
      <c r="C127" s="231" t="s">
        <v>141</v>
      </c>
      <c r="D127" s="231" t="s">
        <v>253</v>
      </c>
      <c r="E127" s="14">
        <v>2009</v>
      </c>
      <c r="F127" s="58">
        <v>53.2</v>
      </c>
      <c r="G127" s="58"/>
      <c r="H127" s="46">
        <f t="shared" si="5"/>
        <v>6</v>
      </c>
      <c r="I127" s="59"/>
      <c r="J127" s="59"/>
      <c r="K127" s="59"/>
      <c r="L127" s="59"/>
      <c r="M127" s="70"/>
      <c r="N127" s="70"/>
      <c r="O127" s="59"/>
      <c r="P127" s="59"/>
      <c r="Q127" s="332">
        <v>6</v>
      </c>
      <c r="R127" s="59"/>
      <c r="S127" s="59"/>
      <c r="T127" s="59"/>
      <c r="U127" s="59"/>
      <c r="V127" s="59"/>
      <c r="X127" s="59"/>
      <c r="Y127" s="59"/>
      <c r="Z127" s="59"/>
    </row>
    <row r="128" spans="1:26" s="10" customFormat="1" ht="12.75">
      <c r="A128" s="10">
        <v>46</v>
      </c>
      <c r="B128" s="71" t="s">
        <v>652</v>
      </c>
      <c r="C128" s="251" t="s">
        <v>353</v>
      </c>
      <c r="D128" s="231" t="s">
        <v>517</v>
      </c>
      <c r="E128" s="354">
        <v>2009</v>
      </c>
      <c r="F128" s="58">
        <v>46</v>
      </c>
      <c r="G128" s="58"/>
      <c r="H128" s="46">
        <f t="shared" si="5"/>
        <v>1</v>
      </c>
      <c r="I128" s="59"/>
      <c r="J128" s="59"/>
      <c r="K128" s="332">
        <v>1</v>
      </c>
      <c r="L128" s="59"/>
      <c r="M128" s="70"/>
      <c r="N128" s="70"/>
      <c r="O128" s="59"/>
      <c r="P128" s="59"/>
      <c r="Q128" s="59"/>
      <c r="R128" s="59"/>
      <c r="S128" s="59"/>
      <c r="T128" s="59"/>
      <c r="U128" s="59"/>
      <c r="V128" s="59"/>
      <c r="X128" s="59"/>
      <c r="Y128" s="59"/>
      <c r="Z128" s="59"/>
    </row>
    <row r="129" spans="1:26" ht="12.75">
      <c r="A129" s="10">
        <v>47</v>
      </c>
      <c r="B129" s="71" t="s">
        <v>368</v>
      </c>
      <c r="C129" s="231" t="s">
        <v>369</v>
      </c>
      <c r="D129" s="313" t="s">
        <v>122</v>
      </c>
      <c r="E129" s="14">
        <v>2009</v>
      </c>
      <c r="F129" s="58">
        <v>20.4</v>
      </c>
      <c r="G129" s="58">
        <v>20.4</v>
      </c>
      <c r="H129" s="46">
        <f t="shared" si="5"/>
        <v>10</v>
      </c>
      <c r="I129" s="59"/>
      <c r="J129" s="59"/>
      <c r="K129" s="332">
        <v>1</v>
      </c>
      <c r="L129" s="59"/>
      <c r="M129" s="59">
        <v>1</v>
      </c>
      <c r="N129" s="59"/>
      <c r="O129" s="59"/>
      <c r="P129" s="59"/>
      <c r="Q129" s="59">
        <v>8</v>
      </c>
      <c r="R129" s="59"/>
      <c r="S129" s="59"/>
      <c r="T129" s="59"/>
      <c r="U129" s="59"/>
      <c r="V129" s="59"/>
      <c r="W129" s="10"/>
      <c r="X129" s="59"/>
      <c r="Y129" s="59"/>
      <c r="Z129" s="59"/>
    </row>
    <row r="130" spans="1:26" ht="12.75">
      <c r="A130" s="314">
        <v>48</v>
      </c>
      <c r="B130" s="57" t="s">
        <v>492</v>
      </c>
      <c r="C130" s="251" t="s">
        <v>493</v>
      </c>
      <c r="D130" s="231" t="s">
        <v>128</v>
      </c>
      <c r="E130" s="14">
        <v>2008</v>
      </c>
      <c r="F130" s="58"/>
      <c r="G130" s="58"/>
      <c r="H130" s="46">
        <f t="shared" si="5"/>
        <v>0</v>
      </c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10"/>
      <c r="X130" s="59"/>
      <c r="Y130" s="59"/>
      <c r="Z130" s="59"/>
    </row>
    <row r="131" spans="1:26" ht="12.75">
      <c r="A131" s="10"/>
      <c r="B131" s="57" t="s">
        <v>681</v>
      </c>
      <c r="C131" s="231" t="s">
        <v>321</v>
      </c>
      <c r="D131" s="231" t="s">
        <v>81</v>
      </c>
      <c r="E131" s="354">
        <v>2008</v>
      </c>
      <c r="F131" s="58">
        <v>44</v>
      </c>
      <c r="G131" s="58"/>
      <c r="H131" s="46">
        <f t="shared" si="5"/>
        <v>1</v>
      </c>
      <c r="I131" s="59"/>
      <c r="J131" s="59"/>
      <c r="K131" s="59"/>
      <c r="L131" s="59"/>
      <c r="M131" s="348">
        <v>1</v>
      </c>
      <c r="N131" s="70"/>
      <c r="O131" s="59"/>
      <c r="P131" s="59"/>
      <c r="Q131" s="59"/>
      <c r="R131" s="59"/>
      <c r="S131" s="59"/>
      <c r="T131" s="59"/>
      <c r="U131" s="59"/>
      <c r="V131" s="59"/>
      <c r="W131" s="10"/>
      <c r="X131" s="59"/>
      <c r="Y131" s="59"/>
      <c r="Z131" s="59"/>
    </row>
    <row r="132" spans="1:26" ht="12.75">
      <c r="A132" s="10"/>
      <c r="B132" s="57" t="s">
        <v>453</v>
      </c>
      <c r="C132" s="231" t="s">
        <v>454</v>
      </c>
      <c r="D132" s="313" t="s">
        <v>327</v>
      </c>
      <c r="E132" s="14">
        <v>2008</v>
      </c>
      <c r="F132" s="58">
        <v>48</v>
      </c>
      <c r="G132" s="58">
        <v>46</v>
      </c>
      <c r="H132" s="46">
        <f t="shared" si="5"/>
        <v>2</v>
      </c>
      <c r="I132" s="59"/>
      <c r="J132" s="59"/>
      <c r="K132" s="332">
        <v>1</v>
      </c>
      <c r="L132" s="59"/>
      <c r="M132" s="59"/>
      <c r="N132" s="59">
        <v>1</v>
      </c>
      <c r="O132" s="59"/>
      <c r="P132" s="59"/>
      <c r="Q132" s="59"/>
      <c r="R132" s="59"/>
      <c r="S132" s="59"/>
      <c r="T132" s="59"/>
      <c r="U132" s="59"/>
      <c r="V132" s="59"/>
      <c r="W132" s="10"/>
      <c r="X132" s="59"/>
      <c r="Y132" s="59"/>
      <c r="Z132" s="59"/>
    </row>
    <row r="133" spans="1:26" ht="12.75">
      <c r="A133" s="10"/>
      <c r="B133" s="71" t="s">
        <v>431</v>
      </c>
      <c r="C133" s="231" t="s">
        <v>432</v>
      </c>
      <c r="D133" s="313" t="s">
        <v>163</v>
      </c>
      <c r="E133" s="14">
        <v>2009</v>
      </c>
      <c r="F133" s="58">
        <v>42</v>
      </c>
      <c r="G133" s="58">
        <v>39</v>
      </c>
      <c r="H133" s="46">
        <f t="shared" si="5"/>
        <v>2</v>
      </c>
      <c r="I133" s="59"/>
      <c r="J133" s="59"/>
      <c r="K133" s="59"/>
      <c r="L133" s="59"/>
      <c r="M133" s="332">
        <v>1</v>
      </c>
      <c r="N133" s="59">
        <v>1</v>
      </c>
      <c r="O133" s="59"/>
      <c r="P133" s="59"/>
      <c r="Q133" s="59"/>
      <c r="R133" s="59"/>
      <c r="S133" s="59"/>
      <c r="T133" s="59"/>
      <c r="U133" s="59"/>
      <c r="V133" s="59"/>
      <c r="W133" s="10"/>
      <c r="X133" s="59"/>
      <c r="Y133" s="59"/>
      <c r="Z133" s="59"/>
    </row>
    <row r="134" spans="2:26" s="10" customFormat="1" ht="12.75">
      <c r="B134" s="57" t="s">
        <v>458</v>
      </c>
      <c r="C134" s="251" t="s">
        <v>459</v>
      </c>
      <c r="D134" s="231"/>
      <c r="E134" s="14">
        <v>2008</v>
      </c>
      <c r="F134" s="58"/>
      <c r="G134" s="58"/>
      <c r="H134" s="46">
        <f t="shared" si="5"/>
        <v>0</v>
      </c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X134" s="59"/>
      <c r="Y134" s="59"/>
      <c r="Z134" s="59"/>
    </row>
    <row r="135" spans="2:26" s="10" customFormat="1" ht="12.75">
      <c r="B135" s="57" t="s">
        <v>194</v>
      </c>
      <c r="C135" s="251" t="s">
        <v>136</v>
      </c>
      <c r="D135" s="231" t="s">
        <v>119</v>
      </c>
      <c r="E135" s="14">
        <v>2008</v>
      </c>
      <c r="F135" s="58"/>
      <c r="G135" s="58"/>
      <c r="H135" s="46">
        <f t="shared" si="5"/>
        <v>0</v>
      </c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X135" s="59"/>
      <c r="Y135" s="59"/>
      <c r="Z135" s="59"/>
    </row>
    <row r="136" spans="2:26" s="10" customFormat="1" ht="12.75">
      <c r="B136" s="71" t="s">
        <v>510</v>
      </c>
      <c r="C136" s="251" t="s">
        <v>511</v>
      </c>
      <c r="D136" s="231" t="s">
        <v>94</v>
      </c>
      <c r="E136" s="14">
        <v>2009</v>
      </c>
      <c r="F136" s="58"/>
      <c r="G136" s="58"/>
      <c r="H136" s="46">
        <f t="shared" si="5"/>
        <v>0</v>
      </c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X136" s="59"/>
      <c r="Y136" s="59"/>
      <c r="Z136" s="59"/>
    </row>
    <row r="137" spans="2:26" s="10" customFormat="1" ht="12.75">
      <c r="B137" s="71" t="s">
        <v>510</v>
      </c>
      <c r="C137" s="251" t="s">
        <v>142</v>
      </c>
      <c r="D137" s="231" t="s">
        <v>94</v>
      </c>
      <c r="E137" s="14">
        <v>2009</v>
      </c>
      <c r="F137" s="58"/>
      <c r="G137" s="58"/>
      <c r="H137" s="46">
        <f t="shared" si="5"/>
        <v>0</v>
      </c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X137" s="59"/>
      <c r="Y137" s="59"/>
      <c r="Z137" s="59"/>
    </row>
    <row r="138" spans="2:26" s="10" customFormat="1" ht="12.75">
      <c r="B138" s="57" t="s">
        <v>676</v>
      </c>
      <c r="C138" s="231" t="s">
        <v>677</v>
      </c>
      <c r="D138" s="231" t="s">
        <v>122</v>
      </c>
      <c r="E138" s="354">
        <v>2008</v>
      </c>
      <c r="F138" s="58">
        <v>35</v>
      </c>
      <c r="G138" s="58"/>
      <c r="H138" s="46">
        <f t="shared" si="5"/>
        <v>1</v>
      </c>
      <c r="I138" s="59"/>
      <c r="J138" s="59"/>
      <c r="K138" s="59"/>
      <c r="L138" s="59"/>
      <c r="M138" s="348">
        <v>1</v>
      </c>
      <c r="N138" s="70"/>
      <c r="O138" s="59"/>
      <c r="P138" s="59"/>
      <c r="Q138" s="59"/>
      <c r="R138" s="59"/>
      <c r="S138" s="59"/>
      <c r="T138" s="59"/>
      <c r="U138" s="59"/>
      <c r="V138" s="59"/>
      <c r="X138" s="59"/>
      <c r="Y138" s="59"/>
      <c r="Z138" s="59"/>
    </row>
    <row r="139" spans="2:26" s="10" customFormat="1" ht="12.75">
      <c r="B139" s="57" t="s">
        <v>371</v>
      </c>
      <c r="C139" s="231" t="s">
        <v>372</v>
      </c>
      <c r="D139" s="313" t="s">
        <v>119</v>
      </c>
      <c r="E139" s="14">
        <v>2008</v>
      </c>
      <c r="F139" s="58">
        <v>16.7</v>
      </c>
      <c r="G139" s="58">
        <v>10.6</v>
      </c>
      <c r="H139" s="46">
        <f t="shared" si="5"/>
        <v>59</v>
      </c>
      <c r="I139" s="59"/>
      <c r="J139" s="331">
        <v>1</v>
      </c>
      <c r="K139" s="59">
        <v>6</v>
      </c>
      <c r="L139" s="59">
        <v>10</v>
      </c>
      <c r="M139" s="59">
        <v>4</v>
      </c>
      <c r="N139" s="59">
        <v>10</v>
      </c>
      <c r="O139" s="59">
        <v>8</v>
      </c>
      <c r="P139" s="59">
        <v>20</v>
      </c>
      <c r="Q139" s="59"/>
      <c r="R139" s="59"/>
      <c r="S139" s="59"/>
      <c r="T139" s="59"/>
      <c r="U139" s="59"/>
      <c r="V139" s="59"/>
      <c r="X139" s="59"/>
      <c r="Y139" s="59"/>
      <c r="Z139" s="59"/>
    </row>
    <row r="140" spans="2:26" s="10" customFormat="1" ht="12.75">
      <c r="B140" s="71" t="s">
        <v>376</v>
      </c>
      <c r="C140" s="231" t="s">
        <v>349</v>
      </c>
      <c r="D140" s="313" t="s">
        <v>94</v>
      </c>
      <c r="E140" s="14">
        <v>2009</v>
      </c>
      <c r="F140" s="58">
        <v>50.2</v>
      </c>
      <c r="G140" s="58"/>
      <c r="H140" s="46">
        <f t="shared" si="5"/>
        <v>3.5</v>
      </c>
      <c r="I140" s="59"/>
      <c r="J140" s="59"/>
      <c r="K140" s="59"/>
      <c r="L140" s="59"/>
      <c r="M140" s="59"/>
      <c r="N140" s="59"/>
      <c r="O140" s="59"/>
      <c r="P140" s="59"/>
      <c r="Q140" s="332">
        <v>3.5</v>
      </c>
      <c r="R140" s="59"/>
      <c r="S140" s="59"/>
      <c r="T140" s="59"/>
      <c r="U140" s="59"/>
      <c r="V140" s="59"/>
      <c r="X140" s="59"/>
      <c r="Y140" s="59"/>
      <c r="Z140" s="59"/>
    </row>
    <row r="141" spans="2:26" s="10" customFormat="1" ht="12.75">
      <c r="B141" s="57" t="s">
        <v>548</v>
      </c>
      <c r="C141" s="231" t="s">
        <v>153</v>
      </c>
      <c r="D141" s="231" t="s">
        <v>85</v>
      </c>
      <c r="E141" s="354">
        <v>2008</v>
      </c>
      <c r="F141" s="58">
        <v>30.2</v>
      </c>
      <c r="G141" s="58"/>
      <c r="H141" s="195">
        <f t="shared" si="5"/>
        <v>1</v>
      </c>
      <c r="I141" s="59"/>
      <c r="J141" s="59"/>
      <c r="K141" s="59"/>
      <c r="L141" s="59"/>
      <c r="M141" s="348">
        <v>1</v>
      </c>
      <c r="N141" s="70"/>
      <c r="O141" s="59"/>
      <c r="P141" s="59"/>
      <c r="Q141" s="59"/>
      <c r="R141" s="59"/>
      <c r="S141" s="59"/>
      <c r="T141" s="59"/>
      <c r="U141" s="59"/>
      <c r="V141" s="59"/>
      <c r="X141" s="59"/>
      <c r="Y141" s="59"/>
      <c r="Z141" s="59"/>
    </row>
    <row r="142" spans="2:26" s="10" customFormat="1" ht="12.75">
      <c r="B142" s="57" t="s">
        <v>149</v>
      </c>
      <c r="C142" s="231" t="s">
        <v>136</v>
      </c>
      <c r="D142" s="313" t="s">
        <v>656</v>
      </c>
      <c r="E142" s="14">
        <v>2008</v>
      </c>
      <c r="F142" s="58">
        <v>11</v>
      </c>
      <c r="G142" s="58">
        <v>8.2</v>
      </c>
      <c r="H142" s="46">
        <f t="shared" si="5"/>
        <v>136</v>
      </c>
      <c r="I142" s="59"/>
      <c r="J142" s="332">
        <v>20</v>
      </c>
      <c r="K142" s="332">
        <v>10</v>
      </c>
      <c r="L142" s="59">
        <v>10</v>
      </c>
      <c r="M142" s="70">
        <v>6</v>
      </c>
      <c r="N142" s="70"/>
      <c r="O142" s="59">
        <v>10</v>
      </c>
      <c r="P142" s="59">
        <v>20</v>
      </c>
      <c r="Q142" s="59"/>
      <c r="R142" s="59">
        <v>60</v>
      </c>
      <c r="S142" s="59"/>
      <c r="T142" s="59"/>
      <c r="U142" s="59"/>
      <c r="V142" s="59"/>
      <c r="X142" s="59"/>
      <c r="Y142" s="59"/>
      <c r="Z142" s="59"/>
    </row>
    <row r="143" spans="2:26" s="10" customFormat="1" ht="12.75">
      <c r="B143" s="57" t="s">
        <v>448</v>
      </c>
      <c r="C143" s="231" t="s">
        <v>217</v>
      </c>
      <c r="D143" s="313" t="s">
        <v>238</v>
      </c>
      <c r="E143" s="14">
        <v>2008</v>
      </c>
      <c r="F143" s="58">
        <v>17.2</v>
      </c>
      <c r="G143" s="58">
        <v>16.7</v>
      </c>
      <c r="H143" s="46">
        <f t="shared" si="5"/>
        <v>9</v>
      </c>
      <c r="I143" s="59"/>
      <c r="J143" s="59"/>
      <c r="K143" s="59"/>
      <c r="L143" s="59"/>
      <c r="M143" s="70">
        <v>1</v>
      </c>
      <c r="N143" s="70">
        <v>8</v>
      </c>
      <c r="O143" s="59"/>
      <c r="P143" s="59"/>
      <c r="Q143" s="59"/>
      <c r="R143" s="59"/>
      <c r="S143" s="59"/>
      <c r="T143" s="59"/>
      <c r="U143" s="59"/>
      <c r="V143" s="59"/>
      <c r="X143" s="59"/>
      <c r="Y143" s="59"/>
      <c r="Z143" s="59"/>
    </row>
    <row r="144" spans="2:26" s="10" customFormat="1" ht="12.75">
      <c r="B144" s="71" t="s">
        <v>373</v>
      </c>
      <c r="C144" s="231" t="s">
        <v>374</v>
      </c>
      <c r="D144" s="313" t="s">
        <v>119</v>
      </c>
      <c r="E144" s="14">
        <v>2009</v>
      </c>
      <c r="F144" s="58">
        <v>36.2</v>
      </c>
      <c r="G144" s="58">
        <v>35.6</v>
      </c>
      <c r="H144" s="46">
        <f t="shared" si="5"/>
        <v>8.5</v>
      </c>
      <c r="I144" s="59"/>
      <c r="J144" s="59"/>
      <c r="K144" s="332">
        <v>1</v>
      </c>
      <c r="L144" s="59"/>
      <c r="M144" s="70"/>
      <c r="N144" s="70"/>
      <c r="O144" s="59"/>
      <c r="P144" s="59"/>
      <c r="Q144" s="59">
        <v>7.5</v>
      </c>
      <c r="R144" s="59"/>
      <c r="S144" s="59"/>
      <c r="T144" s="59"/>
      <c r="U144" s="59"/>
      <c r="V144" s="59"/>
      <c r="X144" s="59"/>
      <c r="Y144" s="59"/>
      <c r="Z144" s="59"/>
    </row>
    <row r="145" spans="2:26" s="10" customFormat="1" ht="12.75">
      <c r="B145" s="57" t="s">
        <v>311</v>
      </c>
      <c r="C145" s="251" t="s">
        <v>275</v>
      </c>
      <c r="D145" s="231" t="s">
        <v>95</v>
      </c>
      <c r="E145" s="14">
        <v>2008</v>
      </c>
      <c r="F145" s="58"/>
      <c r="G145" s="58"/>
      <c r="H145" s="46">
        <f t="shared" si="5"/>
        <v>0</v>
      </c>
      <c r="I145" s="59"/>
      <c r="J145" s="59"/>
      <c r="K145" s="59"/>
      <c r="L145" s="59"/>
      <c r="M145" s="70"/>
      <c r="N145" s="70"/>
      <c r="O145" s="59"/>
      <c r="P145" s="59"/>
      <c r="Q145" s="59"/>
      <c r="R145" s="59"/>
      <c r="S145" s="59"/>
      <c r="T145" s="59"/>
      <c r="U145" s="59"/>
      <c r="V145" s="59"/>
      <c r="X145" s="59"/>
      <c r="Y145" s="59"/>
      <c r="Z145" s="59"/>
    </row>
    <row r="146" spans="2:26" s="10" customFormat="1" ht="12.75">
      <c r="B146" s="57"/>
      <c r="C146" s="231"/>
      <c r="D146" s="231"/>
      <c r="E146" s="14"/>
      <c r="F146" s="58"/>
      <c r="G146" s="58"/>
      <c r="H146" s="195"/>
      <c r="I146" s="59"/>
      <c r="J146" s="59"/>
      <c r="K146" s="59"/>
      <c r="L146" s="59"/>
      <c r="M146" s="70"/>
      <c r="N146" s="70"/>
      <c r="O146" s="59"/>
      <c r="P146" s="59"/>
      <c r="Q146" s="59"/>
      <c r="R146" s="59"/>
      <c r="S146" s="59"/>
      <c r="T146" s="59"/>
      <c r="U146" s="59"/>
      <c r="V146" s="59"/>
      <c r="X146" s="59"/>
      <c r="Y146" s="59"/>
      <c r="Z146" s="59"/>
    </row>
    <row r="147" spans="3:12" ht="12.75">
      <c r="C147" s="57"/>
      <c r="D147" s="57"/>
      <c r="E147" s="10"/>
      <c r="F147" s="58"/>
      <c r="G147" s="58"/>
      <c r="K147" s="59"/>
      <c r="L147" s="59"/>
    </row>
    <row r="148" spans="2:27" ht="12.75">
      <c r="B148" s="72" t="s">
        <v>104</v>
      </c>
      <c r="C148" s="217" t="s">
        <v>533</v>
      </c>
      <c r="D148" s="182" t="s">
        <v>534</v>
      </c>
      <c r="E148" s="355" t="s">
        <v>535</v>
      </c>
      <c r="F148" s="52" t="s">
        <v>82</v>
      </c>
      <c r="G148" s="52" t="s">
        <v>83</v>
      </c>
      <c r="H148" s="46" t="s">
        <v>0</v>
      </c>
      <c r="I148" s="46" t="s">
        <v>293</v>
      </c>
      <c r="J148" s="46" t="s">
        <v>635</v>
      </c>
      <c r="K148" s="46" t="s">
        <v>132</v>
      </c>
      <c r="L148" s="46" t="s">
        <v>155</v>
      </c>
      <c r="M148" s="46" t="s">
        <v>158</v>
      </c>
      <c r="N148" s="46" t="s">
        <v>715</v>
      </c>
      <c r="O148" s="46" t="s">
        <v>100</v>
      </c>
      <c r="P148" s="46" t="s">
        <v>152</v>
      </c>
      <c r="Q148" s="46"/>
      <c r="R148" s="46"/>
      <c r="S148" s="46" t="s">
        <v>754</v>
      </c>
      <c r="T148" s="46" t="s">
        <v>187</v>
      </c>
      <c r="U148" s="46" t="s">
        <v>87</v>
      </c>
      <c r="V148" s="46" t="s">
        <v>88</v>
      </c>
      <c r="W148" s="46" t="s">
        <v>106</v>
      </c>
      <c r="X148" s="46"/>
      <c r="Y148" s="46"/>
      <c r="Z148" s="46"/>
      <c r="AA148" s="46"/>
    </row>
    <row r="149" spans="2:27" ht="12.75">
      <c r="B149" s="60" t="s">
        <v>525</v>
      </c>
      <c r="C149" s="61"/>
      <c r="D149" s="61"/>
      <c r="E149" s="61"/>
      <c r="F149" s="62"/>
      <c r="G149" s="62"/>
      <c r="H149" s="27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1"/>
      <c r="X149" s="63"/>
      <c r="Y149" s="63"/>
      <c r="Z149" s="63"/>
      <c r="AA149" s="61"/>
    </row>
    <row r="150" spans="1:26" ht="12.75">
      <c r="A150" s="10">
        <v>1</v>
      </c>
      <c r="B150" s="57" t="s">
        <v>648</v>
      </c>
      <c r="C150" s="231" t="s">
        <v>562</v>
      </c>
      <c r="D150" s="231" t="s">
        <v>248</v>
      </c>
      <c r="E150" s="356">
        <v>2006</v>
      </c>
      <c r="F150" s="58">
        <v>21</v>
      </c>
      <c r="G150" s="58">
        <v>20.4</v>
      </c>
      <c r="H150" s="46">
        <f aca="true" t="shared" si="6" ref="H150:H163">SUM(I150:AA150)</f>
        <v>2</v>
      </c>
      <c r="I150" s="59"/>
      <c r="J150" s="59"/>
      <c r="K150" s="332">
        <v>1</v>
      </c>
      <c r="L150" s="59"/>
      <c r="M150" s="59">
        <v>1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10"/>
      <c r="X150" s="59"/>
      <c r="Y150" s="59"/>
      <c r="Z150" s="59"/>
    </row>
    <row r="151" spans="1:26" ht="12.75">
      <c r="A151" s="10">
        <v>2</v>
      </c>
      <c r="B151" s="71" t="s">
        <v>249</v>
      </c>
      <c r="C151" s="231" t="s">
        <v>250</v>
      </c>
      <c r="D151" s="313" t="s">
        <v>204</v>
      </c>
      <c r="E151" s="14">
        <v>2007</v>
      </c>
      <c r="F151" s="58">
        <v>20.6</v>
      </c>
      <c r="G151" s="58">
        <v>18.8</v>
      </c>
      <c r="H151" s="46">
        <f t="shared" si="6"/>
        <v>9</v>
      </c>
      <c r="I151" s="331">
        <v>1</v>
      </c>
      <c r="J151" s="59">
        <v>1</v>
      </c>
      <c r="K151" s="59">
        <v>6</v>
      </c>
      <c r="L151" s="59"/>
      <c r="M151" s="59">
        <v>1</v>
      </c>
      <c r="N151" s="59"/>
      <c r="O151" s="59"/>
      <c r="P151" s="59"/>
      <c r="Q151" s="59"/>
      <c r="R151" s="59"/>
      <c r="S151" s="59"/>
      <c r="T151" s="59"/>
      <c r="U151" s="59"/>
      <c r="V151" s="59"/>
      <c r="W151" s="10"/>
      <c r="X151" s="59"/>
      <c r="Y151" s="59"/>
      <c r="Z151" s="59"/>
    </row>
    <row r="152" spans="1:26" ht="12.75">
      <c r="A152" s="10">
        <v>3</v>
      </c>
      <c r="B152" s="57" t="s">
        <v>678</v>
      </c>
      <c r="C152" s="231" t="s">
        <v>246</v>
      </c>
      <c r="D152" s="231" t="s">
        <v>95</v>
      </c>
      <c r="E152" s="354">
        <v>2006</v>
      </c>
      <c r="F152" s="58">
        <v>39</v>
      </c>
      <c r="G152" s="58"/>
      <c r="H152" s="46">
        <f t="shared" si="6"/>
        <v>1</v>
      </c>
      <c r="I152" s="59"/>
      <c r="J152" s="59"/>
      <c r="K152" s="59"/>
      <c r="L152" s="59"/>
      <c r="M152" s="332">
        <v>1</v>
      </c>
      <c r="N152" s="59"/>
      <c r="O152" s="59"/>
      <c r="P152" s="59"/>
      <c r="Q152" s="59"/>
      <c r="R152" s="59"/>
      <c r="S152" s="59"/>
      <c r="T152" s="59"/>
      <c r="U152" s="59"/>
      <c r="V152" s="59"/>
      <c r="W152" s="10"/>
      <c r="X152" s="59"/>
      <c r="Y152" s="59"/>
      <c r="Z152" s="59"/>
    </row>
    <row r="153" spans="1:26" ht="12.75">
      <c r="A153" s="10">
        <v>4</v>
      </c>
      <c r="B153" s="57" t="s">
        <v>245</v>
      </c>
      <c r="C153" s="231" t="s">
        <v>246</v>
      </c>
      <c r="D153" s="313" t="s">
        <v>247</v>
      </c>
      <c r="E153" s="14">
        <v>2006</v>
      </c>
      <c r="F153" s="58">
        <v>15.3</v>
      </c>
      <c r="G153" s="58">
        <v>15.6</v>
      </c>
      <c r="H153" s="46">
        <f t="shared" si="6"/>
        <v>9</v>
      </c>
      <c r="I153" s="59"/>
      <c r="J153" s="59"/>
      <c r="K153" s="332">
        <v>8</v>
      </c>
      <c r="L153" s="59"/>
      <c r="M153" s="59">
        <v>1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10"/>
      <c r="X153" s="59"/>
      <c r="Y153" s="59"/>
      <c r="Z153" s="59"/>
    </row>
    <row r="154" spans="1:26" ht="12.75">
      <c r="A154" s="10">
        <v>5</v>
      </c>
      <c r="B154" s="57" t="s">
        <v>199</v>
      </c>
      <c r="C154" s="231" t="s">
        <v>186</v>
      </c>
      <c r="D154" s="313" t="s">
        <v>628</v>
      </c>
      <c r="E154" s="14">
        <v>2006</v>
      </c>
      <c r="F154" s="58">
        <v>6.9</v>
      </c>
      <c r="G154" s="58">
        <v>6.7</v>
      </c>
      <c r="H154" s="46">
        <f t="shared" si="6"/>
        <v>70</v>
      </c>
      <c r="I154" s="331">
        <v>10</v>
      </c>
      <c r="J154" s="59">
        <v>15</v>
      </c>
      <c r="K154" s="59"/>
      <c r="L154" s="329">
        <v>10</v>
      </c>
      <c r="M154" s="59"/>
      <c r="N154" s="59"/>
      <c r="O154" s="59">
        <v>15</v>
      </c>
      <c r="P154" s="59">
        <v>20</v>
      </c>
      <c r="Q154" s="59"/>
      <c r="R154" s="59"/>
      <c r="S154" s="59"/>
      <c r="T154" s="59"/>
      <c r="U154" s="59"/>
      <c r="V154" s="59"/>
      <c r="W154" s="10"/>
      <c r="X154" s="59"/>
      <c r="Y154" s="59"/>
      <c r="Z154" s="59"/>
    </row>
    <row r="155" spans="1:26" ht="12.75">
      <c r="A155" s="10">
        <v>6</v>
      </c>
      <c r="B155" s="57" t="s">
        <v>483</v>
      </c>
      <c r="C155" s="251" t="s">
        <v>345</v>
      </c>
      <c r="D155" s="231" t="s">
        <v>271</v>
      </c>
      <c r="E155" s="14">
        <v>2006</v>
      </c>
      <c r="F155" s="58"/>
      <c r="G155" s="58"/>
      <c r="H155" s="46">
        <f t="shared" si="6"/>
        <v>0</v>
      </c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10"/>
      <c r="X155" s="59"/>
      <c r="Y155" s="59"/>
      <c r="Z155" s="59"/>
    </row>
    <row r="156" spans="1:26" ht="12.75">
      <c r="A156" s="10">
        <v>7</v>
      </c>
      <c r="B156" s="57" t="s">
        <v>126</v>
      </c>
      <c r="C156" s="231" t="s">
        <v>127</v>
      </c>
      <c r="D156" s="313" t="s">
        <v>128</v>
      </c>
      <c r="E156" s="14">
        <v>2006</v>
      </c>
      <c r="F156" s="58">
        <v>3.4</v>
      </c>
      <c r="G156" s="58">
        <v>1.6</v>
      </c>
      <c r="H156" s="46">
        <f t="shared" si="6"/>
        <v>80</v>
      </c>
      <c r="I156" s="59"/>
      <c r="J156" s="59"/>
      <c r="K156" s="332">
        <v>20</v>
      </c>
      <c r="L156" s="59">
        <v>10</v>
      </c>
      <c r="M156" s="70"/>
      <c r="N156" s="70"/>
      <c r="O156" s="59">
        <v>30</v>
      </c>
      <c r="P156" s="59">
        <v>20</v>
      </c>
      <c r="Q156" s="59"/>
      <c r="R156" s="59"/>
      <c r="S156" s="59"/>
      <c r="T156" s="59"/>
      <c r="U156" s="59"/>
      <c r="V156" s="59"/>
      <c r="W156" s="10"/>
      <c r="X156" s="59"/>
      <c r="Y156" s="59"/>
      <c r="Z156" s="59"/>
    </row>
    <row r="157" spans="1:26" ht="12.75">
      <c r="A157" s="10">
        <v>8</v>
      </c>
      <c r="B157" s="71" t="s">
        <v>298</v>
      </c>
      <c r="C157" s="251" t="s">
        <v>299</v>
      </c>
      <c r="D157" s="231" t="s">
        <v>300</v>
      </c>
      <c r="E157" s="14">
        <v>2007</v>
      </c>
      <c r="F157" s="58"/>
      <c r="G157" s="58"/>
      <c r="H157" s="46">
        <f t="shared" si="6"/>
        <v>0</v>
      </c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10"/>
      <c r="X157" s="59"/>
      <c r="Y157" s="59"/>
      <c r="Z157" s="59"/>
    </row>
    <row r="158" spans="1:26" ht="12.75">
      <c r="A158" s="10">
        <v>9</v>
      </c>
      <c r="B158" s="57" t="s">
        <v>251</v>
      </c>
      <c r="C158" s="251" t="s">
        <v>252</v>
      </c>
      <c r="D158" s="231" t="s">
        <v>135</v>
      </c>
      <c r="E158" s="14">
        <v>2006</v>
      </c>
      <c r="F158" s="58"/>
      <c r="G158" s="58"/>
      <c r="H158" s="46">
        <f t="shared" si="6"/>
        <v>0</v>
      </c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10"/>
      <c r="X158" s="59"/>
      <c r="Y158" s="59"/>
      <c r="Z158" s="59"/>
    </row>
    <row r="159" spans="1:26" ht="12.75">
      <c r="A159" s="10">
        <v>10</v>
      </c>
      <c r="B159" s="71" t="s">
        <v>301</v>
      </c>
      <c r="C159" s="251" t="s">
        <v>302</v>
      </c>
      <c r="D159" s="231" t="s">
        <v>85</v>
      </c>
      <c r="E159" s="14">
        <v>2007</v>
      </c>
      <c r="F159" s="58"/>
      <c r="G159" s="58"/>
      <c r="H159" s="46">
        <f t="shared" si="6"/>
        <v>0</v>
      </c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10"/>
      <c r="X159" s="59"/>
      <c r="Y159" s="59"/>
      <c r="Z159" s="59"/>
    </row>
    <row r="160" spans="1:26" ht="12.75">
      <c r="A160" s="10">
        <v>11</v>
      </c>
      <c r="B160" s="57" t="s">
        <v>202</v>
      </c>
      <c r="C160" s="231" t="s">
        <v>203</v>
      </c>
      <c r="D160" s="313" t="s">
        <v>204</v>
      </c>
      <c r="E160" s="14">
        <v>2006</v>
      </c>
      <c r="F160" s="58">
        <v>3.8</v>
      </c>
      <c r="G160" s="58">
        <v>3.4</v>
      </c>
      <c r="H160" s="46">
        <f t="shared" si="6"/>
        <v>80</v>
      </c>
      <c r="I160" s="331">
        <v>20</v>
      </c>
      <c r="J160" s="59">
        <v>20</v>
      </c>
      <c r="K160" s="59"/>
      <c r="L160" s="329">
        <v>10</v>
      </c>
      <c r="M160" s="59"/>
      <c r="N160" s="59"/>
      <c r="O160" s="59">
        <v>10</v>
      </c>
      <c r="P160" s="59">
        <v>20</v>
      </c>
      <c r="Q160" s="59"/>
      <c r="R160" s="59"/>
      <c r="S160" s="59"/>
      <c r="T160" s="59"/>
      <c r="U160" s="59"/>
      <c r="V160" s="59"/>
      <c r="W160" s="10"/>
      <c r="X160" s="59"/>
      <c r="Y160" s="59"/>
      <c r="Z160" s="59"/>
    </row>
    <row r="161" spans="1:26" ht="12.75">
      <c r="A161" s="10">
        <v>12</v>
      </c>
      <c r="B161" s="71" t="s">
        <v>413</v>
      </c>
      <c r="C161" s="231" t="s">
        <v>299</v>
      </c>
      <c r="D161" s="313" t="s">
        <v>163</v>
      </c>
      <c r="E161" s="14">
        <v>2007</v>
      </c>
      <c r="F161" s="58">
        <v>23.7</v>
      </c>
      <c r="G161" s="58">
        <v>18.5</v>
      </c>
      <c r="H161" s="46">
        <f t="shared" si="6"/>
        <v>21</v>
      </c>
      <c r="I161" s="59"/>
      <c r="J161" s="59"/>
      <c r="K161" s="332">
        <v>10</v>
      </c>
      <c r="L161" s="59">
        <v>10</v>
      </c>
      <c r="M161" s="59"/>
      <c r="N161" s="59"/>
      <c r="O161" s="59">
        <v>1</v>
      </c>
      <c r="P161" s="59"/>
      <c r="Q161" s="59"/>
      <c r="R161" s="59"/>
      <c r="S161" s="59"/>
      <c r="T161" s="59"/>
      <c r="U161" s="59"/>
      <c r="V161" s="59"/>
      <c r="W161" s="10"/>
      <c r="X161" s="59"/>
      <c r="Y161" s="59"/>
      <c r="Z161" s="59"/>
    </row>
    <row r="162" spans="1:26" s="10" customFormat="1" ht="12.75">
      <c r="A162" s="10">
        <v>13</v>
      </c>
      <c r="B162" s="71" t="s">
        <v>200</v>
      </c>
      <c r="C162" s="231" t="s">
        <v>201</v>
      </c>
      <c r="D162" s="313" t="s">
        <v>119</v>
      </c>
      <c r="E162" s="14">
        <v>2007</v>
      </c>
      <c r="F162" s="58">
        <v>10.8</v>
      </c>
      <c r="G162" s="58">
        <v>7.9</v>
      </c>
      <c r="H162" s="46">
        <f t="shared" si="6"/>
        <v>45</v>
      </c>
      <c r="I162" s="331">
        <v>1</v>
      </c>
      <c r="J162" s="59">
        <v>10</v>
      </c>
      <c r="K162" s="59">
        <v>15</v>
      </c>
      <c r="L162" s="59">
        <v>10</v>
      </c>
      <c r="M162" s="59">
        <v>8</v>
      </c>
      <c r="N162" s="59"/>
      <c r="O162" s="59">
        <v>1</v>
      </c>
      <c r="P162" s="59"/>
      <c r="Q162" s="59"/>
      <c r="R162" s="59"/>
      <c r="S162" s="70"/>
      <c r="T162" s="59"/>
      <c r="U162" s="59"/>
      <c r="V162" s="59"/>
      <c r="X162" s="59"/>
      <c r="Y162" s="59"/>
      <c r="Z162" s="59"/>
    </row>
    <row r="163" spans="1:26" ht="12.75">
      <c r="A163" s="314">
        <v>14</v>
      </c>
      <c r="B163" s="57" t="s">
        <v>342</v>
      </c>
      <c r="C163" s="231" t="s">
        <v>566</v>
      </c>
      <c r="D163" s="231" t="s">
        <v>327</v>
      </c>
      <c r="E163" s="356">
        <v>2006</v>
      </c>
      <c r="F163" s="58">
        <v>40</v>
      </c>
      <c r="G163" s="58">
        <v>37</v>
      </c>
      <c r="H163" s="46">
        <f t="shared" si="6"/>
        <v>2</v>
      </c>
      <c r="I163" s="59"/>
      <c r="J163" s="59"/>
      <c r="K163" s="332">
        <v>1</v>
      </c>
      <c r="L163" s="59"/>
      <c r="M163" s="59">
        <v>1</v>
      </c>
      <c r="N163" s="59"/>
      <c r="O163" s="59"/>
      <c r="P163" s="59"/>
      <c r="Q163" s="59"/>
      <c r="R163" s="59"/>
      <c r="S163" s="59"/>
      <c r="T163" s="59"/>
      <c r="U163" s="59"/>
      <c r="V163" s="59"/>
      <c r="W163" s="10"/>
      <c r="X163" s="59"/>
      <c r="Y163" s="59"/>
      <c r="Z163" s="59"/>
    </row>
    <row r="164" spans="2:26" s="10" customFormat="1" ht="12.75">
      <c r="B164" s="57"/>
      <c r="C164" s="57"/>
      <c r="D164" s="57"/>
      <c r="F164" s="58"/>
      <c r="G164" s="58"/>
      <c r="H164" s="195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X164" s="59"/>
      <c r="Y164" s="59"/>
      <c r="Z164" s="59"/>
    </row>
    <row r="165" spans="2:27" ht="12.75">
      <c r="B165" s="72" t="s">
        <v>104</v>
      </c>
      <c r="C165" s="217" t="s">
        <v>533</v>
      </c>
      <c r="D165" s="182" t="s">
        <v>534</v>
      </c>
      <c r="E165" s="355" t="s">
        <v>535</v>
      </c>
      <c r="F165" s="52" t="s">
        <v>82</v>
      </c>
      <c r="G165" s="52" t="s">
        <v>83</v>
      </c>
      <c r="H165" s="46" t="s">
        <v>0</v>
      </c>
      <c r="I165" s="46" t="s">
        <v>293</v>
      </c>
      <c r="J165" s="46" t="s">
        <v>635</v>
      </c>
      <c r="K165" s="46" t="s">
        <v>132</v>
      </c>
      <c r="L165" s="46" t="s">
        <v>155</v>
      </c>
      <c r="M165" s="46" t="s">
        <v>158</v>
      </c>
      <c r="N165" s="46" t="s">
        <v>715</v>
      </c>
      <c r="O165" s="46" t="s">
        <v>100</v>
      </c>
      <c r="P165" s="46" t="s">
        <v>152</v>
      </c>
      <c r="Q165" s="46"/>
      <c r="R165" s="46"/>
      <c r="S165" s="46" t="s">
        <v>754</v>
      </c>
      <c r="T165" s="46" t="s">
        <v>187</v>
      </c>
      <c r="U165" s="46" t="s">
        <v>87</v>
      </c>
      <c r="V165" s="46" t="s">
        <v>88</v>
      </c>
      <c r="W165" s="46" t="s">
        <v>106</v>
      </c>
      <c r="X165" s="46"/>
      <c r="Y165" s="46"/>
      <c r="Z165" s="46"/>
      <c r="AA165" s="46"/>
    </row>
    <row r="166" spans="2:27" ht="12.75">
      <c r="B166" s="65" t="s">
        <v>519</v>
      </c>
      <c r="C166" s="66"/>
      <c r="D166" s="66"/>
      <c r="E166" s="66"/>
      <c r="F166" s="67"/>
      <c r="G166" s="67"/>
      <c r="H166" s="274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6"/>
      <c r="X166" s="68"/>
      <c r="Y166" s="68"/>
      <c r="Z166" s="68"/>
      <c r="AA166" s="66"/>
    </row>
    <row r="167" spans="1:26" ht="12.75">
      <c r="A167" s="10">
        <v>1</v>
      </c>
      <c r="B167" s="57" t="s">
        <v>471</v>
      </c>
      <c r="C167" s="251" t="s">
        <v>472</v>
      </c>
      <c r="D167" s="231" t="s">
        <v>163</v>
      </c>
      <c r="E167" s="14">
        <v>2006</v>
      </c>
      <c r="F167" s="232"/>
      <c r="G167" s="232"/>
      <c r="H167" s="311">
        <f aca="true" t="shared" si="7" ref="H167:H198">SUM(I167:AA167)</f>
        <v>0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10"/>
      <c r="V167" s="34"/>
      <c r="W167" s="14"/>
      <c r="X167" s="59"/>
      <c r="Y167" s="59"/>
      <c r="Z167" s="59"/>
    </row>
    <row r="168" spans="1:26" ht="12.75">
      <c r="A168" s="10">
        <v>2</v>
      </c>
      <c r="B168" s="71" t="s">
        <v>272</v>
      </c>
      <c r="C168" s="231" t="s">
        <v>273</v>
      </c>
      <c r="D168" s="313" t="s">
        <v>125</v>
      </c>
      <c r="E168" s="14">
        <v>2007</v>
      </c>
      <c r="F168" s="58">
        <v>12</v>
      </c>
      <c r="G168" s="58">
        <v>12.3</v>
      </c>
      <c r="H168" s="311">
        <f t="shared" si="7"/>
        <v>2</v>
      </c>
      <c r="I168" s="59"/>
      <c r="J168" s="331">
        <v>1</v>
      </c>
      <c r="K168" s="59">
        <v>1</v>
      </c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10"/>
      <c r="X168" s="59"/>
      <c r="Y168" s="59"/>
      <c r="Z168" s="59"/>
    </row>
    <row r="169" spans="1:26" ht="12.75">
      <c r="A169" s="10">
        <v>3</v>
      </c>
      <c r="B169" s="71" t="s">
        <v>269</v>
      </c>
      <c r="C169" s="251" t="s">
        <v>270</v>
      </c>
      <c r="D169" s="231" t="s">
        <v>271</v>
      </c>
      <c r="E169" s="14">
        <v>2007</v>
      </c>
      <c r="F169" s="58"/>
      <c r="G169" s="58"/>
      <c r="H169" s="311">
        <f t="shared" si="7"/>
        <v>0</v>
      </c>
      <c r="I169" s="59"/>
      <c r="J169" s="59"/>
      <c r="K169" s="59"/>
      <c r="L169" s="59"/>
      <c r="M169" s="70"/>
      <c r="N169" s="70"/>
      <c r="O169" s="59"/>
      <c r="P169" s="59"/>
      <c r="Q169" s="59"/>
      <c r="R169" s="59"/>
      <c r="S169" s="59"/>
      <c r="T169" s="59"/>
      <c r="U169" s="59"/>
      <c r="V169" s="59"/>
      <c r="W169" s="10"/>
      <c r="X169" s="59"/>
      <c r="Y169" s="59"/>
      <c r="Z169" s="59"/>
    </row>
    <row r="170" spans="1:26" ht="12.75">
      <c r="A170" s="10">
        <v>4</v>
      </c>
      <c r="B170" s="57" t="s">
        <v>210</v>
      </c>
      <c r="C170" s="231" t="s">
        <v>211</v>
      </c>
      <c r="D170" s="313" t="s">
        <v>247</v>
      </c>
      <c r="E170" s="14">
        <v>2006</v>
      </c>
      <c r="F170" s="58">
        <v>11.3</v>
      </c>
      <c r="G170" s="58">
        <v>11.4</v>
      </c>
      <c r="H170" s="311">
        <f t="shared" si="7"/>
        <v>14</v>
      </c>
      <c r="I170" s="59"/>
      <c r="J170" s="59"/>
      <c r="K170" s="332">
        <v>6</v>
      </c>
      <c r="L170" s="59"/>
      <c r="M170" s="59"/>
      <c r="N170" s="59">
        <v>8</v>
      </c>
      <c r="O170" s="59"/>
      <c r="P170" s="59"/>
      <c r="Q170" s="59"/>
      <c r="R170" s="59"/>
      <c r="S170" s="59"/>
      <c r="T170" s="59"/>
      <c r="U170" s="70"/>
      <c r="V170" s="59"/>
      <c r="W170" s="10"/>
      <c r="X170" s="59"/>
      <c r="Y170" s="59"/>
      <c r="Z170" s="59"/>
    </row>
    <row r="171" spans="1:26" ht="12.75">
      <c r="A171" s="10">
        <v>5</v>
      </c>
      <c r="B171" s="57" t="s">
        <v>340</v>
      </c>
      <c r="C171" s="231" t="s">
        <v>136</v>
      </c>
      <c r="D171" s="313" t="s">
        <v>247</v>
      </c>
      <c r="E171" s="354">
        <v>2006</v>
      </c>
      <c r="F171" s="58">
        <v>30.2</v>
      </c>
      <c r="G171" s="58"/>
      <c r="H171" s="311">
        <f t="shared" si="7"/>
        <v>1</v>
      </c>
      <c r="I171" s="59"/>
      <c r="J171" s="59"/>
      <c r="K171" s="59"/>
      <c r="L171" s="59"/>
      <c r="M171" s="332">
        <v>1</v>
      </c>
      <c r="N171" s="59"/>
      <c r="O171" s="59"/>
      <c r="P171" s="59"/>
      <c r="Q171" s="59"/>
      <c r="R171" s="59"/>
      <c r="S171" s="70"/>
      <c r="T171" s="59"/>
      <c r="U171" s="59"/>
      <c r="V171" s="59"/>
      <c r="W171" s="10"/>
      <c r="X171" s="59"/>
      <c r="Y171" s="59"/>
      <c r="Z171" s="59"/>
    </row>
    <row r="172" spans="1:26" ht="12.75">
      <c r="A172" s="10">
        <v>6</v>
      </c>
      <c r="B172" s="71" t="s">
        <v>669</v>
      </c>
      <c r="C172" s="231" t="s">
        <v>670</v>
      </c>
      <c r="D172" s="231" t="s">
        <v>81</v>
      </c>
      <c r="E172" s="354">
        <v>2007</v>
      </c>
      <c r="F172" s="58">
        <v>47</v>
      </c>
      <c r="G172" s="58"/>
      <c r="H172" s="311">
        <f t="shared" si="7"/>
        <v>1</v>
      </c>
      <c r="I172" s="59"/>
      <c r="J172" s="59"/>
      <c r="K172" s="59"/>
      <c r="L172" s="59"/>
      <c r="M172" s="332">
        <v>1</v>
      </c>
      <c r="N172" s="59"/>
      <c r="O172" s="59"/>
      <c r="P172" s="59"/>
      <c r="Q172" s="59"/>
      <c r="R172" s="59"/>
      <c r="S172" s="59"/>
      <c r="T172" s="59"/>
      <c r="U172" s="59"/>
      <c r="V172" s="59"/>
      <c r="W172" s="10"/>
      <c r="X172" s="59"/>
      <c r="Y172" s="59"/>
      <c r="Z172" s="59"/>
    </row>
    <row r="173" spans="1:26" ht="12.75">
      <c r="A173" s="10">
        <v>7</v>
      </c>
      <c r="B173" s="57" t="s">
        <v>477</v>
      </c>
      <c r="C173" s="251" t="s">
        <v>313</v>
      </c>
      <c r="D173" s="231" t="s">
        <v>244</v>
      </c>
      <c r="E173" s="14">
        <v>2006</v>
      </c>
      <c r="F173" s="58"/>
      <c r="G173" s="58"/>
      <c r="H173" s="311">
        <f t="shared" si="7"/>
        <v>0</v>
      </c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70"/>
      <c r="V173" s="59"/>
      <c r="W173" s="10"/>
      <c r="X173" s="59"/>
      <c r="Y173" s="59"/>
      <c r="Z173" s="59"/>
    </row>
    <row r="174" spans="1:26" ht="12.75">
      <c r="A174" s="10">
        <v>8</v>
      </c>
      <c r="B174" s="71" t="s">
        <v>284</v>
      </c>
      <c r="C174" s="251" t="s">
        <v>452</v>
      </c>
      <c r="D174" s="231" t="s">
        <v>125</v>
      </c>
      <c r="E174" s="14">
        <v>2007</v>
      </c>
      <c r="F174" s="58"/>
      <c r="G174" s="58"/>
      <c r="H174" s="311">
        <f t="shared" si="7"/>
        <v>0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70"/>
      <c r="V174" s="59"/>
      <c r="W174" s="10"/>
      <c r="X174" s="59"/>
      <c r="Y174" s="59"/>
      <c r="Z174" s="59"/>
    </row>
    <row r="175" spans="1:26" ht="12.75">
      <c r="A175" s="10">
        <v>9</v>
      </c>
      <c r="B175" s="57" t="s">
        <v>290</v>
      </c>
      <c r="C175" s="251" t="s">
        <v>262</v>
      </c>
      <c r="D175" s="231" t="s">
        <v>628</v>
      </c>
      <c r="E175" s="14">
        <v>2006</v>
      </c>
      <c r="F175" s="58"/>
      <c r="G175" s="58"/>
      <c r="H175" s="311">
        <f t="shared" si="7"/>
        <v>0</v>
      </c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10"/>
      <c r="X175" s="59"/>
      <c r="Y175" s="59"/>
      <c r="Z175" s="59"/>
    </row>
    <row r="176" spans="1:26" ht="12.75">
      <c r="A176" s="10">
        <v>10</v>
      </c>
      <c r="B176" s="71" t="s">
        <v>552</v>
      </c>
      <c r="C176" s="231" t="s">
        <v>553</v>
      </c>
      <c r="D176" s="231" t="s">
        <v>128</v>
      </c>
      <c r="E176" s="354">
        <v>2007</v>
      </c>
      <c r="F176" s="58">
        <v>19.7</v>
      </c>
      <c r="G176" s="58"/>
      <c r="H176" s="311">
        <f t="shared" si="7"/>
        <v>1</v>
      </c>
      <c r="I176" s="59"/>
      <c r="J176" s="59"/>
      <c r="K176" s="59"/>
      <c r="L176" s="59"/>
      <c r="M176" s="332">
        <v>1</v>
      </c>
      <c r="N176" s="59"/>
      <c r="O176" s="59"/>
      <c r="P176" s="59"/>
      <c r="Q176" s="59"/>
      <c r="R176" s="59"/>
      <c r="S176" s="59"/>
      <c r="T176" s="59"/>
      <c r="U176" s="59"/>
      <c r="V176" s="59"/>
      <c r="W176" s="10"/>
      <c r="X176" s="59"/>
      <c r="Y176" s="59"/>
      <c r="Z176" s="59"/>
    </row>
    <row r="177" spans="1:26" ht="12.75">
      <c r="A177" s="10">
        <v>11</v>
      </c>
      <c r="B177" s="57" t="s">
        <v>205</v>
      </c>
      <c r="C177" s="231" t="s">
        <v>206</v>
      </c>
      <c r="D177" s="313" t="s">
        <v>95</v>
      </c>
      <c r="E177" s="14">
        <v>2006</v>
      </c>
      <c r="F177" s="58">
        <v>3.2</v>
      </c>
      <c r="G177" s="58">
        <v>2.9</v>
      </c>
      <c r="H177" s="311">
        <f t="shared" si="7"/>
        <v>75</v>
      </c>
      <c r="I177" s="331">
        <v>10</v>
      </c>
      <c r="J177" s="59">
        <v>20</v>
      </c>
      <c r="K177" s="59"/>
      <c r="L177" s="329">
        <v>10</v>
      </c>
      <c r="M177" s="59"/>
      <c r="N177" s="59"/>
      <c r="O177" s="59">
        <v>15</v>
      </c>
      <c r="P177" s="59">
        <v>20</v>
      </c>
      <c r="Q177" s="59"/>
      <c r="R177" s="59"/>
      <c r="S177" s="59"/>
      <c r="T177" s="59"/>
      <c r="U177" s="59"/>
      <c r="V177" s="59"/>
      <c r="W177" s="10"/>
      <c r="X177" s="59"/>
      <c r="Y177" s="59"/>
      <c r="Z177" s="59"/>
    </row>
    <row r="178" spans="1:26" ht="12.75">
      <c r="A178" s="10">
        <v>12</v>
      </c>
      <c r="B178" s="57" t="s">
        <v>337</v>
      </c>
      <c r="C178" s="251" t="s">
        <v>136</v>
      </c>
      <c r="D178" s="231" t="s">
        <v>247</v>
      </c>
      <c r="E178" s="14">
        <v>2006</v>
      </c>
      <c r="F178" s="58"/>
      <c r="G178" s="58"/>
      <c r="H178" s="311">
        <f t="shared" si="7"/>
        <v>0</v>
      </c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70"/>
      <c r="V178" s="59"/>
      <c r="W178" s="10"/>
      <c r="X178" s="59"/>
      <c r="Y178" s="59"/>
      <c r="Z178" s="59"/>
    </row>
    <row r="179" spans="1:26" ht="12.75">
      <c r="A179" s="10">
        <v>13</v>
      </c>
      <c r="B179" s="71" t="s">
        <v>679</v>
      </c>
      <c r="C179" s="231" t="s">
        <v>680</v>
      </c>
      <c r="D179" s="231" t="s">
        <v>258</v>
      </c>
      <c r="E179" s="354">
        <v>2007</v>
      </c>
      <c r="F179" s="58">
        <v>33.9</v>
      </c>
      <c r="G179" s="58"/>
      <c r="H179" s="311">
        <f t="shared" si="7"/>
        <v>1</v>
      </c>
      <c r="I179" s="59"/>
      <c r="J179" s="59"/>
      <c r="K179" s="59"/>
      <c r="L179" s="59"/>
      <c r="M179" s="332">
        <v>1</v>
      </c>
      <c r="N179" s="59"/>
      <c r="O179" s="59"/>
      <c r="P179" s="59"/>
      <c r="Q179" s="59"/>
      <c r="R179" s="59"/>
      <c r="S179" s="59"/>
      <c r="T179" s="59"/>
      <c r="U179" s="59"/>
      <c r="V179" s="59"/>
      <c r="W179" s="10"/>
      <c r="X179" s="59"/>
      <c r="Y179" s="59"/>
      <c r="Z179" s="59"/>
    </row>
    <row r="180" spans="1:26" ht="12.75">
      <c r="A180" s="10">
        <v>14</v>
      </c>
      <c r="B180" s="57" t="s">
        <v>679</v>
      </c>
      <c r="C180" s="231" t="s">
        <v>121</v>
      </c>
      <c r="D180" s="231" t="s">
        <v>327</v>
      </c>
      <c r="E180" s="354">
        <v>2006</v>
      </c>
      <c r="F180" s="58">
        <v>48</v>
      </c>
      <c r="G180" s="58"/>
      <c r="H180" s="311">
        <f t="shared" si="7"/>
        <v>1</v>
      </c>
      <c r="I180" s="59"/>
      <c r="J180" s="59"/>
      <c r="K180" s="59"/>
      <c r="L180" s="59"/>
      <c r="M180" s="332">
        <v>1</v>
      </c>
      <c r="N180" s="59"/>
      <c r="O180" s="59"/>
      <c r="P180" s="59"/>
      <c r="Q180" s="59"/>
      <c r="R180" s="59"/>
      <c r="S180" s="59"/>
      <c r="T180" s="59"/>
      <c r="U180" s="59"/>
      <c r="V180" s="59"/>
      <c r="W180" s="10"/>
      <c r="X180" s="59"/>
      <c r="Y180" s="59"/>
      <c r="Z180" s="59"/>
    </row>
    <row r="181" spans="1:26" ht="12.75">
      <c r="A181" s="10">
        <v>15</v>
      </c>
      <c r="B181" s="71" t="s">
        <v>333</v>
      </c>
      <c r="C181" s="251" t="s">
        <v>153</v>
      </c>
      <c r="D181" s="231" t="s">
        <v>125</v>
      </c>
      <c r="E181" s="14">
        <v>2007</v>
      </c>
      <c r="F181" s="58"/>
      <c r="G181" s="58"/>
      <c r="H181" s="311">
        <f t="shared" si="7"/>
        <v>0</v>
      </c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10"/>
      <c r="X181" s="59"/>
      <c r="Y181" s="59"/>
      <c r="Z181" s="59"/>
    </row>
    <row r="182" spans="1:26" ht="12.75">
      <c r="A182" s="10">
        <v>16</v>
      </c>
      <c r="B182" s="57" t="s">
        <v>333</v>
      </c>
      <c r="C182" s="231" t="s">
        <v>191</v>
      </c>
      <c r="D182" s="231" t="s">
        <v>119</v>
      </c>
      <c r="E182" s="354">
        <v>2006</v>
      </c>
      <c r="F182" s="58">
        <v>27.6</v>
      </c>
      <c r="G182" s="58">
        <v>20.1</v>
      </c>
      <c r="H182" s="311">
        <f t="shared" si="7"/>
        <v>3</v>
      </c>
      <c r="I182" s="59"/>
      <c r="J182" s="332">
        <v>1</v>
      </c>
      <c r="K182" s="59">
        <v>1</v>
      </c>
      <c r="L182" s="59"/>
      <c r="M182" s="59"/>
      <c r="N182" s="59">
        <v>1</v>
      </c>
      <c r="O182" s="59"/>
      <c r="P182" s="59"/>
      <c r="Q182" s="59"/>
      <c r="R182" s="59"/>
      <c r="S182" s="59"/>
      <c r="T182" s="59"/>
      <c r="U182" s="59"/>
      <c r="V182" s="59"/>
      <c r="W182" s="10"/>
      <c r="X182" s="59"/>
      <c r="Y182" s="59"/>
      <c r="Z182" s="59"/>
    </row>
    <row r="183" spans="1:26" ht="12.75">
      <c r="A183" s="10">
        <v>17</v>
      </c>
      <c r="B183" s="71" t="s">
        <v>274</v>
      </c>
      <c r="C183" s="231" t="s">
        <v>121</v>
      </c>
      <c r="D183" s="313" t="s">
        <v>248</v>
      </c>
      <c r="E183" s="14">
        <v>2007</v>
      </c>
      <c r="F183" s="58">
        <v>17.1</v>
      </c>
      <c r="G183" s="58"/>
      <c r="H183" s="311">
        <f t="shared" si="7"/>
        <v>1</v>
      </c>
      <c r="I183" s="59"/>
      <c r="J183" s="59"/>
      <c r="K183" s="332">
        <v>1</v>
      </c>
      <c r="L183" s="59"/>
      <c r="M183" s="70"/>
      <c r="N183" s="70"/>
      <c r="O183" s="59"/>
      <c r="P183" s="59"/>
      <c r="Q183" s="59"/>
      <c r="R183" s="59"/>
      <c r="S183" s="59"/>
      <c r="T183" s="59"/>
      <c r="U183" s="59"/>
      <c r="V183" s="59"/>
      <c r="W183" s="10"/>
      <c r="X183" s="59"/>
      <c r="Y183" s="59"/>
      <c r="Z183" s="59"/>
    </row>
    <row r="184" spans="1:26" ht="12.75">
      <c r="A184" s="10">
        <v>18</v>
      </c>
      <c r="B184" s="71" t="s">
        <v>418</v>
      </c>
      <c r="C184" s="231" t="s">
        <v>419</v>
      </c>
      <c r="D184" s="313" t="s">
        <v>420</v>
      </c>
      <c r="E184" s="14">
        <v>2007</v>
      </c>
      <c r="F184" s="58">
        <v>41</v>
      </c>
      <c r="G184" s="58"/>
      <c r="H184" s="311">
        <f t="shared" si="7"/>
        <v>1</v>
      </c>
      <c r="I184" s="331">
        <v>1</v>
      </c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10"/>
      <c r="X184" s="59"/>
      <c r="Y184" s="59"/>
      <c r="Z184" s="59"/>
    </row>
    <row r="185" spans="1:26" ht="12.75">
      <c r="A185" s="10">
        <v>19</v>
      </c>
      <c r="B185" s="71" t="s">
        <v>279</v>
      </c>
      <c r="C185" s="251" t="s">
        <v>303</v>
      </c>
      <c r="D185" s="231" t="s">
        <v>122</v>
      </c>
      <c r="E185" s="14">
        <v>2007</v>
      </c>
      <c r="F185" s="58"/>
      <c r="G185" s="58"/>
      <c r="H185" s="311">
        <f t="shared" si="7"/>
        <v>0</v>
      </c>
      <c r="I185" s="59"/>
      <c r="J185" s="59"/>
      <c r="K185" s="59"/>
      <c r="L185" s="59"/>
      <c r="M185" s="70"/>
      <c r="N185" s="70"/>
      <c r="O185" s="59"/>
      <c r="P185" s="59"/>
      <c r="Q185" s="59"/>
      <c r="R185" s="59"/>
      <c r="S185" s="59"/>
      <c r="T185" s="59"/>
      <c r="U185" s="59"/>
      <c r="V185" s="59"/>
      <c r="W185" s="10"/>
      <c r="X185" s="59"/>
      <c r="Y185" s="59"/>
      <c r="Z185" s="59"/>
    </row>
    <row r="186" spans="1:26" ht="12.75">
      <c r="A186" s="10">
        <v>20</v>
      </c>
      <c r="B186" s="71" t="s">
        <v>475</v>
      </c>
      <c r="C186" s="251" t="s">
        <v>476</v>
      </c>
      <c r="D186" s="231" t="s">
        <v>204</v>
      </c>
      <c r="E186" s="14">
        <v>2007</v>
      </c>
      <c r="F186" s="58"/>
      <c r="G186" s="58"/>
      <c r="H186" s="311">
        <f t="shared" si="7"/>
        <v>0</v>
      </c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10"/>
      <c r="X186" s="59"/>
      <c r="Y186" s="59"/>
      <c r="Z186" s="59"/>
    </row>
    <row r="187" spans="1:26" ht="12.75">
      <c r="A187" s="10">
        <v>21</v>
      </c>
      <c r="B187" s="71" t="s">
        <v>449</v>
      </c>
      <c r="C187" s="251" t="s">
        <v>450</v>
      </c>
      <c r="D187" s="231" t="s">
        <v>213</v>
      </c>
      <c r="E187" s="14">
        <v>2007</v>
      </c>
      <c r="F187" s="58"/>
      <c r="G187" s="58"/>
      <c r="H187" s="311">
        <f t="shared" si="7"/>
        <v>0</v>
      </c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10"/>
      <c r="X187" s="59"/>
      <c r="Y187" s="59"/>
      <c r="Z187" s="59"/>
    </row>
    <row r="188" spans="1:26" ht="12.75">
      <c r="A188" s="10">
        <v>22</v>
      </c>
      <c r="B188" s="57" t="s">
        <v>214</v>
      </c>
      <c r="C188" s="231" t="s">
        <v>215</v>
      </c>
      <c r="D188" s="313" t="s">
        <v>85</v>
      </c>
      <c r="E188" s="14">
        <v>2006</v>
      </c>
      <c r="F188" s="58">
        <v>4.8</v>
      </c>
      <c r="G188" s="58">
        <v>3.7</v>
      </c>
      <c r="H188" s="311">
        <f t="shared" si="7"/>
        <v>47</v>
      </c>
      <c r="I188" s="59"/>
      <c r="J188" s="331">
        <v>15</v>
      </c>
      <c r="K188" s="59">
        <v>20</v>
      </c>
      <c r="L188" s="59">
        <v>10</v>
      </c>
      <c r="M188" s="70">
        <v>1</v>
      </c>
      <c r="N188" s="70"/>
      <c r="O188" s="59">
        <v>1</v>
      </c>
      <c r="P188" s="59"/>
      <c r="Q188" s="59"/>
      <c r="R188" s="59"/>
      <c r="S188" s="59"/>
      <c r="T188" s="59"/>
      <c r="U188" s="59"/>
      <c r="V188" s="59"/>
      <c r="W188" s="10"/>
      <c r="X188" s="59"/>
      <c r="Y188" s="59"/>
      <c r="Z188" s="59"/>
    </row>
    <row r="189" spans="1:26" ht="12.75">
      <c r="A189" s="10">
        <v>23</v>
      </c>
      <c r="B189" s="57" t="s">
        <v>263</v>
      </c>
      <c r="C189" s="251" t="s">
        <v>264</v>
      </c>
      <c r="D189" s="231"/>
      <c r="E189" s="14">
        <v>2006</v>
      </c>
      <c r="F189" s="58"/>
      <c r="G189" s="58"/>
      <c r="H189" s="311">
        <f t="shared" si="7"/>
        <v>0</v>
      </c>
      <c r="I189" s="59"/>
      <c r="J189" s="59"/>
      <c r="K189" s="59"/>
      <c r="L189" s="59"/>
      <c r="M189" s="70"/>
      <c r="N189" s="70"/>
      <c r="O189" s="59"/>
      <c r="P189" s="59"/>
      <c r="Q189" s="59"/>
      <c r="R189" s="59"/>
      <c r="S189" s="70"/>
      <c r="T189" s="59"/>
      <c r="U189" s="59"/>
      <c r="V189" s="59"/>
      <c r="W189" s="10"/>
      <c r="X189" s="59"/>
      <c r="Y189" s="59"/>
      <c r="Z189" s="59"/>
    </row>
    <row r="190" spans="1:26" ht="12.75">
      <c r="A190" s="10">
        <v>24</v>
      </c>
      <c r="B190" s="71" t="s">
        <v>406</v>
      </c>
      <c r="C190" s="231" t="s">
        <v>80</v>
      </c>
      <c r="D190" s="313" t="s">
        <v>119</v>
      </c>
      <c r="E190" s="14">
        <v>2007</v>
      </c>
      <c r="F190" s="58">
        <v>25.3</v>
      </c>
      <c r="G190" s="58">
        <v>23.1</v>
      </c>
      <c r="H190" s="311">
        <f t="shared" si="7"/>
        <v>2</v>
      </c>
      <c r="I190" s="59"/>
      <c r="J190" s="331">
        <v>1</v>
      </c>
      <c r="K190" s="59">
        <v>1</v>
      </c>
      <c r="L190" s="59"/>
      <c r="M190" s="59"/>
      <c r="N190" s="59"/>
      <c r="O190" s="59"/>
      <c r="P190" s="59"/>
      <c r="Q190" s="59"/>
      <c r="R190" s="59"/>
      <c r="S190" s="70"/>
      <c r="T190" s="59"/>
      <c r="U190" s="59"/>
      <c r="V190" s="59"/>
      <c r="W190" s="10"/>
      <c r="X190" s="59"/>
      <c r="Y190" s="59"/>
      <c r="Z190" s="59"/>
    </row>
    <row r="191" spans="1:26" ht="12.75">
      <c r="A191" s="10">
        <v>25</v>
      </c>
      <c r="B191" s="57" t="s">
        <v>682</v>
      </c>
      <c r="C191" s="231" t="s">
        <v>683</v>
      </c>
      <c r="D191" s="231" t="s">
        <v>125</v>
      </c>
      <c r="E191" s="354">
        <v>2006</v>
      </c>
      <c r="F191" s="58">
        <v>54</v>
      </c>
      <c r="G191" s="58"/>
      <c r="H191" s="311">
        <f t="shared" si="7"/>
        <v>1</v>
      </c>
      <c r="I191" s="59"/>
      <c r="J191" s="59"/>
      <c r="K191" s="59"/>
      <c r="L191" s="59"/>
      <c r="M191" s="332">
        <v>1</v>
      </c>
      <c r="N191" s="59"/>
      <c r="O191" s="59"/>
      <c r="P191" s="59"/>
      <c r="Q191" s="59"/>
      <c r="R191" s="59"/>
      <c r="S191" s="59"/>
      <c r="T191" s="59"/>
      <c r="U191" s="59"/>
      <c r="V191" s="59"/>
      <c r="W191" s="10"/>
      <c r="X191" s="59"/>
      <c r="Y191" s="59"/>
      <c r="Z191" s="59"/>
    </row>
    <row r="192" spans="1:26" ht="12.75">
      <c r="A192" s="10">
        <v>26</v>
      </c>
      <c r="B192" s="71" t="s">
        <v>336</v>
      </c>
      <c r="C192" s="231" t="s">
        <v>241</v>
      </c>
      <c r="D192" s="313" t="s">
        <v>258</v>
      </c>
      <c r="E192" s="14">
        <v>2007</v>
      </c>
      <c r="F192" s="58">
        <v>29.8</v>
      </c>
      <c r="G192" s="58"/>
      <c r="H192" s="311">
        <f t="shared" si="7"/>
        <v>1</v>
      </c>
      <c r="I192" s="59"/>
      <c r="J192" s="59"/>
      <c r="K192" s="59"/>
      <c r="L192" s="59"/>
      <c r="M192" s="332">
        <v>1</v>
      </c>
      <c r="N192" s="59"/>
      <c r="O192" s="59"/>
      <c r="P192" s="59"/>
      <c r="Q192" s="59"/>
      <c r="R192" s="59"/>
      <c r="S192" s="70"/>
      <c r="T192" s="59"/>
      <c r="U192" s="59"/>
      <c r="V192" s="59"/>
      <c r="W192" s="10"/>
      <c r="X192" s="59"/>
      <c r="Y192" s="59"/>
      <c r="Z192" s="59"/>
    </row>
    <row r="193" spans="1:26" ht="12.75">
      <c r="A193" s="10">
        <v>27</v>
      </c>
      <c r="B193" s="57" t="s">
        <v>394</v>
      </c>
      <c r="C193" s="251" t="s">
        <v>395</v>
      </c>
      <c r="D193" s="231" t="s">
        <v>85</v>
      </c>
      <c r="E193" s="14">
        <v>2006</v>
      </c>
      <c r="F193" s="58"/>
      <c r="G193" s="58"/>
      <c r="H193" s="311">
        <f t="shared" si="7"/>
        <v>0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70"/>
      <c r="T193" s="59"/>
      <c r="U193" s="59"/>
      <c r="V193" s="59"/>
      <c r="W193" s="10"/>
      <c r="X193" s="59"/>
      <c r="Y193" s="59"/>
      <c r="Z193" s="59"/>
    </row>
    <row r="194" spans="1:26" ht="12.75">
      <c r="A194" s="10">
        <v>28</v>
      </c>
      <c r="B194" s="71" t="s">
        <v>400</v>
      </c>
      <c r="C194" s="231" t="s">
        <v>401</v>
      </c>
      <c r="D194" s="313" t="s">
        <v>94</v>
      </c>
      <c r="E194" s="14">
        <v>2007</v>
      </c>
      <c r="F194" s="58">
        <v>14</v>
      </c>
      <c r="G194" s="58"/>
      <c r="H194" s="311">
        <f t="shared" si="7"/>
        <v>1</v>
      </c>
      <c r="I194" s="331">
        <v>1</v>
      </c>
      <c r="J194" s="59"/>
      <c r="K194" s="59"/>
      <c r="L194" s="59"/>
      <c r="M194" s="59"/>
      <c r="N194" s="59"/>
      <c r="O194" s="59"/>
      <c r="P194" s="59"/>
      <c r="Q194" s="59"/>
      <c r="R194" s="59"/>
      <c r="S194" s="70"/>
      <c r="T194" s="59"/>
      <c r="U194" s="59"/>
      <c r="V194" s="59"/>
      <c r="W194" s="10"/>
      <c r="X194" s="59"/>
      <c r="Y194" s="59"/>
      <c r="Z194" s="59"/>
    </row>
    <row r="195" spans="1:26" ht="12.75">
      <c r="A195" s="10">
        <v>29</v>
      </c>
      <c r="B195" s="57" t="s">
        <v>667</v>
      </c>
      <c r="C195" s="231" t="s">
        <v>668</v>
      </c>
      <c r="D195" s="231" t="s">
        <v>81</v>
      </c>
      <c r="E195" s="354">
        <v>2006</v>
      </c>
      <c r="F195" s="58">
        <v>34</v>
      </c>
      <c r="G195" s="58"/>
      <c r="H195" s="311">
        <f t="shared" si="7"/>
        <v>1</v>
      </c>
      <c r="I195" s="59"/>
      <c r="J195" s="59"/>
      <c r="K195" s="59"/>
      <c r="L195" s="59"/>
      <c r="M195" s="348">
        <v>1</v>
      </c>
      <c r="N195" s="70"/>
      <c r="O195" s="59"/>
      <c r="P195" s="59"/>
      <c r="Q195" s="59"/>
      <c r="R195" s="59"/>
      <c r="S195" s="59"/>
      <c r="T195" s="59"/>
      <c r="U195" s="59"/>
      <c r="V195" s="59"/>
      <c r="W195" s="10"/>
      <c r="X195" s="59"/>
      <c r="Y195" s="59"/>
      <c r="Z195" s="59"/>
    </row>
    <row r="196" spans="1:26" ht="12.75">
      <c r="A196" s="10">
        <v>30</v>
      </c>
      <c r="B196" s="57" t="s">
        <v>120</v>
      </c>
      <c r="C196" s="231" t="s">
        <v>207</v>
      </c>
      <c r="D196" s="313" t="s">
        <v>119</v>
      </c>
      <c r="E196" s="14">
        <v>2006</v>
      </c>
      <c r="F196" s="58">
        <v>1.3</v>
      </c>
      <c r="G196" s="58">
        <v>2.3</v>
      </c>
      <c r="H196" s="311">
        <f t="shared" si="7"/>
        <v>12</v>
      </c>
      <c r="I196" s="59"/>
      <c r="J196" s="59"/>
      <c r="K196" s="59"/>
      <c r="L196" s="334">
        <v>10</v>
      </c>
      <c r="M196" s="59">
        <v>1</v>
      </c>
      <c r="N196" s="59"/>
      <c r="O196" s="59">
        <v>1</v>
      </c>
      <c r="P196" s="59"/>
      <c r="Q196" s="59"/>
      <c r="R196" s="59"/>
      <c r="S196" s="70"/>
      <c r="T196" s="59"/>
      <c r="U196" s="59"/>
      <c r="V196" s="59"/>
      <c r="W196" s="10"/>
      <c r="X196" s="59"/>
      <c r="Y196" s="59"/>
      <c r="Z196" s="59"/>
    </row>
    <row r="197" spans="1:26" ht="12.75">
      <c r="A197" s="10">
        <v>31</v>
      </c>
      <c r="B197" s="57" t="s">
        <v>423</v>
      </c>
      <c r="C197" s="231" t="s">
        <v>140</v>
      </c>
      <c r="D197" s="313" t="s">
        <v>204</v>
      </c>
      <c r="E197" s="14">
        <v>2006</v>
      </c>
      <c r="F197" s="58">
        <v>16.9</v>
      </c>
      <c r="G197" s="58">
        <v>13.3</v>
      </c>
      <c r="H197" s="311">
        <f t="shared" si="7"/>
        <v>14</v>
      </c>
      <c r="I197" s="331">
        <v>1</v>
      </c>
      <c r="J197" s="59"/>
      <c r="K197" s="59">
        <v>1</v>
      </c>
      <c r="L197" s="59">
        <v>10</v>
      </c>
      <c r="M197" s="59">
        <v>1</v>
      </c>
      <c r="N197" s="59"/>
      <c r="O197" s="59">
        <v>1</v>
      </c>
      <c r="P197" s="59"/>
      <c r="Q197" s="59"/>
      <c r="R197" s="59"/>
      <c r="S197" s="59"/>
      <c r="T197" s="59"/>
      <c r="U197" s="59"/>
      <c r="V197" s="59"/>
      <c r="W197" s="10"/>
      <c r="X197" s="59"/>
      <c r="Y197" s="59"/>
      <c r="Z197" s="59"/>
    </row>
    <row r="198" spans="1:26" ht="12.75">
      <c r="A198" s="10">
        <v>32</v>
      </c>
      <c r="B198" s="71" t="s">
        <v>265</v>
      </c>
      <c r="C198" s="231" t="s">
        <v>266</v>
      </c>
      <c r="D198" s="313" t="s">
        <v>85</v>
      </c>
      <c r="E198" s="14">
        <v>2007</v>
      </c>
      <c r="F198" s="58">
        <v>12.8</v>
      </c>
      <c r="G198" s="58">
        <v>9.6</v>
      </c>
      <c r="H198" s="311">
        <f t="shared" si="7"/>
        <v>27</v>
      </c>
      <c r="I198" s="59"/>
      <c r="J198" s="331">
        <v>1</v>
      </c>
      <c r="K198" s="59">
        <v>8</v>
      </c>
      <c r="L198" s="59">
        <v>10</v>
      </c>
      <c r="M198" s="59">
        <v>1</v>
      </c>
      <c r="N198" s="59">
        <v>6</v>
      </c>
      <c r="O198" s="59">
        <v>1</v>
      </c>
      <c r="P198" s="59"/>
      <c r="Q198" s="59"/>
      <c r="R198" s="59"/>
      <c r="S198" s="70"/>
      <c r="T198" s="59"/>
      <c r="U198" s="59"/>
      <c r="V198" s="59"/>
      <c r="W198" s="10"/>
      <c r="X198" s="59"/>
      <c r="Y198" s="59"/>
      <c r="Z198" s="59"/>
    </row>
    <row r="199" spans="1:26" ht="12.75">
      <c r="A199" s="10">
        <v>33</v>
      </c>
      <c r="B199" s="57" t="s">
        <v>404</v>
      </c>
      <c r="C199" s="251" t="s">
        <v>405</v>
      </c>
      <c r="D199" s="231" t="s">
        <v>85</v>
      </c>
      <c r="E199" s="14">
        <v>2006</v>
      </c>
      <c r="F199" s="58"/>
      <c r="G199" s="58"/>
      <c r="H199" s="311">
        <f aca="true" t="shared" si="8" ref="H199:H219">SUM(I199:AA199)</f>
        <v>0</v>
      </c>
      <c r="I199" s="59"/>
      <c r="J199" s="59"/>
      <c r="K199" s="59"/>
      <c r="L199" s="59"/>
      <c r="M199" s="70"/>
      <c r="N199" s="70"/>
      <c r="O199" s="59"/>
      <c r="P199" s="59"/>
      <c r="Q199" s="59"/>
      <c r="R199" s="59"/>
      <c r="S199" s="59"/>
      <c r="T199" s="59"/>
      <c r="U199" s="59"/>
      <c r="V199" s="59"/>
      <c r="W199" s="10"/>
      <c r="X199" s="59"/>
      <c r="Y199" s="59"/>
      <c r="Z199" s="59"/>
    </row>
    <row r="200" spans="1:26" s="10" customFormat="1" ht="12.75">
      <c r="A200" s="10">
        <v>34</v>
      </c>
      <c r="B200" s="71" t="s">
        <v>674</v>
      </c>
      <c r="C200" s="231" t="s">
        <v>675</v>
      </c>
      <c r="D200" s="231" t="s">
        <v>125</v>
      </c>
      <c r="E200" s="354">
        <v>2007</v>
      </c>
      <c r="F200" s="58">
        <v>54</v>
      </c>
      <c r="G200" s="58"/>
      <c r="H200" s="311">
        <f t="shared" si="8"/>
        <v>1</v>
      </c>
      <c r="I200" s="59"/>
      <c r="J200" s="59"/>
      <c r="K200" s="59"/>
      <c r="L200" s="59"/>
      <c r="M200" s="332">
        <v>1</v>
      </c>
      <c r="N200" s="59"/>
      <c r="O200" s="59"/>
      <c r="P200" s="59"/>
      <c r="Q200" s="59"/>
      <c r="R200" s="59"/>
      <c r="S200" s="59"/>
      <c r="T200" s="59"/>
      <c r="U200" s="59"/>
      <c r="V200" s="59"/>
      <c r="X200" s="59"/>
      <c r="Y200" s="59"/>
      <c r="Z200" s="59"/>
    </row>
    <row r="201" spans="1:26" s="10" customFormat="1" ht="12.75">
      <c r="A201" s="10">
        <v>35</v>
      </c>
      <c r="B201" s="71" t="s">
        <v>212</v>
      </c>
      <c r="C201" s="231" t="s">
        <v>136</v>
      </c>
      <c r="D201" s="313" t="s">
        <v>213</v>
      </c>
      <c r="E201" s="14">
        <v>2007</v>
      </c>
      <c r="F201" s="58">
        <v>12</v>
      </c>
      <c r="G201" s="58">
        <v>9.1</v>
      </c>
      <c r="H201" s="311">
        <f t="shared" si="8"/>
        <v>42</v>
      </c>
      <c r="I201" s="331">
        <v>1</v>
      </c>
      <c r="J201" s="59"/>
      <c r="K201" s="59">
        <v>10</v>
      </c>
      <c r="L201" s="59">
        <v>10</v>
      </c>
      <c r="M201" s="59"/>
      <c r="N201" s="59">
        <v>20</v>
      </c>
      <c r="O201" s="59">
        <v>1</v>
      </c>
      <c r="P201" s="59"/>
      <c r="Q201" s="59"/>
      <c r="R201" s="59"/>
      <c r="S201" s="70"/>
      <c r="T201" s="59"/>
      <c r="U201" s="59"/>
      <c r="V201" s="59"/>
      <c r="X201" s="59"/>
      <c r="Y201" s="59"/>
      <c r="Z201" s="59"/>
    </row>
    <row r="202" spans="1:26" s="10" customFormat="1" ht="12.75">
      <c r="A202" s="10">
        <v>36</v>
      </c>
      <c r="B202" s="57" t="s">
        <v>96</v>
      </c>
      <c r="C202" s="251" t="s">
        <v>97</v>
      </c>
      <c r="D202" s="231" t="s">
        <v>94</v>
      </c>
      <c r="E202" s="14">
        <v>2006</v>
      </c>
      <c r="F202" s="58"/>
      <c r="G202" s="58"/>
      <c r="H202" s="311">
        <f t="shared" si="8"/>
        <v>30</v>
      </c>
      <c r="I202" s="59"/>
      <c r="J202" s="59"/>
      <c r="K202" s="59"/>
      <c r="L202" s="334">
        <v>10</v>
      </c>
      <c r="M202" s="59"/>
      <c r="N202" s="59"/>
      <c r="O202" s="59"/>
      <c r="P202" s="329">
        <v>20</v>
      </c>
      <c r="Q202" s="59"/>
      <c r="R202" s="59"/>
      <c r="S202" s="59"/>
      <c r="T202" s="59"/>
      <c r="U202" s="59"/>
      <c r="V202" s="59"/>
      <c r="X202" s="59"/>
      <c r="Y202" s="59"/>
      <c r="Z202" s="59"/>
    </row>
    <row r="203" spans="1:26" s="10" customFormat="1" ht="12.75">
      <c r="A203" s="10">
        <v>37</v>
      </c>
      <c r="B203" s="57" t="s">
        <v>465</v>
      </c>
      <c r="C203" s="251" t="s">
        <v>466</v>
      </c>
      <c r="D203" s="231" t="s">
        <v>271</v>
      </c>
      <c r="E203" s="14">
        <v>2006</v>
      </c>
      <c r="F203" s="58"/>
      <c r="G203" s="58"/>
      <c r="H203" s="311">
        <f t="shared" si="8"/>
        <v>0</v>
      </c>
      <c r="I203" s="59"/>
      <c r="J203" s="59"/>
      <c r="K203" s="59"/>
      <c r="L203" s="59"/>
      <c r="M203" s="70"/>
      <c r="N203" s="70"/>
      <c r="O203" s="59"/>
      <c r="P203" s="59"/>
      <c r="Q203" s="59"/>
      <c r="R203" s="59"/>
      <c r="S203" s="59"/>
      <c r="T203" s="59"/>
      <c r="U203" s="59"/>
      <c r="V203" s="59"/>
      <c r="X203" s="59"/>
      <c r="Y203" s="59"/>
      <c r="Z203" s="59"/>
    </row>
    <row r="204" spans="1:26" s="10" customFormat="1" ht="12.75">
      <c r="A204" s="10">
        <v>38</v>
      </c>
      <c r="B204" s="71" t="s">
        <v>460</v>
      </c>
      <c r="C204" s="251" t="s">
        <v>461</v>
      </c>
      <c r="D204" s="231" t="s">
        <v>244</v>
      </c>
      <c r="E204" s="14">
        <v>2007</v>
      </c>
      <c r="F204" s="58"/>
      <c r="G204" s="58"/>
      <c r="H204" s="311">
        <f t="shared" si="8"/>
        <v>0</v>
      </c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X204" s="59"/>
      <c r="Y204" s="59"/>
      <c r="Z204" s="59"/>
    </row>
    <row r="205" spans="1:26" s="10" customFormat="1" ht="12.75">
      <c r="A205" s="10">
        <v>39</v>
      </c>
      <c r="B205" s="71" t="s">
        <v>267</v>
      </c>
      <c r="C205" s="231" t="s">
        <v>268</v>
      </c>
      <c r="D205" s="313" t="s">
        <v>119</v>
      </c>
      <c r="E205" s="14">
        <v>2007</v>
      </c>
      <c r="F205" s="58">
        <v>23.5</v>
      </c>
      <c r="G205" s="58">
        <v>23.4</v>
      </c>
      <c r="H205" s="311">
        <f t="shared" si="8"/>
        <v>2</v>
      </c>
      <c r="I205" s="59"/>
      <c r="J205" s="331">
        <v>1</v>
      </c>
      <c r="K205" s="59">
        <v>1</v>
      </c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X205" s="59"/>
      <c r="Y205" s="59"/>
      <c r="Z205" s="59"/>
    </row>
    <row r="206" spans="1:26" s="10" customFormat="1" ht="12.75">
      <c r="A206" s="10">
        <v>40</v>
      </c>
      <c r="B206" s="71" t="s">
        <v>672</v>
      </c>
      <c r="C206" s="231" t="s">
        <v>673</v>
      </c>
      <c r="D206" s="231" t="s">
        <v>122</v>
      </c>
      <c r="E206" s="354">
        <v>2007</v>
      </c>
      <c r="F206" s="58">
        <v>10.6</v>
      </c>
      <c r="G206" s="58"/>
      <c r="H206" s="311">
        <f t="shared" si="8"/>
        <v>6</v>
      </c>
      <c r="I206" s="59"/>
      <c r="J206" s="59"/>
      <c r="K206" s="59"/>
      <c r="L206" s="59"/>
      <c r="M206" s="332">
        <v>6</v>
      </c>
      <c r="N206" s="59"/>
      <c r="O206" s="59"/>
      <c r="P206" s="59"/>
      <c r="Q206" s="59"/>
      <c r="R206" s="59"/>
      <c r="S206" s="59"/>
      <c r="T206" s="59"/>
      <c r="U206" s="59"/>
      <c r="V206" s="59"/>
      <c r="X206" s="59"/>
      <c r="Y206" s="59"/>
      <c r="Z206" s="59"/>
    </row>
    <row r="207" spans="1:26" s="10" customFormat="1" ht="12.75">
      <c r="A207" s="10">
        <v>41</v>
      </c>
      <c r="B207" s="57" t="s">
        <v>579</v>
      </c>
      <c r="C207" s="231" t="s">
        <v>121</v>
      </c>
      <c r="D207" s="231" t="s">
        <v>128</v>
      </c>
      <c r="E207" s="354">
        <v>2006</v>
      </c>
      <c r="F207" s="58">
        <v>9.9</v>
      </c>
      <c r="G207" s="58"/>
      <c r="H207" s="311">
        <f t="shared" si="8"/>
        <v>4</v>
      </c>
      <c r="I207" s="59"/>
      <c r="J207" s="59"/>
      <c r="K207" s="59"/>
      <c r="L207" s="59"/>
      <c r="M207" s="332">
        <v>4</v>
      </c>
      <c r="N207" s="59"/>
      <c r="O207" s="59"/>
      <c r="P207" s="59"/>
      <c r="Q207" s="59"/>
      <c r="R207" s="59"/>
      <c r="S207" s="59"/>
      <c r="T207" s="59"/>
      <c r="U207" s="59"/>
      <c r="V207" s="59"/>
      <c r="X207" s="59"/>
      <c r="Y207" s="59"/>
      <c r="Z207" s="59"/>
    </row>
    <row r="208" spans="1:26" s="10" customFormat="1" ht="12.75">
      <c r="A208" s="10">
        <v>42</v>
      </c>
      <c r="B208" s="71" t="s">
        <v>208</v>
      </c>
      <c r="C208" s="231" t="s">
        <v>209</v>
      </c>
      <c r="D208" s="313" t="s">
        <v>85</v>
      </c>
      <c r="E208" s="14">
        <v>2007</v>
      </c>
      <c r="F208" s="58">
        <v>9</v>
      </c>
      <c r="G208" s="58">
        <v>6.5</v>
      </c>
      <c r="H208" s="311">
        <f t="shared" si="8"/>
        <v>34</v>
      </c>
      <c r="I208" s="59"/>
      <c r="J208" s="331">
        <v>6</v>
      </c>
      <c r="K208" s="59">
        <v>15</v>
      </c>
      <c r="L208" s="59">
        <v>10</v>
      </c>
      <c r="M208" s="59">
        <v>2</v>
      </c>
      <c r="N208" s="59"/>
      <c r="O208" s="59">
        <v>1</v>
      </c>
      <c r="P208" s="59"/>
      <c r="Q208" s="59"/>
      <c r="R208" s="59"/>
      <c r="S208" s="59"/>
      <c r="T208" s="59"/>
      <c r="U208" s="59"/>
      <c r="V208" s="59"/>
      <c r="X208" s="59"/>
      <c r="Y208" s="59"/>
      <c r="Z208" s="59"/>
    </row>
    <row r="209" spans="1:26" s="10" customFormat="1" ht="12.75">
      <c r="A209" s="10">
        <v>43</v>
      </c>
      <c r="B209" s="71" t="s">
        <v>306</v>
      </c>
      <c r="C209" s="251" t="s">
        <v>121</v>
      </c>
      <c r="D209" s="231" t="s">
        <v>204</v>
      </c>
      <c r="E209" s="14">
        <v>2007</v>
      </c>
      <c r="F209" s="58"/>
      <c r="G209" s="58"/>
      <c r="H209" s="311">
        <f t="shared" si="8"/>
        <v>0</v>
      </c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X209" s="59"/>
      <c r="Y209" s="59"/>
      <c r="Z209" s="59"/>
    </row>
    <row r="210" spans="1:26" s="10" customFormat="1" ht="12.75">
      <c r="A210" s="10">
        <v>44</v>
      </c>
      <c r="B210" s="57" t="s">
        <v>331</v>
      </c>
      <c r="C210" s="231" t="s">
        <v>332</v>
      </c>
      <c r="D210" s="313" t="s">
        <v>95</v>
      </c>
      <c r="E210" s="14">
        <v>2006</v>
      </c>
      <c r="F210" s="58">
        <v>18.1</v>
      </c>
      <c r="G210" s="58">
        <v>17.7</v>
      </c>
      <c r="H210" s="311">
        <f t="shared" si="8"/>
        <v>2</v>
      </c>
      <c r="I210" s="59"/>
      <c r="J210" s="59"/>
      <c r="K210" s="59"/>
      <c r="L210" s="59"/>
      <c r="M210" s="332">
        <v>1</v>
      </c>
      <c r="N210" s="59">
        <v>1</v>
      </c>
      <c r="O210" s="59"/>
      <c r="P210" s="59"/>
      <c r="Q210" s="59"/>
      <c r="R210" s="59"/>
      <c r="S210" s="59"/>
      <c r="T210" s="59"/>
      <c r="U210" s="59"/>
      <c r="V210" s="59"/>
      <c r="X210" s="59"/>
      <c r="Y210" s="59"/>
      <c r="Z210" s="59"/>
    </row>
    <row r="211" spans="1:26" s="10" customFormat="1" ht="12.75">
      <c r="A211" s="314">
        <v>45</v>
      </c>
      <c r="B211" s="71" t="s">
        <v>455</v>
      </c>
      <c r="C211" s="251" t="s">
        <v>198</v>
      </c>
      <c r="D211" s="231" t="s">
        <v>213</v>
      </c>
      <c r="E211" s="14">
        <v>2007</v>
      </c>
      <c r="F211" s="58"/>
      <c r="G211" s="58"/>
      <c r="H211" s="311">
        <f t="shared" si="8"/>
        <v>0</v>
      </c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70"/>
      <c r="T211" s="59"/>
      <c r="U211" s="59"/>
      <c r="V211" s="59"/>
      <c r="X211" s="59"/>
      <c r="Y211" s="59"/>
      <c r="Z211" s="59"/>
    </row>
    <row r="212" spans="2:26" s="10" customFormat="1" ht="12.75">
      <c r="B212" s="57" t="s">
        <v>79</v>
      </c>
      <c r="C212" s="251" t="s">
        <v>80</v>
      </c>
      <c r="D212" s="231" t="s">
        <v>81</v>
      </c>
      <c r="E212" s="14">
        <v>2006</v>
      </c>
      <c r="F212" s="58"/>
      <c r="G212" s="58"/>
      <c r="H212" s="311">
        <f t="shared" si="8"/>
        <v>0</v>
      </c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X212" s="59"/>
      <c r="Y212" s="59"/>
      <c r="Z212" s="59"/>
    </row>
    <row r="213" spans="2:26" s="10" customFormat="1" ht="12.75">
      <c r="B213" s="71" t="s">
        <v>330</v>
      </c>
      <c r="C213" s="251" t="s">
        <v>278</v>
      </c>
      <c r="D213" s="231" t="s">
        <v>204</v>
      </c>
      <c r="E213" s="14">
        <v>2007</v>
      </c>
      <c r="F213" s="58"/>
      <c r="G213" s="58"/>
      <c r="H213" s="311">
        <f t="shared" si="8"/>
        <v>0</v>
      </c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X213" s="59"/>
      <c r="Y213" s="59"/>
      <c r="Z213" s="59"/>
    </row>
    <row r="214" spans="2:26" s="10" customFormat="1" ht="12.75">
      <c r="B214" s="57" t="s">
        <v>467</v>
      </c>
      <c r="C214" s="251" t="s">
        <v>468</v>
      </c>
      <c r="D214" s="231" t="s">
        <v>271</v>
      </c>
      <c r="E214" s="14">
        <v>2006</v>
      </c>
      <c r="F214" s="58"/>
      <c r="G214" s="58"/>
      <c r="H214" s="311">
        <f t="shared" si="8"/>
        <v>0</v>
      </c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X214" s="59"/>
      <c r="Y214" s="59"/>
      <c r="Z214" s="59"/>
    </row>
    <row r="215" spans="2:26" s="10" customFormat="1" ht="12.75">
      <c r="B215" s="71" t="s">
        <v>684</v>
      </c>
      <c r="C215" s="231" t="s">
        <v>142</v>
      </c>
      <c r="D215" s="231" t="s">
        <v>248</v>
      </c>
      <c r="E215" s="354">
        <v>2007</v>
      </c>
      <c r="F215" s="58">
        <v>54</v>
      </c>
      <c r="G215" s="58"/>
      <c r="H215" s="311">
        <f t="shared" si="8"/>
        <v>1</v>
      </c>
      <c r="I215" s="59"/>
      <c r="J215" s="59"/>
      <c r="K215" s="59"/>
      <c r="L215" s="59"/>
      <c r="M215" s="332">
        <v>1</v>
      </c>
      <c r="N215" s="59"/>
      <c r="O215" s="59"/>
      <c r="P215" s="59"/>
      <c r="Q215" s="59"/>
      <c r="R215" s="59"/>
      <c r="S215" s="59"/>
      <c r="T215" s="59"/>
      <c r="U215" s="59"/>
      <c r="V215" s="59"/>
      <c r="X215" s="59"/>
      <c r="Y215" s="59"/>
      <c r="Z215" s="59"/>
    </row>
    <row r="216" spans="2:26" s="10" customFormat="1" ht="12.75">
      <c r="B216" s="71" t="s">
        <v>334</v>
      </c>
      <c r="C216" s="251" t="s">
        <v>335</v>
      </c>
      <c r="D216" s="231" t="s">
        <v>258</v>
      </c>
      <c r="E216" s="14">
        <v>2007</v>
      </c>
      <c r="F216" s="58"/>
      <c r="G216" s="58"/>
      <c r="H216" s="311">
        <f t="shared" si="8"/>
        <v>0</v>
      </c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70"/>
      <c r="T216" s="59"/>
      <c r="U216" s="59"/>
      <c r="V216" s="59"/>
      <c r="X216" s="59"/>
      <c r="Y216" s="59"/>
      <c r="Z216" s="59"/>
    </row>
    <row r="217" spans="2:26" s="10" customFormat="1" ht="12.75">
      <c r="B217" s="57" t="s">
        <v>338</v>
      </c>
      <c r="C217" s="251" t="s">
        <v>153</v>
      </c>
      <c r="D217" s="231" t="s">
        <v>81</v>
      </c>
      <c r="E217" s="14">
        <v>2006</v>
      </c>
      <c r="F217" s="58"/>
      <c r="G217" s="58"/>
      <c r="H217" s="311">
        <f t="shared" si="8"/>
        <v>0</v>
      </c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70"/>
      <c r="T217" s="59"/>
      <c r="U217" s="59"/>
      <c r="V217" s="59"/>
      <c r="X217" s="59"/>
      <c r="Y217" s="59"/>
      <c r="Z217" s="59"/>
    </row>
    <row r="218" spans="2:26" s="10" customFormat="1" ht="12.75">
      <c r="B218" s="71" t="s">
        <v>338</v>
      </c>
      <c r="C218" s="251" t="s">
        <v>344</v>
      </c>
      <c r="D218" s="231" t="s">
        <v>81</v>
      </c>
      <c r="E218" s="14">
        <v>2007</v>
      </c>
      <c r="F218" s="58"/>
      <c r="G218" s="58"/>
      <c r="H218" s="311">
        <f t="shared" si="8"/>
        <v>0</v>
      </c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70"/>
      <c r="T218" s="59"/>
      <c r="U218" s="59"/>
      <c r="V218" s="59"/>
      <c r="X218" s="59"/>
      <c r="Y218" s="59"/>
      <c r="Z218" s="59"/>
    </row>
    <row r="219" spans="2:26" s="10" customFormat="1" ht="12.75">
      <c r="B219" s="57" t="s">
        <v>167</v>
      </c>
      <c r="C219" s="231" t="s">
        <v>143</v>
      </c>
      <c r="D219" s="313" t="s">
        <v>139</v>
      </c>
      <c r="E219" s="14">
        <v>2006</v>
      </c>
      <c r="F219" s="58">
        <v>27.5</v>
      </c>
      <c r="G219" s="58"/>
      <c r="H219" s="311">
        <f t="shared" si="8"/>
        <v>1</v>
      </c>
      <c r="I219" s="59"/>
      <c r="J219" s="59"/>
      <c r="K219" s="59"/>
      <c r="L219" s="59"/>
      <c r="M219" s="348">
        <v>1</v>
      </c>
      <c r="N219" s="70"/>
      <c r="O219" s="59"/>
      <c r="P219" s="59"/>
      <c r="Q219" s="59"/>
      <c r="R219" s="59"/>
      <c r="S219" s="59"/>
      <c r="T219" s="59"/>
      <c r="U219" s="59"/>
      <c r="V219" s="59"/>
      <c r="X219" s="59"/>
      <c r="Y219" s="59"/>
      <c r="Z219" s="59"/>
    </row>
    <row r="220" spans="2:4" ht="12.75">
      <c r="B220" s="57"/>
      <c r="D220" s="44"/>
    </row>
    <row r="221" spans="2:27" ht="12.75">
      <c r="B221" s="72" t="s">
        <v>104</v>
      </c>
      <c r="C221" s="217" t="s">
        <v>533</v>
      </c>
      <c r="D221" s="182" t="s">
        <v>534</v>
      </c>
      <c r="E221" s="355" t="s">
        <v>535</v>
      </c>
      <c r="F221" s="52" t="s">
        <v>82</v>
      </c>
      <c r="G221" s="52" t="s">
        <v>83</v>
      </c>
      <c r="H221" s="46" t="s">
        <v>0</v>
      </c>
      <c r="I221" s="46" t="s">
        <v>293</v>
      </c>
      <c r="J221" s="46" t="s">
        <v>635</v>
      </c>
      <c r="K221" s="46" t="s">
        <v>132</v>
      </c>
      <c r="L221" s="46" t="s">
        <v>155</v>
      </c>
      <c r="M221" s="46" t="s">
        <v>158</v>
      </c>
      <c r="N221" s="46" t="s">
        <v>715</v>
      </c>
      <c r="O221" s="46" t="s">
        <v>100</v>
      </c>
      <c r="P221" s="46" t="s">
        <v>152</v>
      </c>
      <c r="Q221" s="46"/>
      <c r="R221" s="46"/>
      <c r="S221" s="46" t="s">
        <v>754</v>
      </c>
      <c r="T221" s="46" t="s">
        <v>187</v>
      </c>
      <c r="U221" s="46" t="s">
        <v>87</v>
      </c>
      <c r="V221" s="46" t="s">
        <v>88</v>
      </c>
      <c r="W221" s="46" t="s">
        <v>106</v>
      </c>
      <c r="X221" s="46"/>
      <c r="Y221" s="46"/>
      <c r="Z221" s="46"/>
      <c r="AA221" s="46"/>
    </row>
    <row r="222" spans="2:27" ht="12.75">
      <c r="B222" s="60" t="s">
        <v>524</v>
      </c>
      <c r="C222" s="61"/>
      <c r="D222" s="61"/>
      <c r="E222" s="61"/>
      <c r="F222" s="62"/>
      <c r="G222" s="62"/>
      <c r="H222" s="27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1"/>
      <c r="X222" s="63"/>
      <c r="Y222" s="63"/>
      <c r="Z222" s="63"/>
      <c r="AA222" s="61"/>
    </row>
    <row r="223" spans="1:26" ht="12.75">
      <c r="A223">
        <v>1</v>
      </c>
      <c r="B223" s="71" t="s">
        <v>671</v>
      </c>
      <c r="C223" s="231" t="s">
        <v>345</v>
      </c>
      <c r="D223" s="231" t="s">
        <v>247</v>
      </c>
      <c r="E223" s="354">
        <v>2005</v>
      </c>
      <c r="F223" s="58">
        <v>21.2</v>
      </c>
      <c r="G223" s="58"/>
      <c r="H223" s="195"/>
      <c r="I223" s="59"/>
      <c r="J223" s="59"/>
      <c r="K223" s="59"/>
      <c r="L223" s="59"/>
      <c r="M223" s="332">
        <v>1</v>
      </c>
      <c r="N223" s="59"/>
      <c r="O223" s="59"/>
      <c r="P223" s="59"/>
      <c r="Q223" s="59"/>
      <c r="R223" s="59"/>
      <c r="S223" s="59"/>
      <c r="T223" s="59"/>
      <c r="U223" s="59"/>
      <c r="V223" s="59"/>
      <c r="W223" s="10"/>
      <c r="X223" s="59"/>
      <c r="Y223" s="59"/>
      <c r="Z223" s="59"/>
    </row>
    <row r="224" spans="1:26" ht="12.75">
      <c r="A224">
        <v>2</v>
      </c>
      <c r="B224" s="57" t="s">
        <v>645</v>
      </c>
      <c r="C224" s="231" t="s">
        <v>646</v>
      </c>
      <c r="D224" s="231" t="s">
        <v>327</v>
      </c>
      <c r="E224" s="357">
        <v>2004</v>
      </c>
      <c r="F224" s="58">
        <v>32.5</v>
      </c>
      <c r="G224" s="58"/>
      <c r="H224" s="195"/>
      <c r="I224" s="59"/>
      <c r="J224" s="59"/>
      <c r="K224" s="331">
        <v>8</v>
      </c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10"/>
      <c r="X224" s="59"/>
      <c r="Y224" s="59"/>
      <c r="Z224" s="59"/>
    </row>
    <row r="225" spans="1:26" ht="12.75">
      <c r="A225">
        <v>3</v>
      </c>
      <c r="B225" s="71" t="s">
        <v>469</v>
      </c>
      <c r="C225" s="251" t="s">
        <v>470</v>
      </c>
      <c r="D225" s="231" t="s">
        <v>258</v>
      </c>
      <c r="E225" s="14">
        <v>2005</v>
      </c>
      <c r="F225" s="58"/>
      <c r="G225" s="58"/>
      <c r="H225" s="46">
        <f>SUM(I225:AA225)</f>
        <v>0</v>
      </c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10"/>
      <c r="X225" s="59"/>
      <c r="Y225" s="59"/>
      <c r="Z225" s="59"/>
    </row>
    <row r="226" spans="1:26" ht="12.75">
      <c r="A226">
        <v>4</v>
      </c>
      <c r="B226" s="71" t="s">
        <v>359</v>
      </c>
      <c r="C226" s="231" t="s">
        <v>644</v>
      </c>
      <c r="D226" s="231" t="s">
        <v>85</v>
      </c>
      <c r="E226" s="357">
        <v>2005</v>
      </c>
      <c r="F226" s="58">
        <v>34</v>
      </c>
      <c r="G226" s="58"/>
      <c r="H226" s="195"/>
      <c r="I226" s="59"/>
      <c r="J226" s="59"/>
      <c r="K226" s="331">
        <v>10</v>
      </c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10"/>
      <c r="X226" s="59"/>
      <c r="Y226" s="59"/>
      <c r="Z226" s="59"/>
    </row>
    <row r="227" spans="1:26" ht="12.75">
      <c r="A227">
        <v>5</v>
      </c>
      <c r="B227" s="57" t="s">
        <v>256</v>
      </c>
      <c r="C227" s="231" t="s">
        <v>257</v>
      </c>
      <c r="D227" s="313" t="s">
        <v>258</v>
      </c>
      <c r="E227" s="14">
        <v>2004</v>
      </c>
      <c r="F227" s="58">
        <v>11.6</v>
      </c>
      <c r="G227" s="58">
        <v>11.3</v>
      </c>
      <c r="H227" s="46">
        <f aca="true" t="shared" si="9" ref="H227:H233">SUM(I227:AA227)</f>
        <v>7</v>
      </c>
      <c r="I227" s="59"/>
      <c r="J227" s="331">
        <v>6</v>
      </c>
      <c r="K227" s="59"/>
      <c r="L227" s="59"/>
      <c r="M227" s="59">
        <v>1</v>
      </c>
      <c r="N227" s="59"/>
      <c r="O227" s="59"/>
      <c r="P227" s="59"/>
      <c r="Q227" s="59"/>
      <c r="R227" s="59"/>
      <c r="S227" s="59"/>
      <c r="T227" s="59"/>
      <c r="U227" s="59"/>
      <c r="V227" s="59"/>
      <c r="W227" s="10"/>
      <c r="X227" s="59"/>
      <c r="Y227" s="59"/>
      <c r="Z227" s="59"/>
    </row>
    <row r="228" spans="1:26" ht="12.75">
      <c r="A228">
        <v>6</v>
      </c>
      <c r="B228" s="71" t="s">
        <v>624</v>
      </c>
      <c r="C228" s="231" t="s">
        <v>625</v>
      </c>
      <c r="D228" s="231" t="s">
        <v>94</v>
      </c>
      <c r="E228" s="357">
        <v>2005</v>
      </c>
      <c r="F228" s="58">
        <v>25.2</v>
      </c>
      <c r="G228" s="58"/>
      <c r="H228" s="46">
        <f t="shared" si="9"/>
        <v>1</v>
      </c>
      <c r="I228" s="331">
        <v>1</v>
      </c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10"/>
      <c r="X228" s="59"/>
      <c r="Y228" s="59"/>
      <c r="Z228" s="59"/>
    </row>
    <row r="229" spans="1:26" ht="12.75">
      <c r="A229">
        <v>7</v>
      </c>
      <c r="B229" s="71" t="s">
        <v>123</v>
      </c>
      <c r="C229" s="231" t="s">
        <v>124</v>
      </c>
      <c r="D229" s="313" t="s">
        <v>295</v>
      </c>
      <c r="E229" s="14">
        <v>2005</v>
      </c>
      <c r="F229" s="58">
        <v>11</v>
      </c>
      <c r="G229" s="58"/>
      <c r="H229" s="46">
        <f t="shared" si="9"/>
        <v>6</v>
      </c>
      <c r="I229" s="331">
        <v>6</v>
      </c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10"/>
      <c r="X229" s="59"/>
      <c r="Y229" s="59"/>
      <c r="Z229" s="59"/>
    </row>
    <row r="230" spans="1:26" ht="12.75">
      <c r="A230">
        <v>8</v>
      </c>
      <c r="B230" s="71" t="s">
        <v>222</v>
      </c>
      <c r="C230" s="231" t="s">
        <v>223</v>
      </c>
      <c r="D230" s="313" t="s">
        <v>119</v>
      </c>
      <c r="E230" s="14">
        <v>2005</v>
      </c>
      <c r="F230" s="58">
        <v>2.4</v>
      </c>
      <c r="G230" s="58">
        <v>1.5</v>
      </c>
      <c r="H230" s="46">
        <f t="shared" si="9"/>
        <v>41</v>
      </c>
      <c r="I230" s="59"/>
      <c r="J230" s="331">
        <v>10</v>
      </c>
      <c r="K230" s="59">
        <v>20</v>
      </c>
      <c r="L230" s="59">
        <v>10</v>
      </c>
      <c r="M230" s="70"/>
      <c r="N230" s="70"/>
      <c r="O230" s="59">
        <v>1</v>
      </c>
      <c r="P230" s="59"/>
      <c r="Q230" s="59"/>
      <c r="R230" s="59"/>
      <c r="S230" s="59"/>
      <c r="T230" s="59"/>
      <c r="U230" s="59"/>
      <c r="V230" s="59"/>
      <c r="W230" s="10"/>
      <c r="X230" s="59"/>
      <c r="Y230" s="59"/>
      <c r="Z230" s="59"/>
    </row>
    <row r="231" spans="1:26" ht="12.75">
      <c r="A231">
        <v>9</v>
      </c>
      <c r="B231" s="71" t="s">
        <v>462</v>
      </c>
      <c r="C231" s="251" t="s">
        <v>463</v>
      </c>
      <c r="D231" s="231" t="s">
        <v>125</v>
      </c>
      <c r="E231" s="14">
        <v>2005</v>
      </c>
      <c r="F231" s="58"/>
      <c r="G231" s="58"/>
      <c r="H231" s="46">
        <f t="shared" si="9"/>
        <v>0</v>
      </c>
      <c r="I231" s="59"/>
      <c r="J231" s="59"/>
      <c r="K231" s="59"/>
      <c r="L231" s="59"/>
      <c r="M231" s="70"/>
      <c r="N231" s="70"/>
      <c r="O231" s="59"/>
      <c r="P231" s="59"/>
      <c r="Q231" s="59"/>
      <c r="R231" s="59"/>
      <c r="S231" s="59"/>
      <c r="T231" s="59"/>
      <c r="U231" s="59"/>
      <c r="V231" s="59"/>
      <c r="W231" s="10"/>
      <c r="X231" s="59"/>
      <c r="Y231" s="59"/>
      <c r="Z231" s="59"/>
    </row>
    <row r="232" spans="1:26" ht="12.75">
      <c r="A232">
        <v>10</v>
      </c>
      <c r="B232" s="57" t="s">
        <v>298</v>
      </c>
      <c r="C232" s="251" t="s">
        <v>348</v>
      </c>
      <c r="D232" s="231" t="s">
        <v>300</v>
      </c>
      <c r="E232" s="14">
        <v>2004</v>
      </c>
      <c r="F232" s="58"/>
      <c r="G232" s="58"/>
      <c r="H232" s="46">
        <f t="shared" si="9"/>
        <v>0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10"/>
      <c r="X232" s="59"/>
      <c r="Y232" s="59"/>
      <c r="Z232" s="59"/>
    </row>
    <row r="233" spans="1:26" s="10" customFormat="1" ht="12.75">
      <c r="A233" s="314">
        <v>11</v>
      </c>
      <c r="B233" s="71" t="s">
        <v>145</v>
      </c>
      <c r="C233" s="251" t="s">
        <v>146</v>
      </c>
      <c r="D233" s="231" t="s">
        <v>94</v>
      </c>
      <c r="E233" s="14">
        <v>2005</v>
      </c>
      <c r="F233" s="58"/>
      <c r="G233" s="58"/>
      <c r="H233" s="46">
        <f t="shared" si="9"/>
        <v>0</v>
      </c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X233" s="59"/>
      <c r="Y233" s="59"/>
      <c r="Z233" s="59"/>
    </row>
    <row r="234" spans="2:26" s="10" customFormat="1" ht="12.75">
      <c r="B234" s="57" t="s">
        <v>663</v>
      </c>
      <c r="C234" s="231" t="s">
        <v>345</v>
      </c>
      <c r="D234" s="313" t="s">
        <v>125</v>
      </c>
      <c r="E234" s="358">
        <v>2004</v>
      </c>
      <c r="F234" s="58">
        <v>22.1</v>
      </c>
      <c r="G234" s="58"/>
      <c r="H234" s="195"/>
      <c r="I234" s="59"/>
      <c r="J234" s="59"/>
      <c r="K234" s="59"/>
      <c r="L234" s="59"/>
      <c r="M234" s="332">
        <v>1</v>
      </c>
      <c r="N234" s="59"/>
      <c r="O234" s="59"/>
      <c r="P234" s="59"/>
      <c r="Q234" s="59"/>
      <c r="R234" s="59"/>
      <c r="S234" s="59"/>
      <c r="T234" s="59"/>
      <c r="U234" s="59"/>
      <c r="V234" s="59"/>
      <c r="X234" s="59"/>
      <c r="Y234" s="59"/>
      <c r="Z234" s="59"/>
    </row>
    <row r="235" spans="2:26" s="10" customFormat="1" ht="12.75">
      <c r="B235" s="71" t="s">
        <v>346</v>
      </c>
      <c r="C235" s="251" t="s">
        <v>347</v>
      </c>
      <c r="D235" s="231" t="s">
        <v>300</v>
      </c>
      <c r="E235" s="14">
        <v>2005</v>
      </c>
      <c r="F235" s="58"/>
      <c r="G235" s="58"/>
      <c r="H235" s="46">
        <f>SUM(I235:AA235)</f>
        <v>0</v>
      </c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X235" s="59"/>
      <c r="Y235" s="59"/>
      <c r="Z235" s="59"/>
    </row>
    <row r="236" spans="2:26" s="10" customFormat="1" ht="12.75">
      <c r="B236" s="57" t="s">
        <v>220</v>
      </c>
      <c r="C236" s="231" t="s">
        <v>221</v>
      </c>
      <c r="D236" s="313" t="s">
        <v>119</v>
      </c>
      <c r="E236" s="14">
        <v>2004</v>
      </c>
      <c r="F236" s="58">
        <v>2.4</v>
      </c>
      <c r="G236" s="58">
        <v>3.1</v>
      </c>
      <c r="H236" s="46">
        <f>SUM(I236:AA236)</f>
        <v>80</v>
      </c>
      <c r="I236" s="59"/>
      <c r="J236" s="331">
        <v>20</v>
      </c>
      <c r="K236" s="59">
        <v>15</v>
      </c>
      <c r="L236" s="59">
        <v>10</v>
      </c>
      <c r="M236" s="59"/>
      <c r="N236" s="59"/>
      <c r="O236" s="59">
        <v>15</v>
      </c>
      <c r="P236" s="59">
        <v>20</v>
      </c>
      <c r="Q236" s="59"/>
      <c r="R236" s="59"/>
      <c r="S236" s="59"/>
      <c r="T236" s="59"/>
      <c r="U236" s="59"/>
      <c r="V236" s="59"/>
      <c r="X236" s="59"/>
      <c r="Y236" s="59"/>
      <c r="Z236" s="59"/>
    </row>
    <row r="237" spans="2:26" s="10" customFormat="1" ht="12.75">
      <c r="B237" s="71" t="s">
        <v>259</v>
      </c>
      <c r="C237" s="231" t="s">
        <v>260</v>
      </c>
      <c r="D237" s="313" t="s">
        <v>662</v>
      </c>
      <c r="E237" s="14">
        <v>2005</v>
      </c>
      <c r="F237" s="58">
        <v>11</v>
      </c>
      <c r="G237" s="58">
        <v>9.2</v>
      </c>
      <c r="H237" s="46">
        <f>SUM(I237:AA237)</f>
        <v>37</v>
      </c>
      <c r="I237" s="331">
        <v>8</v>
      </c>
      <c r="J237" s="59">
        <v>8</v>
      </c>
      <c r="K237" s="59"/>
      <c r="L237" s="59"/>
      <c r="M237" s="332">
        <v>1</v>
      </c>
      <c r="N237" s="59">
        <v>20</v>
      </c>
      <c r="O237" s="59"/>
      <c r="P237" s="59"/>
      <c r="Q237" s="59"/>
      <c r="R237" s="59"/>
      <c r="S237" s="59"/>
      <c r="T237" s="59"/>
      <c r="U237" s="59"/>
      <c r="V237" s="59"/>
      <c r="X237" s="59"/>
      <c r="Y237" s="59"/>
      <c r="Z237" s="59"/>
    </row>
    <row r="238" spans="2:26" s="10" customFormat="1" ht="12.75">
      <c r="B238" s="71" t="s">
        <v>259</v>
      </c>
      <c r="C238" s="231" t="s">
        <v>261</v>
      </c>
      <c r="D238" s="313" t="s">
        <v>662</v>
      </c>
      <c r="E238" s="14">
        <v>2005</v>
      </c>
      <c r="F238" s="58">
        <v>16.4</v>
      </c>
      <c r="G238" s="58">
        <v>16.9</v>
      </c>
      <c r="H238" s="46">
        <f>SUM(I238:AA238)</f>
        <v>10</v>
      </c>
      <c r="I238" s="331">
        <v>1</v>
      </c>
      <c r="J238" s="59">
        <v>1</v>
      </c>
      <c r="K238" s="59"/>
      <c r="L238" s="59"/>
      <c r="M238" s="59"/>
      <c r="N238" s="332">
        <v>8</v>
      </c>
      <c r="O238" s="59"/>
      <c r="P238" s="59"/>
      <c r="Q238" s="59"/>
      <c r="R238" s="59"/>
      <c r="S238" s="59"/>
      <c r="T238" s="59"/>
      <c r="U238" s="59"/>
      <c r="V238" s="59"/>
      <c r="X238" s="59"/>
      <c r="Y238" s="59"/>
      <c r="Z238" s="59"/>
    </row>
    <row r="239" spans="2:26" s="10" customFormat="1" ht="12.75">
      <c r="B239" s="57"/>
      <c r="C239" s="57"/>
      <c r="D239" s="57"/>
      <c r="F239" s="58"/>
      <c r="G239" s="58"/>
      <c r="H239" s="195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X239" s="59"/>
      <c r="Y239" s="59"/>
      <c r="Z239" s="59"/>
    </row>
    <row r="240" spans="2:27" ht="12.75">
      <c r="B240" s="72" t="s">
        <v>104</v>
      </c>
      <c r="C240" s="217" t="s">
        <v>533</v>
      </c>
      <c r="D240" s="182" t="s">
        <v>534</v>
      </c>
      <c r="E240" s="359" t="s">
        <v>535</v>
      </c>
      <c r="F240" s="52" t="s">
        <v>82</v>
      </c>
      <c r="G240" s="52" t="s">
        <v>83</v>
      </c>
      <c r="H240" s="46" t="s">
        <v>0</v>
      </c>
      <c r="I240" s="46" t="s">
        <v>293</v>
      </c>
      <c r="J240" s="46" t="s">
        <v>635</v>
      </c>
      <c r="K240" s="46" t="s">
        <v>132</v>
      </c>
      <c r="L240" s="46" t="s">
        <v>155</v>
      </c>
      <c r="M240" s="46" t="s">
        <v>158</v>
      </c>
      <c r="N240" s="46" t="s">
        <v>715</v>
      </c>
      <c r="O240" s="46" t="s">
        <v>100</v>
      </c>
      <c r="P240" s="46" t="s">
        <v>152</v>
      </c>
      <c r="Q240" s="46"/>
      <c r="R240" s="46"/>
      <c r="S240" s="46" t="s">
        <v>754</v>
      </c>
      <c r="T240" s="46" t="s">
        <v>187</v>
      </c>
      <c r="U240" s="46" t="s">
        <v>87</v>
      </c>
      <c r="V240" s="46" t="s">
        <v>88</v>
      </c>
      <c r="W240" s="46" t="s">
        <v>106</v>
      </c>
      <c r="X240" s="46"/>
      <c r="Y240" s="46"/>
      <c r="Z240" s="46"/>
      <c r="AA240" s="46"/>
    </row>
    <row r="241" spans="2:27" ht="12.75">
      <c r="B241" s="65" t="s">
        <v>518</v>
      </c>
      <c r="C241" s="66"/>
      <c r="D241" s="66"/>
      <c r="E241" s="66"/>
      <c r="F241" s="67"/>
      <c r="G241" s="67"/>
      <c r="H241" s="274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6"/>
      <c r="X241" s="68"/>
      <c r="Y241" s="68"/>
      <c r="Z241" s="68"/>
      <c r="AA241" s="66"/>
    </row>
    <row r="242" spans="1:26" s="10" customFormat="1" ht="12.75">
      <c r="A242" s="10">
        <v>1</v>
      </c>
      <c r="B242" s="57" t="s">
        <v>399</v>
      </c>
      <c r="C242" s="231" t="s">
        <v>231</v>
      </c>
      <c r="D242" s="313" t="s">
        <v>119</v>
      </c>
      <c r="E242" s="14">
        <v>2004</v>
      </c>
      <c r="F242" s="58">
        <v>19.1</v>
      </c>
      <c r="G242" s="58"/>
      <c r="H242" s="46">
        <f aca="true" t="shared" si="10" ref="H242:H248">SUM(I242:AA242)</f>
        <v>1</v>
      </c>
      <c r="I242" s="59"/>
      <c r="J242" s="331">
        <v>1</v>
      </c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70"/>
      <c r="V242" s="59"/>
      <c r="X242" s="59"/>
      <c r="Y242" s="59"/>
      <c r="Z242" s="59"/>
    </row>
    <row r="243" spans="1:26" ht="12.75">
      <c r="A243" s="10">
        <v>2</v>
      </c>
      <c r="B243" s="57" t="s">
        <v>129</v>
      </c>
      <c r="C243" s="231" t="s">
        <v>130</v>
      </c>
      <c r="D243" s="313" t="s">
        <v>94</v>
      </c>
      <c r="E243" s="14">
        <v>2004</v>
      </c>
      <c r="F243" s="58">
        <v>11.2</v>
      </c>
      <c r="G243" s="58">
        <v>11.9</v>
      </c>
      <c r="H243" s="46">
        <f t="shared" si="10"/>
        <v>10</v>
      </c>
      <c r="I243" s="331">
        <v>1</v>
      </c>
      <c r="J243" s="59">
        <v>8</v>
      </c>
      <c r="K243" s="59">
        <v>1</v>
      </c>
      <c r="L243" s="59"/>
      <c r="M243" s="59"/>
      <c r="N243" s="59"/>
      <c r="O243" s="59"/>
      <c r="P243" s="59"/>
      <c r="Q243" s="59"/>
      <c r="R243" s="59"/>
      <c r="S243" s="59"/>
      <c r="T243" s="59"/>
      <c r="U243" s="70"/>
      <c r="V243" s="59"/>
      <c r="W243" s="10"/>
      <c r="X243" s="59"/>
      <c r="Y243" s="59"/>
      <c r="Z243" s="59"/>
    </row>
    <row r="244" spans="1:26" ht="12.75">
      <c r="A244" s="10">
        <v>3</v>
      </c>
      <c r="B244" s="71" t="s">
        <v>478</v>
      </c>
      <c r="C244" s="251" t="s">
        <v>344</v>
      </c>
      <c r="D244" s="257" t="s">
        <v>163</v>
      </c>
      <c r="E244" s="14">
        <v>2005</v>
      </c>
      <c r="F244" s="58"/>
      <c r="G244" s="58"/>
      <c r="H244" s="46">
        <f t="shared" si="10"/>
        <v>0</v>
      </c>
      <c r="I244" s="59"/>
      <c r="J244" s="59"/>
      <c r="K244" s="59"/>
      <c r="L244" s="59"/>
      <c r="M244" s="70"/>
      <c r="N244" s="70"/>
      <c r="O244" s="59"/>
      <c r="P244" s="59"/>
      <c r="Q244" s="59"/>
      <c r="R244" s="59"/>
      <c r="S244" s="59"/>
      <c r="T244" s="59"/>
      <c r="U244" s="70"/>
      <c r="V244" s="59"/>
      <c r="W244" s="10"/>
      <c r="X244" s="59"/>
      <c r="Y244" s="59"/>
      <c r="Z244" s="59"/>
    </row>
    <row r="245" spans="1:26" ht="12.75">
      <c r="A245" s="10">
        <v>4</v>
      </c>
      <c r="B245" s="71" t="s">
        <v>464</v>
      </c>
      <c r="C245" s="231" t="s">
        <v>237</v>
      </c>
      <c r="D245" s="313" t="s">
        <v>122</v>
      </c>
      <c r="E245" s="14">
        <v>2005</v>
      </c>
      <c r="F245" s="58">
        <v>27</v>
      </c>
      <c r="G245" s="58"/>
      <c r="H245" s="46">
        <f t="shared" si="10"/>
        <v>1</v>
      </c>
      <c r="I245" s="59"/>
      <c r="J245" s="59"/>
      <c r="K245" s="59"/>
      <c r="L245" s="59"/>
      <c r="M245" s="332">
        <v>1</v>
      </c>
      <c r="N245" s="59"/>
      <c r="O245" s="59"/>
      <c r="P245" s="59"/>
      <c r="Q245" s="59"/>
      <c r="R245" s="59"/>
      <c r="S245" s="59"/>
      <c r="T245" s="59"/>
      <c r="U245" s="59"/>
      <c r="V245" s="59"/>
      <c r="W245" s="10"/>
      <c r="X245" s="59"/>
      <c r="Y245" s="59"/>
      <c r="Z245" s="59"/>
    </row>
    <row r="246" spans="1:26" ht="12.75">
      <c r="A246" s="10">
        <v>5</v>
      </c>
      <c r="B246" s="71" t="s">
        <v>469</v>
      </c>
      <c r="C246" s="251" t="s">
        <v>490</v>
      </c>
      <c r="D246" s="231" t="s">
        <v>258</v>
      </c>
      <c r="E246" s="14">
        <v>2005</v>
      </c>
      <c r="F246" s="58"/>
      <c r="G246" s="58"/>
      <c r="H246" s="46">
        <f t="shared" si="10"/>
        <v>0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10"/>
      <c r="X246" s="59"/>
      <c r="Y246" s="59"/>
      <c r="Z246" s="59"/>
    </row>
    <row r="247" spans="1:26" ht="12.75">
      <c r="A247" s="10">
        <v>6</v>
      </c>
      <c r="B247" s="71" t="s">
        <v>229</v>
      </c>
      <c r="C247" s="231" t="s">
        <v>121</v>
      </c>
      <c r="D247" s="313" t="s">
        <v>95</v>
      </c>
      <c r="E247" s="14">
        <v>2005</v>
      </c>
      <c r="F247" s="58">
        <v>5.4</v>
      </c>
      <c r="G247" s="58"/>
      <c r="H247" s="46">
        <f t="shared" si="10"/>
        <v>8</v>
      </c>
      <c r="I247" s="59"/>
      <c r="J247" s="59"/>
      <c r="K247" s="59"/>
      <c r="L247" s="59"/>
      <c r="M247" s="348">
        <v>8</v>
      </c>
      <c r="N247" s="70"/>
      <c r="O247" s="59"/>
      <c r="P247" s="59"/>
      <c r="Q247" s="59"/>
      <c r="R247" s="59"/>
      <c r="S247" s="59"/>
      <c r="T247" s="59"/>
      <c r="U247" s="70"/>
      <c r="V247" s="59"/>
      <c r="W247" s="10"/>
      <c r="X247" s="59"/>
      <c r="Y247" s="59"/>
      <c r="Z247" s="59"/>
    </row>
    <row r="248" spans="1:26" ht="12.75">
      <c r="A248" s="10">
        <v>7</v>
      </c>
      <c r="B248" s="57" t="s">
        <v>586</v>
      </c>
      <c r="C248" s="231" t="s">
        <v>573</v>
      </c>
      <c r="D248" s="231" t="s">
        <v>661</v>
      </c>
      <c r="E248" s="358">
        <v>2004</v>
      </c>
      <c r="F248" s="58">
        <v>3.5</v>
      </c>
      <c r="G248" s="58">
        <v>3.4</v>
      </c>
      <c r="H248" s="46">
        <f t="shared" si="10"/>
        <v>50</v>
      </c>
      <c r="I248" s="59"/>
      <c r="J248" s="332">
        <v>20</v>
      </c>
      <c r="K248" s="59"/>
      <c r="L248" s="59"/>
      <c r="M248" s="348">
        <v>10</v>
      </c>
      <c r="N248" s="70">
        <v>20</v>
      </c>
      <c r="O248" s="59"/>
      <c r="P248" s="59"/>
      <c r="Q248" s="59"/>
      <c r="R248" s="59"/>
      <c r="S248" s="70"/>
      <c r="T248" s="59"/>
      <c r="U248" s="59"/>
      <c r="V248" s="59"/>
      <c r="W248" s="10"/>
      <c r="X248" s="59"/>
      <c r="Y248" s="59"/>
      <c r="Z248" s="59"/>
    </row>
    <row r="249" spans="1:26" ht="12.75">
      <c r="A249" s="10">
        <v>8</v>
      </c>
      <c r="B249" s="71" t="s">
        <v>357</v>
      </c>
      <c r="C249" s="231" t="s">
        <v>573</v>
      </c>
      <c r="D249" s="231" t="s">
        <v>95</v>
      </c>
      <c r="E249" s="358">
        <v>2005</v>
      </c>
      <c r="F249" s="58">
        <v>17.4</v>
      </c>
      <c r="G249" s="58"/>
      <c r="H249" s="195"/>
      <c r="I249" s="59"/>
      <c r="J249" s="59"/>
      <c r="K249" s="59"/>
      <c r="L249" s="329"/>
      <c r="M249" s="332">
        <v>1</v>
      </c>
      <c r="N249" s="59"/>
      <c r="O249" s="59"/>
      <c r="P249" s="59"/>
      <c r="Q249" s="59"/>
      <c r="R249" s="59"/>
      <c r="S249" s="59"/>
      <c r="T249" s="59"/>
      <c r="U249" s="59"/>
      <c r="V249" s="59"/>
      <c r="W249" s="10"/>
      <c r="X249" s="59"/>
      <c r="Y249" s="59"/>
      <c r="Z249" s="59"/>
    </row>
    <row r="250" spans="1:26" ht="12.75">
      <c r="A250" s="10">
        <v>9</v>
      </c>
      <c r="B250" s="57" t="s">
        <v>350</v>
      </c>
      <c r="C250" s="251" t="s">
        <v>351</v>
      </c>
      <c r="D250" s="231" t="s">
        <v>139</v>
      </c>
      <c r="E250" s="14">
        <v>2004</v>
      </c>
      <c r="F250" s="58"/>
      <c r="G250" s="58"/>
      <c r="H250" s="46">
        <f aca="true" t="shared" si="11" ref="H250:H256">SUM(I250:AA250)</f>
        <v>0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10"/>
      <c r="X250" s="59"/>
      <c r="Y250" s="59"/>
      <c r="Z250" s="59"/>
    </row>
    <row r="251" spans="1:26" ht="12.75">
      <c r="A251" s="10">
        <v>10</v>
      </c>
      <c r="B251" s="71" t="s">
        <v>277</v>
      </c>
      <c r="C251" s="231" t="s">
        <v>278</v>
      </c>
      <c r="D251" s="313" t="s">
        <v>128</v>
      </c>
      <c r="E251" s="14">
        <v>2005</v>
      </c>
      <c r="F251" s="58">
        <v>7</v>
      </c>
      <c r="G251" s="58">
        <v>5.8</v>
      </c>
      <c r="H251" s="46">
        <f t="shared" si="11"/>
        <v>48</v>
      </c>
      <c r="I251" s="331">
        <v>15</v>
      </c>
      <c r="J251" s="59"/>
      <c r="K251" s="59">
        <v>20</v>
      </c>
      <c r="L251" s="59">
        <v>10</v>
      </c>
      <c r="M251" s="59">
        <v>2</v>
      </c>
      <c r="N251" s="59"/>
      <c r="O251" s="59">
        <v>1</v>
      </c>
      <c r="P251" s="59"/>
      <c r="Q251" s="59"/>
      <c r="R251" s="59"/>
      <c r="S251" s="59"/>
      <c r="T251" s="59"/>
      <c r="U251" s="70"/>
      <c r="V251" s="59"/>
      <c r="W251" s="10"/>
      <c r="X251" s="59"/>
      <c r="Y251" s="59"/>
      <c r="Z251" s="59"/>
    </row>
    <row r="252" spans="1:26" ht="12.75">
      <c r="A252" s="10">
        <v>11</v>
      </c>
      <c r="B252" s="71" t="s">
        <v>392</v>
      </c>
      <c r="C252" s="231" t="s">
        <v>211</v>
      </c>
      <c r="D252" s="313" t="s">
        <v>125</v>
      </c>
      <c r="E252" s="14">
        <v>2005</v>
      </c>
      <c r="F252" s="58">
        <v>8.2</v>
      </c>
      <c r="G252" s="58"/>
      <c r="H252" s="46">
        <f t="shared" si="11"/>
        <v>1</v>
      </c>
      <c r="I252" s="331">
        <v>1</v>
      </c>
      <c r="J252" s="59"/>
      <c r="K252" s="59"/>
      <c r="L252" s="59"/>
      <c r="M252" s="70"/>
      <c r="N252" s="70"/>
      <c r="O252" s="59"/>
      <c r="P252" s="59"/>
      <c r="Q252" s="59"/>
      <c r="R252" s="59"/>
      <c r="S252" s="59"/>
      <c r="T252" s="59"/>
      <c r="U252" s="59"/>
      <c r="V252" s="59"/>
      <c r="W252" s="10"/>
      <c r="X252" s="59"/>
      <c r="Y252" s="59"/>
      <c r="Z252" s="59"/>
    </row>
    <row r="253" spans="1:26" ht="12.75">
      <c r="A253" s="10">
        <v>12</v>
      </c>
      <c r="B253" s="57" t="s">
        <v>226</v>
      </c>
      <c r="C253" s="231" t="s">
        <v>215</v>
      </c>
      <c r="D253" s="313" t="s">
        <v>122</v>
      </c>
      <c r="E253" s="14">
        <v>2004</v>
      </c>
      <c r="F253" s="58">
        <v>3.5</v>
      </c>
      <c r="G253" s="58">
        <v>2.5</v>
      </c>
      <c r="H253" s="46">
        <f t="shared" si="11"/>
        <v>52</v>
      </c>
      <c r="I253" s="331">
        <v>20</v>
      </c>
      <c r="J253" s="59"/>
      <c r="K253" s="59">
        <v>15</v>
      </c>
      <c r="L253" s="59">
        <v>10</v>
      </c>
      <c r="M253" s="70">
        <v>6</v>
      </c>
      <c r="N253" s="70"/>
      <c r="O253" s="59">
        <v>1</v>
      </c>
      <c r="P253" s="59"/>
      <c r="Q253" s="59"/>
      <c r="R253" s="59"/>
      <c r="S253" s="59"/>
      <c r="T253" s="59"/>
      <c r="U253" s="59"/>
      <c r="V253" s="59"/>
      <c r="W253" s="10"/>
      <c r="X253" s="59"/>
      <c r="Y253" s="59"/>
      <c r="Z253" s="59"/>
    </row>
    <row r="254" spans="1:26" ht="12.75">
      <c r="A254" s="10">
        <v>13</v>
      </c>
      <c r="B254" s="71" t="s">
        <v>355</v>
      </c>
      <c r="C254" s="251" t="s">
        <v>356</v>
      </c>
      <c r="D254" s="231" t="s">
        <v>81</v>
      </c>
      <c r="E254" s="14">
        <v>2005</v>
      </c>
      <c r="F254" s="58"/>
      <c r="G254" s="58"/>
      <c r="H254" s="46">
        <f t="shared" si="11"/>
        <v>0</v>
      </c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70"/>
      <c r="V254" s="59"/>
      <c r="W254" s="10"/>
      <c r="X254" s="59"/>
      <c r="Y254" s="59"/>
      <c r="Z254" s="59"/>
    </row>
    <row r="255" spans="1:26" ht="12.75">
      <c r="A255" s="10">
        <v>14</v>
      </c>
      <c r="B255" s="57" t="s">
        <v>281</v>
      </c>
      <c r="C255" s="251" t="s">
        <v>241</v>
      </c>
      <c r="D255" s="231" t="s">
        <v>125</v>
      </c>
      <c r="E255" s="14">
        <v>2004</v>
      </c>
      <c r="F255" s="58"/>
      <c r="G255" s="58"/>
      <c r="H255" s="46">
        <f t="shared" si="11"/>
        <v>0</v>
      </c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70"/>
      <c r="V255" s="59"/>
      <c r="W255" s="10"/>
      <c r="X255" s="59"/>
      <c r="Y255" s="59"/>
      <c r="Z255" s="59"/>
    </row>
    <row r="256" spans="1:26" ht="12.75">
      <c r="A256" s="10">
        <v>15</v>
      </c>
      <c r="B256" s="71" t="s">
        <v>284</v>
      </c>
      <c r="C256" s="251" t="s">
        <v>215</v>
      </c>
      <c r="D256" s="231" t="s">
        <v>125</v>
      </c>
      <c r="E256" s="14">
        <v>2005</v>
      </c>
      <c r="F256" s="58"/>
      <c r="G256" s="58"/>
      <c r="H256" s="46">
        <f t="shared" si="11"/>
        <v>0</v>
      </c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70"/>
      <c r="V256" s="59"/>
      <c r="W256" s="10"/>
      <c r="X256" s="59"/>
      <c r="Y256" s="59"/>
      <c r="Z256" s="59"/>
    </row>
    <row r="257" spans="1:26" ht="12.75">
      <c r="A257" s="10">
        <v>16</v>
      </c>
      <c r="B257" s="57" t="s">
        <v>552</v>
      </c>
      <c r="C257" s="231" t="s">
        <v>664</v>
      </c>
      <c r="D257" s="231" t="s">
        <v>128</v>
      </c>
      <c r="E257" s="358">
        <v>2004</v>
      </c>
      <c r="F257" s="58">
        <v>19.2</v>
      </c>
      <c r="G257" s="58"/>
      <c r="H257" s="195"/>
      <c r="I257" s="59"/>
      <c r="J257" s="59"/>
      <c r="K257" s="59"/>
      <c r="L257" s="329"/>
      <c r="M257" s="332">
        <v>1</v>
      </c>
      <c r="N257" s="59"/>
      <c r="O257" s="59"/>
      <c r="P257" s="59"/>
      <c r="Q257" s="59"/>
      <c r="R257" s="59"/>
      <c r="S257" s="59"/>
      <c r="T257" s="59"/>
      <c r="U257" s="59"/>
      <c r="V257" s="59"/>
      <c r="W257" s="10"/>
      <c r="X257" s="59"/>
      <c r="Y257" s="59"/>
      <c r="Z257" s="59"/>
    </row>
    <row r="258" spans="1:26" ht="12.75">
      <c r="A258" s="10">
        <v>17</v>
      </c>
      <c r="B258" s="71" t="s">
        <v>282</v>
      </c>
      <c r="C258" s="251" t="s">
        <v>283</v>
      </c>
      <c r="D258" s="231" t="s">
        <v>271</v>
      </c>
      <c r="E258" s="14">
        <v>2005</v>
      </c>
      <c r="F258" s="58"/>
      <c r="G258" s="58"/>
      <c r="H258" s="46">
        <f>SUM(I258:AA258)</f>
        <v>0</v>
      </c>
      <c r="I258" s="59"/>
      <c r="J258" s="59"/>
      <c r="K258" s="59"/>
      <c r="L258" s="59"/>
      <c r="M258" s="70"/>
      <c r="N258" s="70"/>
      <c r="O258" s="59"/>
      <c r="P258" s="59"/>
      <c r="Q258" s="59"/>
      <c r="R258" s="59"/>
      <c r="S258" s="59"/>
      <c r="T258" s="59"/>
      <c r="U258" s="59"/>
      <c r="V258" s="59"/>
      <c r="W258" s="10"/>
      <c r="X258" s="59"/>
      <c r="Y258" s="59"/>
      <c r="Z258" s="59"/>
    </row>
    <row r="259" spans="1:26" ht="12.75">
      <c r="A259" s="10">
        <v>18</v>
      </c>
      <c r="B259" s="71" t="s">
        <v>473</v>
      </c>
      <c r="C259" s="231" t="s">
        <v>474</v>
      </c>
      <c r="D259" s="313" t="s">
        <v>327</v>
      </c>
      <c r="E259" s="14">
        <v>2005</v>
      </c>
      <c r="F259" s="58">
        <v>34.5</v>
      </c>
      <c r="G259" s="58"/>
      <c r="H259" s="46">
        <f>SUM(I259:AA259)</f>
        <v>1</v>
      </c>
      <c r="I259" s="59"/>
      <c r="J259" s="59"/>
      <c r="K259" s="59"/>
      <c r="L259" s="59"/>
      <c r="M259" s="332">
        <v>1</v>
      </c>
      <c r="N259" s="59"/>
      <c r="O259" s="59"/>
      <c r="P259" s="59"/>
      <c r="Q259" s="59"/>
      <c r="R259" s="59"/>
      <c r="S259" s="59"/>
      <c r="T259" s="59"/>
      <c r="U259" s="59"/>
      <c r="V259" s="59"/>
      <c r="W259" s="10"/>
      <c r="X259" s="59"/>
      <c r="Y259" s="59"/>
      <c r="Z259" s="59"/>
    </row>
    <row r="260" spans="1:26" ht="12.75">
      <c r="A260" s="10">
        <v>19</v>
      </c>
      <c r="B260" s="71" t="s">
        <v>393</v>
      </c>
      <c r="C260" s="231" t="s">
        <v>80</v>
      </c>
      <c r="D260" s="313" t="s">
        <v>327</v>
      </c>
      <c r="E260" s="14">
        <v>2005</v>
      </c>
      <c r="F260" s="58">
        <v>14.6</v>
      </c>
      <c r="G260" s="58">
        <v>13.9</v>
      </c>
      <c r="H260" s="46">
        <f>SUM(I260:AA260)</f>
        <v>2</v>
      </c>
      <c r="I260" s="59"/>
      <c r="J260" s="59"/>
      <c r="K260" s="331">
        <v>1</v>
      </c>
      <c r="L260" s="59"/>
      <c r="M260" s="70">
        <v>1</v>
      </c>
      <c r="N260" s="70"/>
      <c r="O260" s="59"/>
      <c r="P260" s="59"/>
      <c r="Q260" s="59"/>
      <c r="R260" s="59"/>
      <c r="S260" s="59"/>
      <c r="T260" s="59"/>
      <c r="U260" s="70"/>
      <c r="V260" s="59"/>
      <c r="W260" s="10"/>
      <c r="X260" s="59"/>
      <c r="Y260" s="59"/>
      <c r="Z260" s="59"/>
    </row>
    <row r="261" spans="1:26" ht="12.75">
      <c r="A261" s="10">
        <v>20</v>
      </c>
      <c r="B261" s="57" t="s">
        <v>451</v>
      </c>
      <c r="C261" s="231" t="s">
        <v>643</v>
      </c>
      <c r="D261" s="231" t="s">
        <v>85</v>
      </c>
      <c r="E261" s="358">
        <v>2004</v>
      </c>
      <c r="F261" s="58">
        <v>12</v>
      </c>
      <c r="G261" s="58">
        <v>10.9</v>
      </c>
      <c r="H261" s="46">
        <f>SUM(I261:AA261)</f>
        <v>14</v>
      </c>
      <c r="I261" s="59"/>
      <c r="J261" s="59"/>
      <c r="K261" s="331">
        <v>6</v>
      </c>
      <c r="L261" s="59"/>
      <c r="M261" s="59"/>
      <c r="N261" s="59">
        <v>8</v>
      </c>
      <c r="O261" s="59"/>
      <c r="P261" s="59"/>
      <c r="Q261" s="59"/>
      <c r="R261" s="59"/>
      <c r="S261" s="59"/>
      <c r="T261" s="59"/>
      <c r="U261" s="59"/>
      <c r="V261" s="59"/>
      <c r="W261" s="10"/>
      <c r="X261" s="59"/>
      <c r="Y261" s="59"/>
      <c r="Z261" s="59"/>
    </row>
    <row r="262" spans="1:26" ht="12.75">
      <c r="A262" s="10">
        <v>21</v>
      </c>
      <c r="B262" s="71" t="s">
        <v>147</v>
      </c>
      <c r="C262" s="251" t="s">
        <v>148</v>
      </c>
      <c r="D262" s="231" t="s">
        <v>94</v>
      </c>
      <c r="E262" s="14">
        <v>2005</v>
      </c>
      <c r="F262" s="58"/>
      <c r="G262" s="58"/>
      <c r="H262" s="46">
        <f>SUM(I262:AA262)</f>
        <v>0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10"/>
      <c r="X262" s="59"/>
      <c r="Y262" s="59"/>
      <c r="Z262" s="59"/>
    </row>
    <row r="263" spans="1:26" ht="12.75">
      <c r="A263" s="10">
        <v>22</v>
      </c>
      <c r="B263" s="57" t="s">
        <v>591</v>
      </c>
      <c r="C263" s="231" t="s">
        <v>592</v>
      </c>
      <c r="D263" s="231" t="s">
        <v>247</v>
      </c>
      <c r="E263" s="358">
        <v>2004</v>
      </c>
      <c r="F263" s="58">
        <v>24.2</v>
      </c>
      <c r="G263" s="58"/>
      <c r="H263" s="195"/>
      <c r="I263" s="59"/>
      <c r="J263" s="59"/>
      <c r="K263" s="59"/>
      <c r="L263" s="329"/>
      <c r="M263" s="332">
        <v>1</v>
      </c>
      <c r="N263" s="59"/>
      <c r="O263" s="59"/>
      <c r="P263" s="59"/>
      <c r="Q263" s="59"/>
      <c r="R263" s="59"/>
      <c r="S263" s="59"/>
      <c r="T263" s="59"/>
      <c r="U263" s="59"/>
      <c r="V263" s="59"/>
      <c r="W263" s="10"/>
      <c r="X263" s="59"/>
      <c r="Y263" s="59"/>
      <c r="Z263" s="59"/>
    </row>
    <row r="264" spans="1:26" ht="12.75">
      <c r="A264" s="10">
        <v>23</v>
      </c>
      <c r="B264" s="71" t="s">
        <v>285</v>
      </c>
      <c r="C264" s="251" t="s">
        <v>286</v>
      </c>
      <c r="D264" s="231" t="s">
        <v>128</v>
      </c>
      <c r="E264" s="14">
        <v>2005</v>
      </c>
      <c r="F264" s="58"/>
      <c r="G264" s="58"/>
      <c r="H264" s="46">
        <f aca="true" t="shared" si="12" ref="H264:H274">SUM(I264:AA264)</f>
        <v>0</v>
      </c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10"/>
      <c r="X264" s="59"/>
      <c r="Y264" s="59"/>
      <c r="Z264" s="59"/>
    </row>
    <row r="265" spans="1:26" s="10" customFormat="1" ht="12.75">
      <c r="A265" s="10">
        <v>24</v>
      </c>
      <c r="B265" s="71" t="s">
        <v>279</v>
      </c>
      <c r="C265" s="251" t="s">
        <v>280</v>
      </c>
      <c r="D265" s="231" t="s">
        <v>122</v>
      </c>
      <c r="E265" s="14">
        <v>2005</v>
      </c>
      <c r="F265" s="58"/>
      <c r="G265" s="58"/>
      <c r="H265" s="46">
        <f t="shared" si="12"/>
        <v>0</v>
      </c>
      <c r="I265" s="59"/>
      <c r="J265" s="59"/>
      <c r="K265" s="59"/>
      <c r="L265" s="59"/>
      <c r="M265" s="70"/>
      <c r="N265" s="70"/>
      <c r="O265" s="59"/>
      <c r="P265" s="59"/>
      <c r="Q265" s="59"/>
      <c r="R265" s="59"/>
      <c r="S265" s="59"/>
      <c r="T265" s="59"/>
      <c r="U265" s="59"/>
      <c r="V265" s="59"/>
      <c r="X265" s="59"/>
      <c r="Y265" s="59"/>
      <c r="Z265" s="59"/>
    </row>
    <row r="266" spans="1:26" s="10" customFormat="1" ht="12.75">
      <c r="A266" s="10">
        <v>25</v>
      </c>
      <c r="B266" s="71" t="s">
        <v>225</v>
      </c>
      <c r="C266" s="251" t="s">
        <v>136</v>
      </c>
      <c r="D266" s="231" t="s">
        <v>85</v>
      </c>
      <c r="E266" s="14">
        <v>2005</v>
      </c>
      <c r="F266" s="58">
        <v>2.1</v>
      </c>
      <c r="G266" s="58"/>
      <c r="H266" s="46">
        <f t="shared" si="12"/>
        <v>20</v>
      </c>
      <c r="I266" s="59"/>
      <c r="J266" s="59"/>
      <c r="K266" s="59"/>
      <c r="L266" s="334">
        <v>10</v>
      </c>
      <c r="M266" s="59"/>
      <c r="N266" s="59"/>
      <c r="O266" s="59">
        <v>10</v>
      </c>
      <c r="P266" s="59"/>
      <c r="Q266" s="59"/>
      <c r="R266" s="59"/>
      <c r="S266" s="59"/>
      <c r="T266" s="59"/>
      <c r="U266" s="59"/>
      <c r="V266" s="59"/>
      <c r="X266" s="59"/>
      <c r="Y266" s="59"/>
      <c r="Z266" s="59"/>
    </row>
    <row r="267" spans="1:26" s="10" customFormat="1" ht="12.75">
      <c r="A267" s="10">
        <v>26</v>
      </c>
      <c r="B267" s="57" t="s">
        <v>288</v>
      </c>
      <c r="C267" s="251" t="s">
        <v>289</v>
      </c>
      <c r="D267" s="231" t="s">
        <v>95</v>
      </c>
      <c r="E267" s="14">
        <v>2004</v>
      </c>
      <c r="F267" s="58"/>
      <c r="G267" s="58"/>
      <c r="H267" s="46">
        <f t="shared" si="12"/>
        <v>0</v>
      </c>
      <c r="I267" s="59"/>
      <c r="J267" s="59"/>
      <c r="K267" s="59"/>
      <c r="L267" s="59"/>
      <c r="M267" s="70"/>
      <c r="N267" s="70"/>
      <c r="O267" s="59"/>
      <c r="P267" s="59"/>
      <c r="Q267" s="59"/>
      <c r="R267" s="59"/>
      <c r="S267" s="59"/>
      <c r="T267" s="59"/>
      <c r="U267" s="59"/>
      <c r="V267" s="59"/>
      <c r="X267" s="59"/>
      <c r="Y267" s="59"/>
      <c r="Z267" s="59"/>
    </row>
    <row r="268" spans="1:26" s="10" customFormat="1" ht="12.75">
      <c r="A268" s="10">
        <v>27</v>
      </c>
      <c r="B268" s="71" t="s">
        <v>636</v>
      </c>
      <c r="C268" s="251" t="s">
        <v>84</v>
      </c>
      <c r="D268" s="231" t="s">
        <v>119</v>
      </c>
      <c r="E268" s="358">
        <v>2005</v>
      </c>
      <c r="F268" s="58">
        <v>23.2</v>
      </c>
      <c r="G268" s="58"/>
      <c r="H268" s="46">
        <f t="shared" si="12"/>
        <v>1</v>
      </c>
      <c r="I268" s="59"/>
      <c r="J268" s="331">
        <v>1</v>
      </c>
      <c r="K268" s="59"/>
      <c r="L268" s="59"/>
      <c r="M268" s="70"/>
      <c r="N268" s="70"/>
      <c r="O268" s="59"/>
      <c r="P268" s="59"/>
      <c r="Q268" s="59"/>
      <c r="R268" s="59"/>
      <c r="S268" s="59"/>
      <c r="T268" s="59"/>
      <c r="U268" s="59"/>
      <c r="V268" s="59"/>
      <c r="X268" s="59"/>
      <c r="Y268" s="59"/>
      <c r="Z268" s="59"/>
    </row>
    <row r="269" spans="1:26" s="10" customFormat="1" ht="12.75">
      <c r="A269" s="10">
        <v>28</v>
      </c>
      <c r="B269" s="71" t="s">
        <v>227</v>
      </c>
      <c r="C269" s="251" t="s">
        <v>228</v>
      </c>
      <c r="D269" s="231" t="s">
        <v>95</v>
      </c>
      <c r="E269" s="14">
        <v>2005</v>
      </c>
      <c r="F269" s="58"/>
      <c r="G269" s="58"/>
      <c r="H269" s="46">
        <f t="shared" si="12"/>
        <v>0</v>
      </c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X269" s="59"/>
      <c r="Y269" s="59"/>
      <c r="Z269" s="59"/>
    </row>
    <row r="270" spans="1:26" s="10" customFormat="1" ht="12.75">
      <c r="A270" s="10">
        <v>29</v>
      </c>
      <c r="B270" s="57" t="s">
        <v>120</v>
      </c>
      <c r="C270" s="231" t="s">
        <v>230</v>
      </c>
      <c r="D270" s="313" t="s">
        <v>119</v>
      </c>
      <c r="E270" s="14">
        <v>2004</v>
      </c>
      <c r="F270" s="58">
        <v>3.1</v>
      </c>
      <c r="G270" s="58"/>
      <c r="H270" s="46">
        <f t="shared" si="12"/>
        <v>10</v>
      </c>
      <c r="I270" s="59"/>
      <c r="J270" s="59"/>
      <c r="K270" s="331">
        <v>10</v>
      </c>
      <c r="L270" s="59"/>
      <c r="M270" s="59"/>
      <c r="N270" s="59"/>
      <c r="O270" s="59"/>
      <c r="P270" s="59"/>
      <c r="Q270" s="59"/>
      <c r="R270" s="59"/>
      <c r="S270" s="70"/>
      <c r="T270" s="59"/>
      <c r="U270" s="59"/>
      <c r="V270" s="59"/>
      <c r="X270" s="59"/>
      <c r="Y270" s="59"/>
      <c r="Z270" s="59"/>
    </row>
    <row r="271" spans="1:26" s="10" customFormat="1" ht="12.75">
      <c r="A271" s="10">
        <v>30</v>
      </c>
      <c r="B271" s="71" t="s">
        <v>354</v>
      </c>
      <c r="C271" s="251" t="s">
        <v>162</v>
      </c>
      <c r="D271" s="231" t="s">
        <v>128</v>
      </c>
      <c r="E271" s="14">
        <v>2005</v>
      </c>
      <c r="F271" s="58"/>
      <c r="G271" s="58"/>
      <c r="H271" s="46">
        <f t="shared" si="12"/>
        <v>0</v>
      </c>
      <c r="I271" s="59"/>
      <c r="J271" s="59"/>
      <c r="K271" s="59"/>
      <c r="L271" s="59"/>
      <c r="M271" s="70"/>
      <c r="N271" s="70"/>
      <c r="O271" s="59"/>
      <c r="P271" s="59"/>
      <c r="Q271" s="59"/>
      <c r="R271" s="59"/>
      <c r="S271" s="59"/>
      <c r="T271" s="59"/>
      <c r="U271" s="59"/>
      <c r="V271" s="59"/>
      <c r="X271" s="59"/>
      <c r="Y271" s="59"/>
      <c r="Z271" s="59"/>
    </row>
    <row r="272" spans="1:26" s="10" customFormat="1" ht="12.75">
      <c r="A272" s="10">
        <v>31</v>
      </c>
      <c r="B272" s="71" t="s">
        <v>170</v>
      </c>
      <c r="C272" s="251" t="s">
        <v>171</v>
      </c>
      <c r="D272" s="231" t="s">
        <v>139</v>
      </c>
      <c r="E272" s="14">
        <v>2005</v>
      </c>
      <c r="F272" s="58"/>
      <c r="G272" s="58"/>
      <c r="H272" s="46">
        <f t="shared" si="12"/>
        <v>0</v>
      </c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X272" s="59"/>
      <c r="Y272" s="59"/>
      <c r="Z272" s="59"/>
    </row>
    <row r="273" spans="1:26" s="10" customFormat="1" ht="12.75">
      <c r="A273" s="10">
        <v>32</v>
      </c>
      <c r="B273" s="71" t="s">
        <v>352</v>
      </c>
      <c r="C273" s="231" t="s">
        <v>353</v>
      </c>
      <c r="D273" s="313" t="s">
        <v>258</v>
      </c>
      <c r="E273" s="14">
        <v>2005</v>
      </c>
      <c r="F273" s="58">
        <v>18.2</v>
      </c>
      <c r="G273" s="58"/>
      <c r="H273" s="46">
        <f t="shared" si="12"/>
        <v>1</v>
      </c>
      <c r="I273" s="59"/>
      <c r="J273" s="59"/>
      <c r="K273" s="59"/>
      <c r="L273" s="59"/>
      <c r="M273" s="348">
        <v>1</v>
      </c>
      <c r="N273" s="70"/>
      <c r="O273" s="59"/>
      <c r="P273" s="59"/>
      <c r="Q273" s="59"/>
      <c r="R273" s="59"/>
      <c r="S273" s="59"/>
      <c r="T273" s="59"/>
      <c r="U273" s="59"/>
      <c r="V273" s="59"/>
      <c r="X273" s="59"/>
      <c r="Y273" s="59"/>
      <c r="Z273" s="59"/>
    </row>
    <row r="274" spans="1:26" ht="12.75">
      <c r="A274" s="10">
        <v>33</v>
      </c>
      <c r="B274" s="57" t="s">
        <v>398</v>
      </c>
      <c r="C274" s="251" t="s">
        <v>339</v>
      </c>
      <c r="D274" s="231" t="s">
        <v>119</v>
      </c>
      <c r="E274" s="14">
        <v>2004</v>
      </c>
      <c r="F274" s="58"/>
      <c r="G274" s="58"/>
      <c r="H274" s="46">
        <f t="shared" si="12"/>
        <v>0</v>
      </c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10"/>
      <c r="X274" s="59"/>
      <c r="Y274" s="59"/>
      <c r="Z274" s="59"/>
    </row>
    <row r="275" spans="1:26" ht="12.75">
      <c r="A275" s="10">
        <v>34</v>
      </c>
      <c r="B275" s="71" t="s">
        <v>575</v>
      </c>
      <c r="C275" s="231" t="s">
        <v>349</v>
      </c>
      <c r="D275" s="231" t="s">
        <v>204</v>
      </c>
      <c r="E275" s="358">
        <v>2005</v>
      </c>
      <c r="F275" s="58">
        <v>29.2</v>
      </c>
      <c r="G275" s="58"/>
      <c r="H275" s="195"/>
      <c r="I275" s="59"/>
      <c r="J275" s="59"/>
      <c r="K275" s="59"/>
      <c r="L275" s="329"/>
      <c r="M275" s="332">
        <v>1</v>
      </c>
      <c r="N275" s="59"/>
      <c r="O275" s="59"/>
      <c r="P275" s="59"/>
      <c r="Q275" s="59"/>
      <c r="R275" s="59"/>
      <c r="S275" s="59"/>
      <c r="T275" s="59"/>
      <c r="U275" s="59"/>
      <c r="V275" s="59"/>
      <c r="W275" s="10"/>
      <c r="X275" s="59"/>
      <c r="Y275" s="59"/>
      <c r="Z275" s="59"/>
    </row>
    <row r="276" spans="1:26" ht="12.75">
      <c r="A276" s="10">
        <v>35</v>
      </c>
      <c r="B276" s="71" t="s">
        <v>665</v>
      </c>
      <c r="C276" s="231" t="s">
        <v>666</v>
      </c>
      <c r="D276" s="231" t="s">
        <v>248</v>
      </c>
      <c r="E276" s="358">
        <v>2005</v>
      </c>
      <c r="F276" s="58">
        <v>46</v>
      </c>
      <c r="G276" s="58"/>
      <c r="H276" s="195"/>
      <c r="I276" s="59"/>
      <c r="J276" s="59"/>
      <c r="K276" s="59"/>
      <c r="L276" s="329"/>
      <c r="M276" s="332">
        <v>1</v>
      </c>
      <c r="N276" s="59"/>
      <c r="O276" s="59"/>
      <c r="P276" s="59"/>
      <c r="Q276" s="59"/>
      <c r="R276" s="59"/>
      <c r="S276" s="59"/>
      <c r="T276" s="59"/>
      <c r="U276" s="59"/>
      <c r="V276" s="59"/>
      <c r="W276" s="10"/>
      <c r="X276" s="59"/>
      <c r="Y276" s="59"/>
      <c r="Z276" s="59"/>
    </row>
    <row r="277" spans="1:26" ht="12.75">
      <c r="A277" s="10">
        <v>36</v>
      </c>
      <c r="B277" s="57" t="s">
        <v>172</v>
      </c>
      <c r="C277" s="251" t="s">
        <v>173</v>
      </c>
      <c r="D277" s="231" t="s">
        <v>128</v>
      </c>
      <c r="E277" s="14">
        <v>2004</v>
      </c>
      <c r="F277" s="58"/>
      <c r="G277" s="58"/>
      <c r="H277" s="46">
        <f aca="true" t="shared" si="13" ref="H277:H287">SUM(I277:AA277)</f>
        <v>0</v>
      </c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10"/>
      <c r="X277" s="59"/>
      <c r="Y277" s="59"/>
      <c r="Z277" s="59"/>
    </row>
    <row r="278" spans="1:26" ht="12.75">
      <c r="A278" s="10">
        <v>37</v>
      </c>
      <c r="B278" s="71" t="s">
        <v>312</v>
      </c>
      <c r="C278" s="231" t="s">
        <v>144</v>
      </c>
      <c r="D278" s="313" t="s">
        <v>125</v>
      </c>
      <c r="E278" s="14">
        <v>2005</v>
      </c>
      <c r="F278" s="58">
        <v>14.6</v>
      </c>
      <c r="G278" s="58">
        <v>14.9</v>
      </c>
      <c r="H278" s="46">
        <f t="shared" si="13"/>
        <v>13</v>
      </c>
      <c r="I278" s="59"/>
      <c r="J278" s="331">
        <v>6</v>
      </c>
      <c r="K278" s="59"/>
      <c r="L278" s="59"/>
      <c r="M278" s="70">
        <v>1</v>
      </c>
      <c r="N278" s="70">
        <v>6</v>
      </c>
      <c r="O278" s="59"/>
      <c r="P278" s="59"/>
      <c r="Q278" s="59"/>
      <c r="R278" s="59"/>
      <c r="S278" s="59"/>
      <c r="T278" s="59"/>
      <c r="U278" s="59"/>
      <c r="V278" s="59"/>
      <c r="W278" s="10"/>
      <c r="X278" s="59"/>
      <c r="Y278" s="59"/>
      <c r="Z278" s="59"/>
    </row>
    <row r="279" spans="1:26" ht="12.75">
      <c r="A279" s="314">
        <v>38</v>
      </c>
      <c r="B279" s="71" t="s">
        <v>150</v>
      </c>
      <c r="C279" s="251" t="s">
        <v>151</v>
      </c>
      <c r="D279" s="231" t="s">
        <v>94</v>
      </c>
      <c r="E279" s="14">
        <v>2005</v>
      </c>
      <c r="F279" s="58"/>
      <c r="G279" s="58"/>
      <c r="H279" s="46">
        <f t="shared" si="13"/>
        <v>0</v>
      </c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10"/>
      <c r="X279" s="59"/>
      <c r="Y279" s="59"/>
      <c r="Z279" s="59"/>
    </row>
    <row r="280" spans="2:26" s="10" customFormat="1" ht="12.75">
      <c r="B280" s="57" t="s">
        <v>484</v>
      </c>
      <c r="C280" s="251" t="s">
        <v>485</v>
      </c>
      <c r="D280" s="231" t="s">
        <v>244</v>
      </c>
      <c r="E280" s="14">
        <v>2004</v>
      </c>
      <c r="F280" s="58"/>
      <c r="G280" s="58"/>
      <c r="H280" s="46">
        <f t="shared" si="13"/>
        <v>0</v>
      </c>
      <c r="I280" s="59"/>
      <c r="J280" s="59"/>
      <c r="K280" s="59"/>
      <c r="L280" s="59"/>
      <c r="M280" s="70"/>
      <c r="N280" s="70"/>
      <c r="O280" s="59"/>
      <c r="P280" s="59"/>
      <c r="Q280" s="59"/>
      <c r="R280" s="59"/>
      <c r="S280" s="59"/>
      <c r="T280" s="59"/>
      <c r="U280" s="59"/>
      <c r="V280" s="59"/>
      <c r="X280" s="59"/>
      <c r="Y280" s="59"/>
      <c r="Z280" s="59"/>
    </row>
    <row r="281" spans="2:26" s="10" customFormat="1" ht="12.75">
      <c r="B281" s="71" t="s">
        <v>306</v>
      </c>
      <c r="C281" s="231" t="s">
        <v>329</v>
      </c>
      <c r="D281" s="313" t="s">
        <v>204</v>
      </c>
      <c r="E281" s="14">
        <v>2005</v>
      </c>
      <c r="F281" s="58">
        <v>11.9</v>
      </c>
      <c r="G281" s="58"/>
      <c r="H281" s="46">
        <f t="shared" si="13"/>
        <v>1</v>
      </c>
      <c r="I281" s="59"/>
      <c r="J281" s="59"/>
      <c r="K281" s="59"/>
      <c r="L281" s="59"/>
      <c r="M281" s="348">
        <v>1</v>
      </c>
      <c r="N281" s="70"/>
      <c r="O281" s="59"/>
      <c r="P281" s="59"/>
      <c r="Q281" s="59"/>
      <c r="R281" s="59"/>
      <c r="S281" s="59"/>
      <c r="T281" s="59"/>
      <c r="U281" s="70"/>
      <c r="V281" s="59"/>
      <c r="X281" s="59"/>
      <c r="Y281" s="59"/>
      <c r="Z281" s="59"/>
    </row>
    <row r="282" spans="2:26" s="10" customFormat="1" ht="12.75">
      <c r="B282" s="57" t="s">
        <v>138</v>
      </c>
      <c r="C282" s="231" t="s">
        <v>131</v>
      </c>
      <c r="D282" s="313" t="s">
        <v>139</v>
      </c>
      <c r="E282" s="14">
        <v>2004</v>
      </c>
      <c r="F282" s="59">
        <v>5.3</v>
      </c>
      <c r="G282" s="58"/>
      <c r="H282" s="46">
        <f t="shared" si="13"/>
        <v>1</v>
      </c>
      <c r="I282" s="59"/>
      <c r="J282" s="59"/>
      <c r="K282" s="59"/>
      <c r="L282" s="59"/>
      <c r="M282" s="348">
        <v>1</v>
      </c>
      <c r="N282" s="70"/>
      <c r="O282" s="59"/>
      <c r="P282" s="59"/>
      <c r="Q282" s="59"/>
      <c r="R282" s="59"/>
      <c r="S282" s="59"/>
      <c r="T282" s="59"/>
      <c r="U282" s="59"/>
      <c r="V282" s="59"/>
      <c r="X282" s="59"/>
      <c r="Y282" s="59"/>
      <c r="Z282" s="59"/>
    </row>
    <row r="283" spans="2:26" s="10" customFormat="1" ht="12.75">
      <c r="B283" s="57" t="s">
        <v>190</v>
      </c>
      <c r="C283" s="251" t="s">
        <v>84</v>
      </c>
      <c r="D283" s="231" t="s">
        <v>85</v>
      </c>
      <c r="E283" s="14">
        <v>2004</v>
      </c>
      <c r="F283" s="210"/>
      <c r="G283" s="58"/>
      <c r="H283" s="46">
        <f t="shared" si="13"/>
        <v>0</v>
      </c>
      <c r="I283" s="59"/>
      <c r="J283" s="59"/>
      <c r="K283" s="59"/>
      <c r="L283" s="32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X283" s="59"/>
      <c r="Y283" s="59"/>
      <c r="Z283" s="59"/>
    </row>
    <row r="284" spans="2:26" s="10" customFormat="1" ht="12.75">
      <c r="B284" s="57" t="s">
        <v>232</v>
      </c>
      <c r="C284" s="231" t="s">
        <v>233</v>
      </c>
      <c r="D284" s="313" t="s">
        <v>119</v>
      </c>
      <c r="E284" s="14">
        <v>2004</v>
      </c>
      <c r="F284" s="59">
        <v>3.5</v>
      </c>
      <c r="G284" s="58">
        <v>3.8</v>
      </c>
      <c r="H284" s="46">
        <f t="shared" si="13"/>
        <v>23</v>
      </c>
      <c r="I284" s="59"/>
      <c r="J284" s="59"/>
      <c r="K284" s="331">
        <v>8</v>
      </c>
      <c r="L284" s="59">
        <v>10</v>
      </c>
      <c r="M284" s="70">
        <v>4</v>
      </c>
      <c r="N284" s="70"/>
      <c r="O284" s="59">
        <v>1</v>
      </c>
      <c r="P284" s="59"/>
      <c r="Q284" s="59"/>
      <c r="R284" s="59"/>
      <c r="S284" s="59"/>
      <c r="T284" s="59"/>
      <c r="U284" s="59"/>
      <c r="V284" s="59"/>
      <c r="X284" s="59"/>
      <c r="Y284" s="59"/>
      <c r="Z284" s="59"/>
    </row>
    <row r="285" spans="2:26" s="10" customFormat="1" ht="12.75">
      <c r="B285" s="71" t="s">
        <v>224</v>
      </c>
      <c r="C285" s="251" t="s">
        <v>84</v>
      </c>
      <c r="D285" s="231" t="s">
        <v>85</v>
      </c>
      <c r="E285" s="14">
        <v>2005</v>
      </c>
      <c r="F285" s="333"/>
      <c r="G285" s="58"/>
      <c r="H285" s="46">
        <f t="shared" si="13"/>
        <v>30</v>
      </c>
      <c r="I285" s="59"/>
      <c r="J285" s="59"/>
      <c r="K285" s="59"/>
      <c r="L285" s="334">
        <v>10</v>
      </c>
      <c r="M285" s="70"/>
      <c r="N285" s="70"/>
      <c r="O285" s="59"/>
      <c r="P285" s="329">
        <v>20</v>
      </c>
      <c r="Q285" s="59"/>
      <c r="R285" s="59"/>
      <c r="S285" s="59"/>
      <c r="T285" s="59"/>
      <c r="U285" s="59"/>
      <c r="V285" s="59"/>
      <c r="X285" s="59"/>
      <c r="Y285" s="59"/>
      <c r="Z285" s="59"/>
    </row>
    <row r="286" spans="2:26" s="10" customFormat="1" ht="12.75">
      <c r="B286" s="71" t="s">
        <v>403</v>
      </c>
      <c r="C286" s="251" t="s">
        <v>328</v>
      </c>
      <c r="D286" s="231" t="s">
        <v>204</v>
      </c>
      <c r="E286" s="14">
        <v>2005</v>
      </c>
      <c r="F286" s="58"/>
      <c r="G286" s="58"/>
      <c r="H286" s="46">
        <f t="shared" si="13"/>
        <v>10</v>
      </c>
      <c r="I286" s="59"/>
      <c r="J286" s="59"/>
      <c r="K286" s="59"/>
      <c r="L286" s="334">
        <v>10</v>
      </c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X286" s="59"/>
      <c r="Y286" s="59"/>
      <c r="Z286" s="59"/>
    </row>
    <row r="287" spans="2:26" s="10" customFormat="1" ht="12.75">
      <c r="B287" s="71" t="s">
        <v>133</v>
      </c>
      <c r="C287" s="231" t="s">
        <v>134</v>
      </c>
      <c r="D287" s="313" t="s">
        <v>85</v>
      </c>
      <c r="E287" s="14">
        <v>2005</v>
      </c>
      <c r="F287" s="58">
        <v>1.5</v>
      </c>
      <c r="G287" s="58"/>
      <c r="H287" s="46">
        <f t="shared" si="13"/>
        <v>1</v>
      </c>
      <c r="I287" s="59"/>
      <c r="J287" s="59"/>
      <c r="K287" s="59"/>
      <c r="L287" s="329"/>
      <c r="M287" s="59"/>
      <c r="N287" s="59"/>
      <c r="O287" s="332">
        <v>1</v>
      </c>
      <c r="P287" s="59"/>
      <c r="Q287" s="59"/>
      <c r="R287" s="59"/>
      <c r="S287" s="59"/>
      <c r="T287" s="59"/>
      <c r="U287" s="59"/>
      <c r="V287" s="59"/>
      <c r="X287" s="59"/>
      <c r="Y287" s="59"/>
      <c r="Z287" s="59"/>
    </row>
    <row r="288" spans="1:26" ht="12.75">
      <c r="A288" s="10"/>
      <c r="B288" s="57"/>
      <c r="C288" s="57"/>
      <c r="D288" s="57"/>
      <c r="E288" s="10"/>
      <c r="F288" s="58"/>
      <c r="G288" s="58"/>
      <c r="I288" s="59"/>
      <c r="J288" s="59"/>
      <c r="K288" s="59"/>
      <c r="L288" s="59"/>
      <c r="M288" s="70"/>
      <c r="N288" s="70"/>
      <c r="O288" s="59"/>
      <c r="P288" s="59"/>
      <c r="Q288" s="59"/>
      <c r="R288" s="59"/>
      <c r="S288" s="59"/>
      <c r="T288" s="59"/>
      <c r="U288" s="70"/>
      <c r="V288" s="59"/>
      <c r="W288" s="10"/>
      <c r="X288" s="59"/>
      <c r="Y288" s="59"/>
      <c r="Z288" s="59"/>
    </row>
    <row r="289" spans="1:26" ht="12.75">
      <c r="A289" s="205" t="s">
        <v>291</v>
      </c>
      <c r="B289" s="140"/>
      <c r="C289" s="206"/>
      <c r="D289" s="141"/>
      <c r="E289" s="10"/>
      <c r="F289" s="58"/>
      <c r="G289" s="58"/>
      <c r="I289" s="59"/>
      <c r="J289" s="59"/>
      <c r="K289" s="59"/>
      <c r="L289" s="59"/>
      <c r="M289" s="70"/>
      <c r="N289" s="70"/>
      <c r="O289" s="59"/>
      <c r="P289" s="59"/>
      <c r="Q289" s="59"/>
      <c r="R289" s="59"/>
      <c r="S289" s="70"/>
      <c r="T289" s="59"/>
      <c r="U289" s="59"/>
      <c r="V289" s="59"/>
      <c r="W289" s="10"/>
      <c r="X289" s="59"/>
      <c r="Y289" s="59"/>
      <c r="Z289" s="59"/>
    </row>
    <row r="290" spans="1:26" ht="12.75">
      <c r="A290" s="207" t="s">
        <v>619</v>
      </c>
      <c r="B290" s="140"/>
      <c r="C290" s="208"/>
      <c r="D290" s="141"/>
      <c r="E290" s="10"/>
      <c r="F290" s="58"/>
      <c r="G290" s="58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70"/>
      <c r="T290" s="59"/>
      <c r="U290" s="70"/>
      <c r="V290" s="59"/>
      <c r="W290" s="10"/>
      <c r="X290" s="59"/>
      <c r="Y290" s="59"/>
      <c r="Z290" s="59"/>
    </row>
    <row r="291" spans="1:26" ht="12.75">
      <c r="A291" s="207" t="s">
        <v>292</v>
      </c>
      <c r="B291" s="140"/>
      <c r="C291" s="208"/>
      <c r="D291" s="141"/>
      <c r="E291" s="10"/>
      <c r="F291" s="58"/>
      <c r="G291" s="58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10"/>
      <c r="X291" s="59"/>
      <c r="Y291" s="59"/>
      <c r="Z291" s="59"/>
    </row>
    <row r="292" spans="1:26" ht="12.75">
      <c r="A292" s="10"/>
      <c r="B292" s="57"/>
      <c r="C292" s="57"/>
      <c r="D292" s="57"/>
      <c r="E292" s="10"/>
      <c r="F292" s="58"/>
      <c r="G292" s="58"/>
      <c r="I292" s="59"/>
      <c r="J292" s="59"/>
      <c r="K292" s="59"/>
      <c r="L292" s="59"/>
      <c r="M292" s="70"/>
      <c r="N292" s="70"/>
      <c r="O292" s="59"/>
      <c r="P292" s="59"/>
      <c r="Q292" s="59"/>
      <c r="R292" s="59"/>
      <c r="S292" s="59"/>
      <c r="T292" s="59"/>
      <c r="U292" s="59"/>
      <c r="V292" s="59"/>
      <c r="W292" s="10"/>
      <c r="X292" s="59"/>
      <c r="Y292" s="59"/>
      <c r="Z292" s="59"/>
    </row>
    <row r="293" spans="1:26" ht="12.75">
      <c r="A293" s="10"/>
      <c r="B293" s="57"/>
      <c r="C293" s="57"/>
      <c r="D293" s="57"/>
      <c r="E293" s="10"/>
      <c r="F293" s="58"/>
      <c r="G293" s="58"/>
      <c r="I293" s="59"/>
      <c r="J293" s="59"/>
      <c r="K293" s="59"/>
      <c r="L293" s="59"/>
      <c r="M293" s="70"/>
      <c r="N293" s="70"/>
      <c r="O293" s="59"/>
      <c r="P293" s="59"/>
      <c r="Q293" s="59"/>
      <c r="R293" s="59"/>
      <c r="S293" s="59"/>
      <c r="T293" s="59"/>
      <c r="U293" s="59"/>
      <c r="V293" s="59"/>
      <c r="W293" s="10"/>
      <c r="X293" s="59"/>
      <c r="Y293" s="59"/>
      <c r="Z293" s="59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K52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1.00390625" style="18" customWidth="1"/>
    <col min="4" max="8" width="11.421875" style="45" customWidth="1"/>
    <col min="9" max="9" width="14.8515625" style="45" customWidth="1"/>
    <col min="10" max="11" width="8.421875" style="45" customWidth="1"/>
    <col min="12" max="12" width="11.57421875" style="45" customWidth="1"/>
    <col min="13" max="13" width="11.421875" style="45" customWidth="1"/>
    <col min="14" max="14" width="15.00390625" style="45" customWidth="1"/>
    <col min="15" max="15" width="22.421875" style="0" bestFit="1" customWidth="1"/>
  </cols>
  <sheetData>
    <row r="1" spans="1:15" ht="32.25" thickBot="1">
      <c r="A1" s="540" t="s">
        <v>531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6.5" customHeight="1" thickBot="1">
      <c r="A2" s="490">
        <v>2019</v>
      </c>
      <c r="B2" s="552">
        <v>2018</v>
      </c>
      <c r="C2" s="519" t="s">
        <v>14</v>
      </c>
      <c r="D2" s="549" t="s">
        <v>612</v>
      </c>
      <c r="E2" s="550"/>
      <c r="F2" s="550"/>
      <c r="G2" s="551"/>
      <c r="H2" s="549" t="s">
        <v>613</v>
      </c>
      <c r="I2" s="555"/>
      <c r="J2" s="555"/>
      <c r="K2" s="555"/>
      <c r="L2" s="555"/>
      <c r="M2" s="556"/>
      <c r="N2" s="532" t="s">
        <v>614</v>
      </c>
      <c r="O2" s="519" t="s">
        <v>14</v>
      </c>
    </row>
    <row r="3" spans="1:15" ht="19.5" customHeight="1" thickBot="1">
      <c r="A3" s="465"/>
      <c r="B3" s="553"/>
      <c r="C3" s="520"/>
      <c r="D3" s="543" t="s">
        <v>108</v>
      </c>
      <c r="E3" s="545" t="s">
        <v>109</v>
      </c>
      <c r="F3" s="547" t="s">
        <v>110</v>
      </c>
      <c r="G3" s="548" t="s">
        <v>111</v>
      </c>
      <c r="H3" s="522" t="s">
        <v>377</v>
      </c>
      <c r="I3" s="557" t="s">
        <v>114</v>
      </c>
      <c r="J3" s="529" t="s">
        <v>611</v>
      </c>
      <c r="K3" s="534" t="s">
        <v>616</v>
      </c>
      <c r="L3" s="537" t="s">
        <v>0</v>
      </c>
      <c r="M3" s="527" t="s">
        <v>113</v>
      </c>
      <c r="N3" s="533"/>
      <c r="O3" s="520"/>
    </row>
    <row r="4" spans="1:15" ht="19.5" customHeight="1" thickBot="1">
      <c r="A4" s="465"/>
      <c r="B4" s="553"/>
      <c r="C4" s="520"/>
      <c r="D4" s="544"/>
      <c r="E4" s="546"/>
      <c r="F4" s="547"/>
      <c r="G4" s="548"/>
      <c r="H4" s="523"/>
      <c r="I4" s="558"/>
      <c r="J4" s="530"/>
      <c r="K4" s="535"/>
      <c r="L4" s="538"/>
      <c r="M4" s="527"/>
      <c r="N4" s="533"/>
      <c r="O4" s="520"/>
    </row>
    <row r="5" spans="1:15" ht="19.5" customHeight="1" thickBot="1">
      <c r="A5" s="465"/>
      <c r="B5" s="553"/>
      <c r="C5" s="521"/>
      <c r="D5" s="544"/>
      <c r="E5" s="546"/>
      <c r="F5" s="547"/>
      <c r="G5" s="548"/>
      <c r="H5" s="523"/>
      <c r="I5" s="558"/>
      <c r="J5" s="530"/>
      <c r="K5" s="535"/>
      <c r="L5" s="538"/>
      <c r="M5" s="527"/>
      <c r="N5" s="533"/>
      <c r="O5" s="521"/>
    </row>
    <row r="6" spans="1:15" ht="19.5" customHeight="1" thickBot="1">
      <c r="A6" s="528"/>
      <c r="B6" s="554"/>
      <c r="C6" s="272" t="s">
        <v>115</v>
      </c>
      <c r="D6" s="544"/>
      <c r="E6" s="546"/>
      <c r="F6" s="547"/>
      <c r="G6" s="548"/>
      <c r="H6" s="524"/>
      <c r="I6" s="558"/>
      <c r="J6" s="531"/>
      <c r="K6" s="536"/>
      <c r="L6" s="539"/>
      <c r="M6" s="527"/>
      <c r="N6" s="486"/>
      <c r="O6" s="272" t="s">
        <v>115</v>
      </c>
    </row>
    <row r="7" spans="1:15" ht="20.25">
      <c r="A7" s="122">
        <v>1</v>
      </c>
      <c r="B7" s="148">
        <v>1</v>
      </c>
      <c r="C7" s="73" t="s">
        <v>27</v>
      </c>
      <c r="D7" s="100">
        <v>1000</v>
      </c>
      <c r="E7" s="101"/>
      <c r="F7" s="102"/>
      <c r="G7" s="102"/>
      <c r="H7" s="102"/>
      <c r="I7" s="121"/>
      <c r="J7" s="275"/>
      <c r="K7" s="276"/>
      <c r="L7" s="416"/>
      <c r="M7" s="103"/>
      <c r="N7" s="104">
        <f aca="true" t="shared" si="0" ref="N7:N19">SUM(H7:M7)</f>
        <v>0</v>
      </c>
      <c r="O7" s="73" t="s">
        <v>27</v>
      </c>
    </row>
    <row r="8" spans="1:15" ht="15.75">
      <c r="A8" s="123">
        <v>2</v>
      </c>
      <c r="B8" s="149">
        <v>4</v>
      </c>
      <c r="C8" s="74" t="s">
        <v>60</v>
      </c>
      <c r="D8" s="105">
        <v>700</v>
      </c>
      <c r="E8" s="135"/>
      <c r="F8" s="136"/>
      <c r="G8" s="107"/>
      <c r="H8" s="95"/>
      <c r="I8" s="112"/>
      <c r="J8" s="277"/>
      <c r="K8" s="278"/>
      <c r="L8" s="415"/>
      <c r="M8" s="108"/>
      <c r="N8" s="109">
        <f t="shared" si="0"/>
        <v>0</v>
      </c>
      <c r="O8" s="74" t="s">
        <v>60</v>
      </c>
    </row>
    <row r="9" spans="1:15" ht="15.75">
      <c r="A9" s="123">
        <v>3</v>
      </c>
      <c r="B9" s="149">
        <v>8</v>
      </c>
      <c r="C9" s="75" t="s">
        <v>177</v>
      </c>
      <c r="D9" s="105">
        <v>600</v>
      </c>
      <c r="E9" s="135"/>
      <c r="F9" s="266"/>
      <c r="G9" s="138"/>
      <c r="H9" s="95"/>
      <c r="I9" s="265"/>
      <c r="J9" s="289"/>
      <c r="K9" s="290"/>
      <c r="L9" s="417"/>
      <c r="M9" s="108"/>
      <c r="N9" s="109">
        <f t="shared" si="0"/>
        <v>0</v>
      </c>
      <c r="O9" s="75" t="s">
        <v>177</v>
      </c>
    </row>
    <row r="10" spans="1:15" ht="15.75">
      <c r="A10" s="123">
        <v>4</v>
      </c>
      <c r="B10" s="149">
        <v>9</v>
      </c>
      <c r="C10" s="74" t="s">
        <v>15</v>
      </c>
      <c r="D10" s="105">
        <v>400</v>
      </c>
      <c r="E10" s="106"/>
      <c r="F10" s="95"/>
      <c r="G10" s="139"/>
      <c r="I10" s="112"/>
      <c r="J10" s="277"/>
      <c r="K10" s="278"/>
      <c r="L10" s="407"/>
      <c r="M10" s="111"/>
      <c r="N10" s="109">
        <f t="shared" si="0"/>
        <v>0</v>
      </c>
      <c r="O10" s="74" t="s">
        <v>15</v>
      </c>
    </row>
    <row r="11" spans="1:15" ht="15.75">
      <c r="A11" s="131">
        <v>5</v>
      </c>
      <c r="B11" s="149">
        <v>2</v>
      </c>
      <c r="C11" s="74" t="s">
        <v>55</v>
      </c>
      <c r="D11" s="105">
        <v>400</v>
      </c>
      <c r="E11" s="106"/>
      <c r="F11" s="110"/>
      <c r="G11" s="95"/>
      <c r="H11" s="95"/>
      <c r="I11" s="112"/>
      <c r="J11" s="277"/>
      <c r="K11" s="278"/>
      <c r="L11" s="407"/>
      <c r="M11" s="108"/>
      <c r="N11" s="109">
        <f t="shared" si="0"/>
        <v>0</v>
      </c>
      <c r="O11" s="74" t="s">
        <v>55</v>
      </c>
    </row>
    <row r="12" spans="1:15" ht="15.75">
      <c r="A12" s="123">
        <v>6</v>
      </c>
      <c r="B12" s="149">
        <v>6</v>
      </c>
      <c r="C12" s="75" t="s">
        <v>25</v>
      </c>
      <c r="D12" s="105">
        <v>350</v>
      </c>
      <c r="E12" s="106"/>
      <c r="F12" s="95"/>
      <c r="G12" s="110"/>
      <c r="H12" s="95"/>
      <c r="I12" s="111"/>
      <c r="J12" s="291"/>
      <c r="K12" s="285"/>
      <c r="L12" s="418"/>
      <c r="M12" s="108"/>
      <c r="N12" s="109">
        <f t="shared" si="0"/>
        <v>0</v>
      </c>
      <c r="O12" s="75" t="s">
        <v>25</v>
      </c>
    </row>
    <row r="13" spans="1:15" ht="15.75">
      <c r="A13" s="123">
        <v>7</v>
      </c>
      <c r="B13" s="149">
        <v>7</v>
      </c>
      <c r="C13" s="75" t="s">
        <v>156</v>
      </c>
      <c r="D13" s="105">
        <v>350</v>
      </c>
      <c r="E13" s="106"/>
      <c r="F13" s="110"/>
      <c r="G13" s="95"/>
      <c r="H13" s="95"/>
      <c r="I13" s="215"/>
      <c r="J13" s="292"/>
      <c r="K13" s="278"/>
      <c r="L13" s="407"/>
      <c r="M13" s="108"/>
      <c r="N13" s="109">
        <f t="shared" si="0"/>
        <v>0</v>
      </c>
      <c r="O13" s="75" t="s">
        <v>156</v>
      </c>
    </row>
    <row r="14" spans="1:15" ht="15.75">
      <c r="A14" s="123">
        <v>8</v>
      </c>
      <c r="B14" s="150">
        <v>5</v>
      </c>
      <c r="C14" s="74" t="s">
        <v>17</v>
      </c>
      <c r="D14" s="105">
        <v>350</v>
      </c>
      <c r="E14" s="106"/>
      <c r="F14" s="110"/>
      <c r="H14" s="95"/>
      <c r="I14" s="215"/>
      <c r="J14" s="292"/>
      <c r="K14" s="278"/>
      <c r="L14" s="407"/>
      <c r="M14" s="108"/>
      <c r="N14" s="109">
        <f t="shared" si="0"/>
        <v>0</v>
      </c>
      <c r="O14" s="74" t="s">
        <v>17</v>
      </c>
    </row>
    <row r="15" spans="1:15" ht="15.75">
      <c r="A15" s="123">
        <v>8</v>
      </c>
      <c r="B15" s="149">
        <v>3</v>
      </c>
      <c r="C15" s="75" t="s">
        <v>72</v>
      </c>
      <c r="D15" s="105">
        <v>300</v>
      </c>
      <c r="E15" s="106"/>
      <c r="F15" s="95"/>
      <c r="G15" s="95"/>
      <c r="H15" s="95"/>
      <c r="I15" s="112"/>
      <c r="J15" s="286"/>
      <c r="K15" s="285"/>
      <c r="L15" s="418"/>
      <c r="M15" s="108"/>
      <c r="N15" s="109">
        <f t="shared" si="0"/>
        <v>0</v>
      </c>
      <c r="O15" s="75" t="s">
        <v>72</v>
      </c>
    </row>
    <row r="16" spans="1:15" ht="15.75">
      <c r="A16" s="123">
        <v>10</v>
      </c>
      <c r="B16" s="149">
        <v>11</v>
      </c>
      <c r="C16" s="75" t="s">
        <v>71</v>
      </c>
      <c r="D16" s="105">
        <v>300</v>
      </c>
      <c r="E16" s="106"/>
      <c r="F16" s="137"/>
      <c r="G16" s="110"/>
      <c r="H16" s="95"/>
      <c r="I16" s="111"/>
      <c r="J16" s="291"/>
      <c r="K16" s="285"/>
      <c r="L16" s="418"/>
      <c r="M16" s="108"/>
      <c r="N16" s="109">
        <f t="shared" si="0"/>
        <v>0</v>
      </c>
      <c r="O16" s="75" t="s">
        <v>71</v>
      </c>
    </row>
    <row r="17" spans="1:16" ht="15.75">
      <c r="A17" s="123">
        <v>11</v>
      </c>
      <c r="B17" s="150">
        <v>23</v>
      </c>
      <c r="C17" s="74" t="s">
        <v>16</v>
      </c>
      <c r="D17" s="113"/>
      <c r="E17" s="106"/>
      <c r="F17" s="110"/>
      <c r="G17" s="139"/>
      <c r="H17" s="95"/>
      <c r="I17" s="112"/>
      <c r="J17" s="286"/>
      <c r="K17" s="279"/>
      <c r="L17" s="408"/>
      <c r="M17" s="108"/>
      <c r="N17" s="109">
        <f t="shared" si="0"/>
        <v>0</v>
      </c>
      <c r="O17" s="74" t="s">
        <v>16</v>
      </c>
      <c r="P17" s="120"/>
    </row>
    <row r="18" spans="1:15" ht="15.75">
      <c r="A18" s="123">
        <v>12</v>
      </c>
      <c r="B18" s="149">
        <v>10</v>
      </c>
      <c r="C18" s="75" t="s">
        <v>175</v>
      </c>
      <c r="D18" s="113"/>
      <c r="E18" s="106"/>
      <c r="F18" s="95"/>
      <c r="G18" s="95"/>
      <c r="H18" s="95"/>
      <c r="I18" s="95"/>
      <c r="J18" s="287"/>
      <c r="K18" s="288"/>
      <c r="L18" s="410"/>
      <c r="M18" s="108"/>
      <c r="N18" s="109">
        <f t="shared" si="0"/>
        <v>0</v>
      </c>
      <c r="O18" s="75" t="s">
        <v>175</v>
      </c>
    </row>
    <row r="19" spans="1:15" ht="15.75">
      <c r="A19" s="123">
        <v>13</v>
      </c>
      <c r="B19" s="150">
        <v>20</v>
      </c>
      <c r="C19" s="75" t="s">
        <v>50</v>
      </c>
      <c r="D19" s="113"/>
      <c r="E19" s="106"/>
      <c r="F19" s="110"/>
      <c r="G19" s="139"/>
      <c r="H19" s="95"/>
      <c r="I19" s="112"/>
      <c r="J19" s="277"/>
      <c r="K19" s="278"/>
      <c r="L19" s="407"/>
      <c r="M19" s="108"/>
      <c r="N19" s="109">
        <f t="shared" si="0"/>
        <v>0</v>
      </c>
      <c r="O19" s="75" t="s">
        <v>50</v>
      </c>
    </row>
    <row r="20" spans="1:15" ht="15.75">
      <c r="A20" s="123">
        <v>14</v>
      </c>
      <c r="B20" s="149">
        <v>14</v>
      </c>
      <c r="C20" s="75" t="s">
        <v>28</v>
      </c>
      <c r="D20" s="113"/>
      <c r="E20" s="106"/>
      <c r="F20" s="110"/>
      <c r="H20" s="95"/>
      <c r="I20" s="95"/>
      <c r="J20" s="281"/>
      <c r="K20" s="278"/>
      <c r="L20" s="407"/>
      <c r="M20" s="108"/>
      <c r="N20" s="109"/>
      <c r="O20" s="75" t="s">
        <v>28</v>
      </c>
    </row>
    <row r="21" spans="1:15" ht="15.75">
      <c r="A21" s="123">
        <v>15</v>
      </c>
      <c r="B21" s="149">
        <v>17</v>
      </c>
      <c r="C21" s="74" t="s">
        <v>20</v>
      </c>
      <c r="D21" s="106"/>
      <c r="E21" s="106"/>
      <c r="F21" s="137"/>
      <c r="G21" s="95"/>
      <c r="H21" s="95"/>
      <c r="I21" s="114"/>
      <c r="J21" s="282"/>
      <c r="K21" s="278"/>
      <c r="L21" s="407"/>
      <c r="M21" s="108"/>
      <c r="N21" s="109">
        <f>SUM(H21:M21)</f>
        <v>0</v>
      </c>
      <c r="O21" s="74" t="s">
        <v>20</v>
      </c>
    </row>
    <row r="22" spans="1:15" ht="15.75">
      <c r="A22" s="123">
        <v>16</v>
      </c>
      <c r="B22" s="149">
        <v>18</v>
      </c>
      <c r="C22" s="74" t="s">
        <v>40</v>
      </c>
      <c r="D22" s="106"/>
      <c r="E22" s="106"/>
      <c r="F22" s="137"/>
      <c r="G22" s="95"/>
      <c r="H22" s="95"/>
      <c r="I22" s="112"/>
      <c r="J22" s="277"/>
      <c r="K22" s="278"/>
      <c r="L22" s="407"/>
      <c r="M22" s="108"/>
      <c r="N22" s="109">
        <f>SUM(H22:M22)</f>
        <v>0</v>
      </c>
      <c r="O22" s="74" t="s">
        <v>40</v>
      </c>
    </row>
    <row r="23" spans="1:15" ht="15.75">
      <c r="A23" s="123">
        <v>17</v>
      </c>
      <c r="B23" s="150">
        <v>19</v>
      </c>
      <c r="C23" s="75" t="s">
        <v>26</v>
      </c>
      <c r="D23" s="106"/>
      <c r="E23" s="106"/>
      <c r="F23" s="137"/>
      <c r="G23" s="95"/>
      <c r="H23" s="95"/>
      <c r="I23" s="95"/>
      <c r="J23" s="282"/>
      <c r="K23" s="283"/>
      <c r="L23" s="409"/>
      <c r="M23" s="216"/>
      <c r="N23" s="109">
        <f>SUM(H23:M23)</f>
        <v>0</v>
      </c>
      <c r="O23" s="75" t="s">
        <v>26</v>
      </c>
    </row>
    <row r="24" spans="1:15" ht="15.75">
      <c r="A24" s="123">
        <v>18</v>
      </c>
      <c r="B24" s="149">
        <v>16</v>
      </c>
      <c r="C24" s="75" t="s">
        <v>294</v>
      </c>
      <c r="D24" s="106"/>
      <c r="E24" s="106"/>
      <c r="F24" s="110"/>
      <c r="G24" s="110"/>
      <c r="H24" s="95"/>
      <c r="I24" s="112"/>
      <c r="J24" s="277"/>
      <c r="K24" s="283"/>
      <c r="L24" s="409"/>
      <c r="M24" s="108"/>
      <c r="N24" s="109"/>
      <c r="O24" s="75" t="s">
        <v>294</v>
      </c>
    </row>
    <row r="25" spans="1:15" ht="15.75">
      <c r="A25" s="123">
        <v>19</v>
      </c>
      <c r="B25" s="149">
        <v>12</v>
      </c>
      <c r="C25" s="75" t="s">
        <v>18</v>
      </c>
      <c r="D25" s="106"/>
      <c r="E25" s="106"/>
      <c r="F25" s="115"/>
      <c r="G25" s="95"/>
      <c r="H25" s="95"/>
      <c r="I25" s="112"/>
      <c r="J25" s="277"/>
      <c r="K25" s="283"/>
      <c r="L25" s="409"/>
      <c r="M25" s="108"/>
      <c r="N25" s="109"/>
      <c r="O25" s="75" t="s">
        <v>18</v>
      </c>
    </row>
    <row r="26" spans="1:15" ht="15.75">
      <c r="A26" s="123">
        <v>20</v>
      </c>
      <c r="B26" s="150">
        <v>22</v>
      </c>
      <c r="C26" s="75" t="s">
        <v>19</v>
      </c>
      <c r="D26" s="106"/>
      <c r="E26" s="106"/>
      <c r="F26" s="137"/>
      <c r="G26" s="95"/>
      <c r="H26" s="95"/>
      <c r="I26" s="116"/>
      <c r="J26" s="286"/>
      <c r="K26" s="284"/>
      <c r="L26" s="410"/>
      <c r="M26" s="108"/>
      <c r="N26" s="109">
        <f>SUM(H26:M26)</f>
        <v>0</v>
      </c>
      <c r="O26" s="75" t="s">
        <v>19</v>
      </c>
    </row>
    <row r="27" spans="1:15" ht="15.75">
      <c r="A27" s="123">
        <v>21</v>
      </c>
      <c r="B27" s="150">
        <v>24</v>
      </c>
      <c r="C27" s="75" t="s">
        <v>43</v>
      </c>
      <c r="D27" s="106"/>
      <c r="E27" s="106"/>
      <c r="F27" s="110"/>
      <c r="G27" s="139"/>
      <c r="H27" s="95"/>
      <c r="I27" s="116"/>
      <c r="J27" s="286"/>
      <c r="K27" s="284"/>
      <c r="L27" s="410"/>
      <c r="M27" s="108"/>
      <c r="N27" s="109">
        <f>SUM(H27:M27)</f>
        <v>0</v>
      </c>
      <c r="O27" s="75" t="s">
        <v>43</v>
      </c>
    </row>
    <row r="28" spans="1:15" ht="15.75">
      <c r="A28" s="123">
        <v>22</v>
      </c>
      <c r="B28" s="149">
        <v>15</v>
      </c>
      <c r="C28" s="75" t="s">
        <v>59</v>
      </c>
      <c r="D28" s="106"/>
      <c r="E28" s="106"/>
      <c r="F28" s="115"/>
      <c r="G28" s="95"/>
      <c r="H28" s="95"/>
      <c r="I28" s="116"/>
      <c r="J28" s="277"/>
      <c r="K28" s="284"/>
      <c r="L28" s="410"/>
      <c r="M28" s="108"/>
      <c r="N28" s="109"/>
      <c r="O28" s="75" t="s">
        <v>59</v>
      </c>
    </row>
    <row r="29" spans="1:15" ht="15.75">
      <c r="A29" s="123">
        <v>23</v>
      </c>
      <c r="B29" s="151" t="s">
        <v>54</v>
      </c>
      <c r="C29" s="75" t="s">
        <v>23</v>
      </c>
      <c r="D29" s="106"/>
      <c r="E29" s="106"/>
      <c r="F29" s="137"/>
      <c r="G29" s="110"/>
      <c r="H29" s="95"/>
      <c r="I29" s="116"/>
      <c r="J29" s="286"/>
      <c r="K29" s="288"/>
      <c r="L29" s="410"/>
      <c r="M29" s="108"/>
      <c r="N29" s="109">
        <f>SUM(H29:M29)</f>
        <v>0</v>
      </c>
      <c r="O29" s="75" t="s">
        <v>23</v>
      </c>
    </row>
    <row r="30" spans="1:15" ht="15.75">
      <c r="A30" s="123">
        <v>23</v>
      </c>
      <c r="B30" s="150">
        <v>24</v>
      </c>
      <c r="C30" s="75" t="s">
        <v>105</v>
      </c>
      <c r="D30" s="106"/>
      <c r="E30" s="106"/>
      <c r="F30" s="137"/>
      <c r="G30" s="95"/>
      <c r="H30" s="95"/>
      <c r="I30" s="116"/>
      <c r="J30" s="286"/>
      <c r="K30" s="280"/>
      <c r="L30" s="411"/>
      <c r="M30" s="108"/>
      <c r="N30" s="109">
        <f>SUM(H30:M30)</f>
        <v>0</v>
      </c>
      <c r="O30" s="75" t="s">
        <v>105</v>
      </c>
    </row>
    <row r="31" spans="1:15" ht="15.75">
      <c r="A31" s="124" t="s">
        <v>54</v>
      </c>
      <c r="B31" s="150">
        <v>21</v>
      </c>
      <c r="C31" s="76" t="s">
        <v>29</v>
      </c>
      <c r="D31" s="106"/>
      <c r="E31" s="106"/>
      <c r="F31" s="110"/>
      <c r="G31" s="95"/>
      <c r="H31" s="95"/>
      <c r="I31" s="116"/>
      <c r="J31" s="277"/>
      <c r="K31" s="293"/>
      <c r="L31" s="412"/>
      <c r="M31" s="108"/>
      <c r="N31" s="109"/>
      <c r="O31" s="76" t="s">
        <v>29</v>
      </c>
    </row>
    <row r="32" spans="1:15" ht="15.75">
      <c r="A32" s="124" t="s">
        <v>54</v>
      </c>
      <c r="B32" s="151" t="s">
        <v>54</v>
      </c>
      <c r="C32" s="76" t="s">
        <v>22</v>
      </c>
      <c r="D32" s="106"/>
      <c r="E32" s="106"/>
      <c r="F32" s="95"/>
      <c r="G32" s="95"/>
      <c r="H32" s="95"/>
      <c r="I32" s="116"/>
      <c r="J32" s="286"/>
      <c r="K32" s="293"/>
      <c r="L32" s="412"/>
      <c r="M32" s="108"/>
      <c r="N32" s="109"/>
      <c r="O32" s="76" t="s">
        <v>22</v>
      </c>
    </row>
    <row r="33" spans="1:15" ht="15.75">
      <c r="A33" s="124" t="s">
        <v>54</v>
      </c>
      <c r="B33" s="151" t="s">
        <v>54</v>
      </c>
      <c r="C33" s="76" t="s">
        <v>116</v>
      </c>
      <c r="D33" s="106"/>
      <c r="E33" s="106"/>
      <c r="F33" s="95"/>
      <c r="G33" s="95"/>
      <c r="H33" s="95"/>
      <c r="I33" s="116"/>
      <c r="J33" s="277"/>
      <c r="K33" s="293"/>
      <c r="L33" s="412"/>
      <c r="M33" s="108"/>
      <c r="N33" s="109"/>
      <c r="O33" s="76" t="s">
        <v>116</v>
      </c>
    </row>
    <row r="34" spans="1:15" ht="15.75">
      <c r="A34" s="124" t="s">
        <v>54</v>
      </c>
      <c r="B34" s="151" t="s">
        <v>54</v>
      </c>
      <c r="C34" s="75" t="s">
        <v>24</v>
      </c>
      <c r="D34" s="106"/>
      <c r="E34" s="106"/>
      <c r="F34" s="95"/>
      <c r="G34" s="95"/>
      <c r="H34" s="95"/>
      <c r="I34" s="116"/>
      <c r="J34" s="286"/>
      <c r="K34" s="293"/>
      <c r="L34" s="412"/>
      <c r="M34" s="108"/>
      <c r="N34" s="109"/>
      <c r="O34" s="75" t="s">
        <v>24</v>
      </c>
    </row>
    <row r="35" spans="1:15" ht="15.75">
      <c r="A35" s="124" t="s">
        <v>54</v>
      </c>
      <c r="B35" s="151" t="s">
        <v>54</v>
      </c>
      <c r="C35" s="75" t="s">
        <v>58</v>
      </c>
      <c r="D35" s="106"/>
      <c r="E35" s="106"/>
      <c r="F35" s="95"/>
      <c r="G35" s="95"/>
      <c r="H35" s="95"/>
      <c r="I35" s="116"/>
      <c r="J35" s="294"/>
      <c r="K35" s="293"/>
      <c r="L35" s="412"/>
      <c r="M35" s="108"/>
      <c r="N35" s="109"/>
      <c r="O35" s="75" t="s">
        <v>58</v>
      </c>
    </row>
    <row r="36" spans="1:15" ht="15.75">
      <c r="A36" s="124" t="s">
        <v>54</v>
      </c>
      <c r="B36" s="151" t="s">
        <v>54</v>
      </c>
      <c r="C36" s="75" t="s">
        <v>178</v>
      </c>
      <c r="D36" s="106"/>
      <c r="E36" s="106"/>
      <c r="F36" s="95"/>
      <c r="G36" s="95"/>
      <c r="H36" s="95"/>
      <c r="I36" s="111"/>
      <c r="J36" s="291"/>
      <c r="K36" s="295"/>
      <c r="L36" s="413"/>
      <c r="M36" s="108"/>
      <c r="N36" s="109"/>
      <c r="O36" s="75" t="s">
        <v>178</v>
      </c>
    </row>
    <row r="37" spans="1:15" ht="15.75">
      <c r="A37" s="124" t="s">
        <v>54</v>
      </c>
      <c r="B37" s="151" t="s">
        <v>54</v>
      </c>
      <c r="C37" s="75" t="s">
        <v>53</v>
      </c>
      <c r="D37" s="106"/>
      <c r="E37" s="106"/>
      <c r="F37" s="95"/>
      <c r="G37" s="95"/>
      <c r="H37" s="95"/>
      <c r="I37" s="111"/>
      <c r="J37" s="296"/>
      <c r="K37" s="295"/>
      <c r="L37" s="413"/>
      <c r="M37" s="108"/>
      <c r="N37" s="109"/>
      <c r="O37" s="75" t="s">
        <v>53</v>
      </c>
    </row>
    <row r="38" spans="1:15" ht="15.75">
      <c r="A38" s="124" t="s">
        <v>54</v>
      </c>
      <c r="B38" s="151" t="s">
        <v>54</v>
      </c>
      <c r="C38" s="75" t="s">
        <v>21</v>
      </c>
      <c r="D38" s="106"/>
      <c r="E38" s="106"/>
      <c r="F38" s="95"/>
      <c r="G38" s="95"/>
      <c r="H38" s="95"/>
      <c r="I38" s="111"/>
      <c r="J38" s="291"/>
      <c r="K38" s="295"/>
      <c r="L38" s="413"/>
      <c r="M38" s="108"/>
      <c r="N38" s="109"/>
      <c r="O38" s="75" t="s">
        <v>21</v>
      </c>
    </row>
    <row r="39" spans="1:15" ht="16.5" thickBot="1">
      <c r="A39" s="125" t="s">
        <v>54</v>
      </c>
      <c r="B39" s="152" t="s">
        <v>54</v>
      </c>
      <c r="C39" s="81" t="s">
        <v>44</v>
      </c>
      <c r="D39" s="117"/>
      <c r="E39" s="118"/>
      <c r="F39" s="118"/>
      <c r="G39" s="118"/>
      <c r="H39" s="96"/>
      <c r="I39" s="118"/>
      <c r="J39" s="297"/>
      <c r="K39" s="298"/>
      <c r="L39" s="414"/>
      <c r="M39" s="118"/>
      <c r="N39" s="119"/>
      <c r="O39" s="81" t="s">
        <v>44</v>
      </c>
    </row>
    <row r="40" spans="1:15" ht="27" thickBot="1">
      <c r="A40" s="525" t="s">
        <v>610</v>
      </c>
      <c r="B40" s="526"/>
      <c r="C40" s="526"/>
      <c r="D40" s="77">
        <f>SUM(D7:D39)</f>
        <v>4750</v>
      </c>
      <c r="E40" s="77">
        <f>SUM(E7:E39)</f>
        <v>0</v>
      </c>
      <c r="F40" s="77">
        <f>SUM(F7:F39)</f>
        <v>0</v>
      </c>
      <c r="G40" s="77">
        <f>SUM(G7:G39)</f>
        <v>0</v>
      </c>
      <c r="H40" s="77">
        <f>SUM(H3:H39)</f>
        <v>0</v>
      </c>
      <c r="I40" s="77">
        <f>SUM(I7:I39)</f>
        <v>0</v>
      </c>
      <c r="J40" s="77"/>
      <c r="K40" s="77">
        <f>SUM(K7:K39)</f>
        <v>0</v>
      </c>
      <c r="L40" s="77"/>
      <c r="M40" s="77">
        <f>SUM(M7:M39)</f>
        <v>0</v>
      </c>
      <c r="N40" s="98" t="s">
        <v>615</v>
      </c>
      <c r="O40" s="99">
        <f>SUM(N7:N39)</f>
        <v>0</v>
      </c>
    </row>
    <row r="41" spans="1:6" ht="13.5" thickTop="1">
      <c r="A41" s="126"/>
      <c r="E41" s="19"/>
      <c r="F41" s="141"/>
    </row>
    <row r="42" spans="1:15" ht="15">
      <c r="A42" s="154" t="s">
        <v>617</v>
      </c>
      <c r="B42" s="18"/>
      <c r="D42" s="187" t="s">
        <v>618</v>
      </c>
      <c r="E42" s="25"/>
      <c r="F42" s="141"/>
      <c r="I42" s="196"/>
      <c r="J42" s="196"/>
      <c r="K42" s="196"/>
      <c r="L42" s="196"/>
      <c r="M42" s="196"/>
      <c r="N42" s="97" t="s">
        <v>117</v>
      </c>
      <c r="O42" s="78">
        <v>15000</v>
      </c>
    </row>
    <row r="43" spans="1:15" ht="15">
      <c r="A43" s="126"/>
      <c r="B43" s="69"/>
      <c r="C43" s="185"/>
      <c r="D43" s="185"/>
      <c r="E43" s="21"/>
      <c r="F43" s="141"/>
      <c r="N43" s="97" t="s">
        <v>118</v>
      </c>
      <c r="O43" s="79">
        <f>SUM(O42)-O40</f>
        <v>15000</v>
      </c>
    </row>
    <row r="44" spans="1:6" ht="12.75">
      <c r="A44" s="205" t="s">
        <v>291</v>
      </c>
      <c r="B44" s="140"/>
      <c r="C44" s="206"/>
      <c r="D44" s="141"/>
      <c r="E44" s="141"/>
      <c r="F44" s="210"/>
    </row>
    <row r="45" spans="1:6" ht="12.75">
      <c r="A45" s="207" t="s">
        <v>619</v>
      </c>
      <c r="B45" s="140"/>
      <c r="C45" s="208"/>
      <c r="D45" s="141"/>
      <c r="E45" s="141"/>
      <c r="F45" s="210"/>
    </row>
    <row r="46" spans="1:115" s="20" customFormat="1" ht="15">
      <c r="A46" s="207" t="s">
        <v>292</v>
      </c>
      <c r="B46" s="140"/>
      <c r="C46" s="208"/>
      <c r="D46" s="141"/>
      <c r="E46" s="141"/>
      <c r="F46" s="210"/>
      <c r="G46" s="22"/>
      <c r="H46" s="36"/>
      <c r="I46" s="25"/>
      <c r="J46" s="25"/>
      <c r="K46" s="25"/>
      <c r="L46" s="25"/>
      <c r="M46" s="25"/>
      <c r="Q46" s="22"/>
      <c r="R46" s="23"/>
      <c r="S46" s="36"/>
      <c r="T46" s="24"/>
      <c r="U46" s="25"/>
      <c r="V46" s="25"/>
      <c r="W46" s="25"/>
      <c r="X46" s="10"/>
      <c r="AV46" s="10"/>
      <c r="BF46" s="10"/>
      <c r="BH46" s="10"/>
      <c r="CL46" s="25"/>
      <c r="CM46" s="181" t="s">
        <v>421</v>
      </c>
      <c r="CN46" s="28"/>
      <c r="CO46" s="28"/>
      <c r="CP46" s="28"/>
      <c r="CQ46" s="38"/>
      <c r="CR46" s="25"/>
      <c r="CS46" s="10"/>
      <c r="CU46" s="10"/>
      <c r="CW46" s="10"/>
      <c r="CY46" s="10"/>
      <c r="DA46" s="25"/>
      <c r="DB46" s="28"/>
      <c r="DC46" s="28"/>
      <c r="DD46" s="28"/>
      <c r="DE46" s="38"/>
      <c r="DF46" s="25"/>
      <c r="DG46" s="25"/>
      <c r="DH46" s="195"/>
      <c r="DI46" s="28"/>
      <c r="DJ46" s="25"/>
      <c r="DK46" s="10"/>
    </row>
    <row r="47" spans="6:115" s="20" customFormat="1" ht="12.75">
      <c r="F47" s="18"/>
      <c r="G47" s="19"/>
      <c r="H47" s="37"/>
      <c r="I47" s="19"/>
      <c r="J47" s="19"/>
      <c r="K47" s="19"/>
      <c r="L47" s="19"/>
      <c r="M47" s="18"/>
      <c r="N47" s="18"/>
      <c r="O47" s="19"/>
      <c r="P47" s="18"/>
      <c r="Q47" s="18"/>
      <c r="R47" s="18"/>
      <c r="S47" s="37"/>
      <c r="T47" s="19"/>
      <c r="U47" s="19"/>
      <c r="V47" s="19"/>
      <c r="W47" s="18"/>
      <c r="X47" s="10"/>
      <c r="AV47" s="10"/>
      <c r="BF47" s="10"/>
      <c r="BH47" s="10"/>
      <c r="CL47" s="21"/>
      <c r="CM47" s="21"/>
      <c r="CN47" s="21"/>
      <c r="CO47" s="21"/>
      <c r="CP47" s="21"/>
      <c r="CQ47" s="39"/>
      <c r="CR47" s="19"/>
      <c r="CS47" s="10"/>
      <c r="CU47" s="10"/>
      <c r="CW47" s="10"/>
      <c r="CY47" s="10"/>
      <c r="DA47" s="21"/>
      <c r="DB47" s="21"/>
      <c r="DC47" s="21"/>
      <c r="DD47" s="21"/>
      <c r="DE47" s="39"/>
      <c r="DF47" s="19"/>
      <c r="DG47" s="21"/>
      <c r="DH47" s="21"/>
      <c r="DI47" s="21"/>
      <c r="DJ47" s="19"/>
      <c r="DK47" s="10"/>
    </row>
    <row r="48" spans="6:115" s="20" customFormat="1" ht="12.75">
      <c r="F48" s="28"/>
      <c r="G48" s="28"/>
      <c r="H48" s="38"/>
      <c r="I48" s="19"/>
      <c r="J48" s="19"/>
      <c r="K48" s="19"/>
      <c r="L48" s="19"/>
      <c r="M48" s="25"/>
      <c r="N48" s="25"/>
      <c r="O48" s="25"/>
      <c r="P48" s="28"/>
      <c r="Q48" s="28"/>
      <c r="R48" s="28"/>
      <c r="S48" s="38"/>
      <c r="T48" s="19"/>
      <c r="U48" s="19"/>
      <c r="V48" s="19"/>
      <c r="W48" s="25"/>
      <c r="X48" s="10"/>
      <c r="AV48" s="10"/>
      <c r="BF48" s="10"/>
      <c r="BH48" s="10"/>
      <c r="CL48" s="21"/>
      <c r="CM48" s="21"/>
      <c r="CN48" s="21"/>
      <c r="CO48" s="21"/>
      <c r="CP48" s="21"/>
      <c r="CQ48" s="39"/>
      <c r="CR48" s="19"/>
      <c r="CS48" s="10"/>
      <c r="CU48" s="10"/>
      <c r="CW48" s="10"/>
      <c r="CY48" s="10"/>
      <c r="DA48" s="21"/>
      <c r="DB48" s="21"/>
      <c r="DC48" s="21"/>
      <c r="DD48" s="21"/>
      <c r="DE48" s="39"/>
      <c r="DF48" s="19"/>
      <c r="DG48" s="21"/>
      <c r="DH48" s="21"/>
      <c r="DI48" s="21"/>
      <c r="DJ48" s="19"/>
      <c r="DK48" s="10"/>
    </row>
    <row r="49" spans="6:115" s="20" customFormat="1" ht="12.75">
      <c r="F49" s="21"/>
      <c r="G49" s="21"/>
      <c r="H49" s="39"/>
      <c r="I49" s="19"/>
      <c r="J49" s="19"/>
      <c r="K49" s="19"/>
      <c r="L49" s="19"/>
      <c r="M49" s="19"/>
      <c r="N49" s="19"/>
      <c r="O49" s="21"/>
      <c r="P49" s="21"/>
      <c r="Q49" s="21"/>
      <c r="R49" s="21"/>
      <c r="S49" s="39"/>
      <c r="T49" s="19"/>
      <c r="U49" s="19"/>
      <c r="V49" s="19"/>
      <c r="W49" s="19"/>
      <c r="X49" s="10"/>
      <c r="AV49" s="10"/>
      <c r="BF49" s="10"/>
      <c r="BH49" s="10"/>
      <c r="CL49" s="21"/>
      <c r="CM49" s="21"/>
      <c r="CN49" s="21"/>
      <c r="CO49" s="21"/>
      <c r="CP49" s="21"/>
      <c r="CQ49" s="39"/>
      <c r="CR49" s="19"/>
      <c r="CS49" s="10"/>
      <c r="CU49" s="10"/>
      <c r="CW49" s="10"/>
      <c r="CY49" s="10"/>
      <c r="DA49" s="21"/>
      <c r="DB49" s="21"/>
      <c r="DC49" s="21"/>
      <c r="DD49" s="21"/>
      <c r="DE49" s="39"/>
      <c r="DF49" s="19"/>
      <c r="DG49" s="21"/>
      <c r="DH49" s="21"/>
      <c r="DI49" s="21"/>
      <c r="DJ49" s="19"/>
      <c r="DK49" s="10"/>
    </row>
    <row r="50" spans="6:115" s="20" customFormat="1" ht="12.75">
      <c r="F50" s="141"/>
      <c r="G50" s="21"/>
      <c r="H50" s="39"/>
      <c r="I50" s="19"/>
      <c r="J50" s="19"/>
      <c r="K50" s="19"/>
      <c r="L50" s="19"/>
      <c r="M50" s="19"/>
      <c r="N50" s="19"/>
      <c r="O50" s="21"/>
      <c r="P50" s="21"/>
      <c r="Q50" s="21"/>
      <c r="R50" s="21"/>
      <c r="S50" s="39"/>
      <c r="T50" s="19"/>
      <c r="U50" s="19"/>
      <c r="V50" s="19"/>
      <c r="W50" s="19"/>
      <c r="X50" s="10"/>
      <c r="AV50" s="10"/>
      <c r="BF50" s="10"/>
      <c r="BH50" s="10"/>
      <c r="CL50" s="21"/>
      <c r="CM50" s="21"/>
      <c r="CN50" s="21"/>
      <c r="CO50" s="21"/>
      <c r="CP50" s="21"/>
      <c r="CQ50" s="39"/>
      <c r="CR50" s="19"/>
      <c r="CS50" s="10"/>
      <c r="CU50" s="10"/>
      <c r="CW50" s="10"/>
      <c r="CY50" s="10"/>
      <c r="DA50" s="21"/>
      <c r="DB50" s="21"/>
      <c r="DC50" s="21"/>
      <c r="DD50" s="21"/>
      <c r="DE50" s="39"/>
      <c r="DF50" s="19"/>
      <c r="DG50" s="21"/>
      <c r="DH50" s="21"/>
      <c r="DI50" s="21"/>
      <c r="DJ50" s="19"/>
      <c r="DK50" s="10"/>
    </row>
    <row r="51" spans="6:115" s="20" customFormat="1" ht="12.75">
      <c r="F51" s="141"/>
      <c r="G51" s="21"/>
      <c r="H51" s="39"/>
      <c r="I51" s="27"/>
      <c r="J51" s="19"/>
      <c r="K51" s="19"/>
      <c r="L51" s="19"/>
      <c r="M51" s="19"/>
      <c r="N51" s="19"/>
      <c r="O51" s="21"/>
      <c r="P51" s="21"/>
      <c r="Q51" s="21"/>
      <c r="R51" s="21"/>
      <c r="S51" s="39"/>
      <c r="T51" s="19"/>
      <c r="U51" s="27"/>
      <c r="V51" s="19"/>
      <c r="W51" s="19"/>
      <c r="X51" s="10"/>
      <c r="AV51" s="10"/>
      <c r="BF51" s="10"/>
      <c r="BH51" s="10"/>
      <c r="CL51" s="21"/>
      <c r="CM51" s="21"/>
      <c r="CN51" s="21"/>
      <c r="CO51" s="21"/>
      <c r="CP51" s="21"/>
      <c r="CQ51" s="39"/>
      <c r="CR51" s="19"/>
      <c r="CS51" s="10"/>
      <c r="CU51" s="10"/>
      <c r="CW51" s="10"/>
      <c r="CY51" s="10"/>
      <c r="DA51" s="21"/>
      <c r="DB51" s="21"/>
      <c r="DC51" s="21"/>
      <c r="DD51" s="21"/>
      <c r="DE51" s="39"/>
      <c r="DF51" s="19"/>
      <c r="DG51" s="21"/>
      <c r="DH51" s="21"/>
      <c r="DI51" s="21"/>
      <c r="DJ51" s="19"/>
      <c r="DK51" s="10"/>
    </row>
    <row r="52" spans="6:115" s="20" customFormat="1" ht="12.75">
      <c r="F52" s="141"/>
      <c r="G52" s="21"/>
      <c r="H52" s="39"/>
      <c r="I52" s="19"/>
      <c r="J52" s="19"/>
      <c r="K52" s="19"/>
      <c r="L52" s="19"/>
      <c r="M52" s="19"/>
      <c r="N52" s="19"/>
      <c r="O52" s="21"/>
      <c r="P52" s="21"/>
      <c r="Q52" s="21"/>
      <c r="R52" s="21"/>
      <c r="S52" s="39"/>
      <c r="T52" s="19"/>
      <c r="U52" s="19"/>
      <c r="V52" s="19"/>
      <c r="W52" s="19"/>
      <c r="X52" s="10"/>
      <c r="AV52" s="10"/>
      <c r="BF52" s="10"/>
      <c r="BH52" s="10"/>
      <c r="CL52" s="21"/>
      <c r="CM52" s="21"/>
      <c r="CN52" s="21"/>
      <c r="CO52" s="21"/>
      <c r="CP52" s="21"/>
      <c r="CQ52" s="39"/>
      <c r="CR52" s="21"/>
      <c r="CS52" s="10"/>
      <c r="CU52" s="10"/>
      <c r="CW52" s="10"/>
      <c r="CY52" s="10"/>
      <c r="DA52" s="21"/>
      <c r="DB52" s="21"/>
      <c r="DC52" s="21"/>
      <c r="DD52" s="21"/>
      <c r="DE52" s="39"/>
      <c r="DF52" s="21"/>
      <c r="DG52" s="21"/>
      <c r="DH52" s="21"/>
      <c r="DI52" s="21"/>
      <c r="DJ52" s="21"/>
      <c r="DK52" s="10"/>
    </row>
  </sheetData>
  <sheetProtection/>
  <mergeCells count="19">
    <mergeCell ref="A1:O1"/>
    <mergeCell ref="D3:D6"/>
    <mergeCell ref="E3:E6"/>
    <mergeCell ref="F3:F6"/>
    <mergeCell ref="G3:G6"/>
    <mergeCell ref="D2:G2"/>
    <mergeCell ref="B2:B6"/>
    <mergeCell ref="H2:M2"/>
    <mergeCell ref="I3:I6"/>
    <mergeCell ref="C2:C5"/>
    <mergeCell ref="O2:O5"/>
    <mergeCell ref="H3:H6"/>
    <mergeCell ref="A40:C40"/>
    <mergeCell ref="M3:M6"/>
    <mergeCell ref="A2:A6"/>
    <mergeCell ref="J3:J6"/>
    <mergeCell ref="N2:N6"/>
    <mergeCell ref="K3:K6"/>
    <mergeCell ref="L3:L6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58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0" customWidth="1"/>
    <col min="4" max="4" width="12.00390625" style="0" bestFit="1" customWidth="1"/>
    <col min="5" max="5" width="5.00390625" style="0" bestFit="1" customWidth="1"/>
    <col min="6" max="7" width="6.7109375" style="53" customWidth="1"/>
  </cols>
  <sheetData>
    <row r="1" spans="1:7" s="46" customFormat="1" ht="12.75">
      <c r="A1" s="219"/>
      <c r="B1" s="220" t="s">
        <v>104</v>
      </c>
      <c r="C1" s="218" t="s">
        <v>533</v>
      </c>
      <c r="D1" s="182" t="s">
        <v>534</v>
      </c>
      <c r="E1" s="183" t="s">
        <v>535</v>
      </c>
      <c r="F1" s="224" t="s">
        <v>82</v>
      </c>
      <c r="G1" s="225" t="s">
        <v>83</v>
      </c>
    </row>
    <row r="2" spans="1:7" ht="12.75">
      <c r="A2" s="226"/>
      <c r="B2" s="227" t="s">
        <v>385</v>
      </c>
      <c r="C2" s="228"/>
      <c r="D2" s="228"/>
      <c r="E2" s="228"/>
      <c r="F2" s="229"/>
      <c r="G2" s="230"/>
    </row>
    <row r="3" spans="1:7" ht="12.75">
      <c r="A3" s="226">
        <v>1</v>
      </c>
      <c r="B3" s="231" t="s">
        <v>440</v>
      </c>
      <c r="C3" s="231" t="s">
        <v>441</v>
      </c>
      <c r="D3" s="231" t="s">
        <v>258</v>
      </c>
      <c r="E3" s="14">
        <v>2009</v>
      </c>
      <c r="F3" s="232">
        <v>54</v>
      </c>
      <c r="G3" s="233">
        <v>54</v>
      </c>
    </row>
    <row r="4" spans="1:7" ht="12.75">
      <c r="A4" s="226">
        <v>2</v>
      </c>
      <c r="B4" s="231" t="s">
        <v>274</v>
      </c>
      <c r="C4" s="231" t="s">
        <v>304</v>
      </c>
      <c r="D4" s="231" t="s">
        <v>248</v>
      </c>
      <c r="E4" s="14">
        <v>2009</v>
      </c>
      <c r="F4" s="232">
        <v>52</v>
      </c>
      <c r="G4" s="233"/>
    </row>
    <row r="5" spans="1:7" ht="12.75">
      <c r="A5" s="226"/>
      <c r="B5" s="234" t="s">
        <v>274</v>
      </c>
      <c r="C5" s="234" t="s">
        <v>532</v>
      </c>
      <c r="D5" s="234" t="s">
        <v>248</v>
      </c>
      <c r="E5" s="235">
        <v>2009</v>
      </c>
      <c r="F5" s="232"/>
      <c r="G5" s="233"/>
    </row>
    <row r="6" spans="1:7" ht="12.75">
      <c r="A6" s="226">
        <v>3</v>
      </c>
      <c r="B6" s="236" t="s">
        <v>444</v>
      </c>
      <c r="C6" s="231" t="s">
        <v>127</v>
      </c>
      <c r="D6" s="231" t="s">
        <v>95</v>
      </c>
      <c r="E6" s="14">
        <v>2011</v>
      </c>
      <c r="F6" s="232">
        <v>54</v>
      </c>
      <c r="G6" s="233"/>
    </row>
    <row r="7" spans="1:7" ht="12.75">
      <c r="A7" s="226">
        <v>4</v>
      </c>
      <c r="B7" s="236" t="s">
        <v>500</v>
      </c>
      <c r="C7" s="231" t="s">
        <v>345</v>
      </c>
      <c r="D7" s="231" t="s">
        <v>94</v>
      </c>
      <c r="E7" s="14">
        <v>2010</v>
      </c>
      <c r="F7" s="232">
        <v>39</v>
      </c>
      <c r="G7" s="233"/>
    </row>
    <row r="8" spans="1:7" ht="12.75">
      <c r="A8" s="226">
        <v>5</v>
      </c>
      <c r="B8" s="236" t="s">
        <v>437</v>
      </c>
      <c r="C8" s="231" t="s">
        <v>438</v>
      </c>
      <c r="D8" s="231" t="s">
        <v>81</v>
      </c>
      <c r="E8" s="14">
        <v>2010</v>
      </c>
      <c r="F8" s="232">
        <v>54</v>
      </c>
      <c r="G8" s="233"/>
    </row>
    <row r="9" spans="1:7" ht="12.75">
      <c r="A9" s="226">
        <v>6</v>
      </c>
      <c r="B9" s="231" t="s">
        <v>322</v>
      </c>
      <c r="C9" s="231" t="s">
        <v>323</v>
      </c>
      <c r="D9" s="231" t="s">
        <v>137</v>
      </c>
      <c r="E9" s="14">
        <v>2009</v>
      </c>
      <c r="F9" s="232">
        <v>45</v>
      </c>
      <c r="G9" s="233">
        <v>45</v>
      </c>
    </row>
    <row r="10" spans="1:7" ht="12.75">
      <c r="A10" s="226">
        <v>7</v>
      </c>
      <c r="B10" s="231" t="s">
        <v>200</v>
      </c>
      <c r="C10" s="231" t="s">
        <v>246</v>
      </c>
      <c r="D10" s="231" t="s">
        <v>119</v>
      </c>
      <c r="E10" s="14">
        <v>2009</v>
      </c>
      <c r="F10" s="232">
        <v>46</v>
      </c>
      <c r="G10" s="233"/>
    </row>
    <row r="11" spans="1:7" ht="12.75">
      <c r="A11" s="226">
        <v>8</v>
      </c>
      <c r="B11" s="236" t="s">
        <v>373</v>
      </c>
      <c r="C11" s="231" t="s">
        <v>506</v>
      </c>
      <c r="D11" s="231" t="s">
        <v>119</v>
      </c>
      <c r="E11" s="14">
        <v>2011</v>
      </c>
      <c r="F11" s="232">
        <v>33</v>
      </c>
      <c r="G11" s="233"/>
    </row>
    <row r="12" spans="1:7" ht="12.75">
      <c r="A12" s="226">
        <v>9</v>
      </c>
      <c r="B12" s="236" t="s">
        <v>502</v>
      </c>
      <c r="C12" s="231" t="s">
        <v>503</v>
      </c>
      <c r="D12" s="231" t="s">
        <v>128</v>
      </c>
      <c r="E12" s="14">
        <v>2010</v>
      </c>
      <c r="F12" s="232">
        <v>54</v>
      </c>
      <c r="G12" s="233"/>
    </row>
    <row r="13" spans="1:7" ht="12.75">
      <c r="A13" s="226">
        <v>10</v>
      </c>
      <c r="B13" s="236" t="s">
        <v>504</v>
      </c>
      <c r="C13" s="231" t="s">
        <v>505</v>
      </c>
      <c r="D13" s="231" t="s">
        <v>128</v>
      </c>
      <c r="E13" s="14">
        <v>2010</v>
      </c>
      <c r="F13" s="232">
        <v>54</v>
      </c>
      <c r="G13" s="233"/>
    </row>
    <row r="14" spans="1:7" ht="12.75">
      <c r="A14" s="226">
        <v>11</v>
      </c>
      <c r="B14" s="236" t="s">
        <v>494</v>
      </c>
      <c r="C14" s="231" t="s">
        <v>495</v>
      </c>
      <c r="D14" s="231" t="s">
        <v>128</v>
      </c>
      <c r="E14" s="14">
        <v>2010</v>
      </c>
      <c r="F14" s="237">
        <v>54</v>
      </c>
      <c r="G14" s="238">
        <v>54</v>
      </c>
    </row>
    <row r="15" spans="1:7" ht="12.75">
      <c r="A15" s="226">
        <v>12</v>
      </c>
      <c r="B15" s="231" t="s">
        <v>445</v>
      </c>
      <c r="C15" s="231" t="s">
        <v>446</v>
      </c>
      <c r="D15" s="231" t="s">
        <v>139</v>
      </c>
      <c r="E15" s="14">
        <v>2009</v>
      </c>
      <c r="F15" s="232">
        <v>54</v>
      </c>
      <c r="G15" s="233">
        <v>54</v>
      </c>
    </row>
    <row r="16" spans="1:7" ht="12.75">
      <c r="A16" s="226">
        <v>13</v>
      </c>
      <c r="B16" s="231" t="s">
        <v>325</v>
      </c>
      <c r="C16" s="231" t="s">
        <v>326</v>
      </c>
      <c r="D16" s="231" t="s">
        <v>327</v>
      </c>
      <c r="E16" s="14">
        <v>2009</v>
      </c>
      <c r="F16" s="232">
        <v>44</v>
      </c>
      <c r="G16" s="233">
        <v>44</v>
      </c>
    </row>
    <row r="17" spans="1:7" ht="12.75">
      <c r="A17" s="226">
        <v>14</v>
      </c>
      <c r="B17" s="236" t="s">
        <v>501</v>
      </c>
      <c r="C17" s="231" t="s">
        <v>324</v>
      </c>
      <c r="D17" s="231" t="s">
        <v>327</v>
      </c>
      <c r="E17" s="14">
        <v>2012</v>
      </c>
      <c r="F17" s="232">
        <v>45</v>
      </c>
      <c r="G17" s="233"/>
    </row>
    <row r="18" spans="1:7" ht="12.75">
      <c r="A18" s="226">
        <v>15</v>
      </c>
      <c r="B18" s="236" t="s">
        <v>430</v>
      </c>
      <c r="C18" s="231" t="s">
        <v>348</v>
      </c>
      <c r="D18" s="231" t="s">
        <v>327</v>
      </c>
      <c r="E18" s="14">
        <v>2010</v>
      </c>
      <c r="F18" s="232">
        <v>39</v>
      </c>
      <c r="G18" s="233">
        <v>39</v>
      </c>
    </row>
    <row r="19" spans="1:7" ht="13.5" thickBot="1">
      <c r="A19" s="239">
        <v>16</v>
      </c>
      <c r="B19" s="240" t="s">
        <v>409</v>
      </c>
      <c r="C19" s="241" t="s">
        <v>234</v>
      </c>
      <c r="D19" s="241" t="s">
        <v>85</v>
      </c>
      <c r="E19" s="242">
        <v>2011</v>
      </c>
      <c r="F19" s="243">
        <v>54</v>
      </c>
      <c r="G19" s="244">
        <v>54</v>
      </c>
    </row>
    <row r="20" spans="2:4" ht="13.5" thickBot="1">
      <c r="B20" s="57"/>
      <c r="C20" s="44"/>
      <c r="D20" s="44"/>
    </row>
    <row r="21" spans="1:7" ht="12.75">
      <c r="A21" s="245"/>
      <c r="B21" s="220" t="s">
        <v>104</v>
      </c>
      <c r="C21" s="258" t="s">
        <v>533</v>
      </c>
      <c r="D21" s="222" t="s">
        <v>534</v>
      </c>
      <c r="E21" s="223" t="s">
        <v>535</v>
      </c>
      <c r="F21" s="224" t="s">
        <v>82</v>
      </c>
      <c r="G21" s="225" t="s">
        <v>83</v>
      </c>
    </row>
    <row r="22" spans="1:7" ht="12.75">
      <c r="A22" s="226"/>
      <c r="B22" s="246" t="s">
        <v>380</v>
      </c>
      <c r="C22" s="247"/>
      <c r="D22" s="247"/>
      <c r="E22" s="247"/>
      <c r="F22" s="248"/>
      <c r="G22" s="249"/>
    </row>
    <row r="23" spans="1:7" ht="12.75">
      <c r="A23" s="250">
        <v>1</v>
      </c>
      <c r="B23" s="236" t="s">
        <v>320</v>
      </c>
      <c r="C23" s="231" t="s">
        <v>241</v>
      </c>
      <c r="D23" s="231" t="s">
        <v>258</v>
      </c>
      <c r="E23" s="14">
        <v>2010</v>
      </c>
      <c r="F23" s="232">
        <v>49</v>
      </c>
      <c r="G23" s="233"/>
    </row>
    <row r="24" spans="1:7" ht="12.75">
      <c r="A24" s="250">
        <v>2</v>
      </c>
      <c r="B24" s="236" t="s">
        <v>336</v>
      </c>
      <c r="C24" s="231" t="s">
        <v>215</v>
      </c>
      <c r="D24" s="231" t="s">
        <v>258</v>
      </c>
      <c r="E24" s="14">
        <v>2010</v>
      </c>
      <c r="F24" s="232">
        <v>43</v>
      </c>
      <c r="G24" s="233">
        <v>43</v>
      </c>
    </row>
    <row r="25" spans="1:7" ht="12.75">
      <c r="A25" s="250">
        <v>3</v>
      </c>
      <c r="B25" s="231" t="s">
        <v>317</v>
      </c>
      <c r="C25" s="231" t="s">
        <v>318</v>
      </c>
      <c r="D25" s="231" t="s">
        <v>258</v>
      </c>
      <c r="E25" s="14">
        <v>2009</v>
      </c>
      <c r="F25" s="232">
        <v>32.5</v>
      </c>
      <c r="G25" s="233"/>
    </row>
    <row r="26" spans="1:7" ht="12.75">
      <c r="A26" s="250">
        <v>4</v>
      </c>
      <c r="B26" s="236" t="s">
        <v>516</v>
      </c>
      <c r="C26" s="231" t="s">
        <v>162</v>
      </c>
      <c r="D26" s="231" t="s">
        <v>517</v>
      </c>
      <c r="E26" s="14">
        <v>2013</v>
      </c>
      <c r="F26" s="232">
        <v>49</v>
      </c>
      <c r="G26" s="233"/>
    </row>
    <row r="27" spans="1:7" ht="12.75">
      <c r="A27" s="250">
        <v>5</v>
      </c>
      <c r="B27" s="231" t="s">
        <v>160</v>
      </c>
      <c r="C27" s="231" t="s">
        <v>153</v>
      </c>
      <c r="D27" s="231" t="s">
        <v>122</v>
      </c>
      <c r="E27" s="14">
        <v>2009</v>
      </c>
      <c r="F27" s="232">
        <v>18.3</v>
      </c>
      <c r="G27" s="233">
        <v>13.5</v>
      </c>
    </row>
    <row r="28" spans="1:7" ht="12.75">
      <c r="A28" s="250">
        <v>6</v>
      </c>
      <c r="B28" s="231" t="s">
        <v>368</v>
      </c>
      <c r="C28" s="231" t="s">
        <v>369</v>
      </c>
      <c r="D28" s="231" t="s">
        <v>122</v>
      </c>
      <c r="E28" s="14">
        <v>2009</v>
      </c>
      <c r="F28" s="232">
        <v>22.8</v>
      </c>
      <c r="G28" s="233">
        <v>22.8</v>
      </c>
    </row>
    <row r="29" spans="1:7" ht="12.75">
      <c r="A29" s="250">
        <v>7</v>
      </c>
      <c r="B29" s="231" t="s">
        <v>315</v>
      </c>
      <c r="C29" s="231" t="s">
        <v>316</v>
      </c>
      <c r="D29" s="231" t="s">
        <v>248</v>
      </c>
      <c r="E29" s="14">
        <v>2009</v>
      </c>
      <c r="F29" s="232">
        <v>32</v>
      </c>
      <c r="G29" s="233"/>
    </row>
    <row r="30" spans="1:7" ht="12.75">
      <c r="A30" s="250">
        <v>8</v>
      </c>
      <c r="B30" s="236" t="s">
        <v>170</v>
      </c>
      <c r="C30" s="231" t="s">
        <v>513</v>
      </c>
      <c r="D30" s="231" t="s">
        <v>248</v>
      </c>
      <c r="E30" s="14">
        <v>2011</v>
      </c>
      <c r="F30" s="232">
        <v>45</v>
      </c>
      <c r="G30" s="233"/>
    </row>
    <row r="31" spans="1:7" ht="12.75">
      <c r="A31" s="250">
        <v>9</v>
      </c>
      <c r="B31" s="236" t="s">
        <v>357</v>
      </c>
      <c r="C31" s="231" t="s">
        <v>283</v>
      </c>
      <c r="D31" s="231" t="s">
        <v>95</v>
      </c>
      <c r="E31" s="14">
        <v>2010</v>
      </c>
      <c r="F31" s="232">
        <v>54</v>
      </c>
      <c r="G31" s="233"/>
    </row>
    <row r="32" spans="1:7" ht="12.75">
      <c r="A32" s="250">
        <v>10</v>
      </c>
      <c r="B32" s="231" t="s">
        <v>510</v>
      </c>
      <c r="C32" s="231" t="s">
        <v>511</v>
      </c>
      <c r="D32" s="231" t="s">
        <v>94</v>
      </c>
      <c r="E32" s="14">
        <v>2009</v>
      </c>
      <c r="F32" s="232">
        <v>47</v>
      </c>
      <c r="G32" s="233"/>
    </row>
    <row r="33" spans="1:7" ht="12.75">
      <c r="A33" s="250">
        <v>11</v>
      </c>
      <c r="B33" s="231" t="s">
        <v>510</v>
      </c>
      <c r="C33" s="231" t="s">
        <v>142</v>
      </c>
      <c r="D33" s="231" t="s">
        <v>94</v>
      </c>
      <c r="E33" s="14">
        <v>2009</v>
      </c>
      <c r="F33" s="232">
        <v>46</v>
      </c>
      <c r="G33" s="233"/>
    </row>
    <row r="34" spans="1:7" ht="12.75">
      <c r="A34" s="250">
        <v>12</v>
      </c>
      <c r="B34" s="231" t="s">
        <v>376</v>
      </c>
      <c r="C34" s="231" t="s">
        <v>349</v>
      </c>
      <c r="D34" s="231" t="s">
        <v>94</v>
      </c>
      <c r="E34" s="14">
        <v>2009</v>
      </c>
      <c r="F34" s="232">
        <v>28.4</v>
      </c>
      <c r="G34" s="233">
        <v>36</v>
      </c>
    </row>
    <row r="35" spans="1:7" ht="12.75">
      <c r="A35" s="250"/>
      <c r="B35" s="251" t="s">
        <v>540</v>
      </c>
      <c r="C35" s="251" t="s">
        <v>541</v>
      </c>
      <c r="D35" s="251" t="s">
        <v>125</v>
      </c>
      <c r="E35" s="252">
        <v>2009</v>
      </c>
      <c r="F35" s="232"/>
      <c r="G35" s="233"/>
    </row>
    <row r="36" spans="1:7" ht="12.75">
      <c r="A36" s="250">
        <v>13</v>
      </c>
      <c r="B36" s="231" t="s">
        <v>400</v>
      </c>
      <c r="C36" s="231" t="s">
        <v>130</v>
      </c>
      <c r="D36" s="231" t="s">
        <v>125</v>
      </c>
      <c r="E36" s="14">
        <v>2009</v>
      </c>
      <c r="F36" s="232">
        <v>48</v>
      </c>
      <c r="G36" s="233"/>
    </row>
    <row r="37" spans="1:7" ht="12.75">
      <c r="A37" s="250">
        <v>14</v>
      </c>
      <c r="B37" s="231" t="s">
        <v>424</v>
      </c>
      <c r="C37" s="231" t="s">
        <v>262</v>
      </c>
      <c r="D37" s="231" t="s">
        <v>81</v>
      </c>
      <c r="E37" s="14">
        <v>2009</v>
      </c>
      <c r="F37" s="232">
        <v>29.5</v>
      </c>
      <c r="G37" s="233">
        <v>29.5</v>
      </c>
    </row>
    <row r="38" spans="1:7" ht="12.75">
      <c r="A38" s="250">
        <v>15</v>
      </c>
      <c r="B38" s="231" t="s">
        <v>407</v>
      </c>
      <c r="C38" s="231" t="s">
        <v>408</v>
      </c>
      <c r="D38" s="231" t="s">
        <v>204</v>
      </c>
      <c r="E38" s="14">
        <v>2009</v>
      </c>
      <c r="F38" s="232">
        <v>54</v>
      </c>
      <c r="G38" s="233">
        <v>42</v>
      </c>
    </row>
    <row r="39" spans="1:7" ht="12.75">
      <c r="A39" s="250">
        <v>16</v>
      </c>
      <c r="B39" s="236" t="s">
        <v>411</v>
      </c>
      <c r="C39" s="231" t="s">
        <v>412</v>
      </c>
      <c r="D39" s="231" t="s">
        <v>204</v>
      </c>
      <c r="E39" s="14">
        <v>2010</v>
      </c>
      <c r="F39" s="232">
        <v>46</v>
      </c>
      <c r="G39" s="233">
        <v>35.5</v>
      </c>
    </row>
    <row r="40" spans="1:7" ht="12.75">
      <c r="A40" s="250"/>
      <c r="B40" s="251" t="s">
        <v>538</v>
      </c>
      <c r="C40" s="251" t="s">
        <v>539</v>
      </c>
      <c r="D40" s="251" t="s">
        <v>163</v>
      </c>
      <c r="E40" s="252">
        <v>2009</v>
      </c>
      <c r="F40" s="232"/>
      <c r="G40" s="233"/>
    </row>
    <row r="41" spans="1:7" ht="12.75">
      <c r="A41" s="250">
        <v>17</v>
      </c>
      <c r="B41" s="231" t="s">
        <v>431</v>
      </c>
      <c r="C41" s="231" t="s">
        <v>432</v>
      </c>
      <c r="D41" s="231" t="s">
        <v>163</v>
      </c>
      <c r="E41" s="14">
        <v>2009</v>
      </c>
      <c r="F41" s="232">
        <v>42</v>
      </c>
      <c r="G41" s="233">
        <v>42</v>
      </c>
    </row>
    <row r="42" spans="1:7" ht="12.75">
      <c r="A42" s="250">
        <v>18</v>
      </c>
      <c r="B42" s="231" t="s">
        <v>436</v>
      </c>
      <c r="C42" s="231" t="s">
        <v>456</v>
      </c>
      <c r="D42" s="231" t="s">
        <v>137</v>
      </c>
      <c r="E42" s="14">
        <v>2009</v>
      </c>
      <c r="F42" s="232">
        <v>52</v>
      </c>
      <c r="G42" s="233"/>
    </row>
    <row r="43" spans="1:7" ht="12.75">
      <c r="A43" s="250">
        <v>19</v>
      </c>
      <c r="B43" s="231" t="s">
        <v>436</v>
      </c>
      <c r="C43" s="231" t="s">
        <v>241</v>
      </c>
      <c r="D43" s="231" t="s">
        <v>137</v>
      </c>
      <c r="E43" s="14">
        <v>2009</v>
      </c>
      <c r="F43" s="232">
        <v>51</v>
      </c>
      <c r="G43" s="233"/>
    </row>
    <row r="44" spans="1:7" ht="12.75">
      <c r="A44" s="250"/>
      <c r="B44" s="251" t="s">
        <v>536</v>
      </c>
      <c r="C44" s="251" t="s">
        <v>537</v>
      </c>
      <c r="D44" s="251" t="s">
        <v>300</v>
      </c>
      <c r="E44" s="252">
        <v>2009</v>
      </c>
      <c r="F44" s="232"/>
      <c r="G44" s="233"/>
    </row>
    <row r="45" spans="1:7" ht="12.75">
      <c r="A45" s="250">
        <v>20</v>
      </c>
      <c r="B45" s="236" t="s">
        <v>197</v>
      </c>
      <c r="C45" s="231" t="s">
        <v>198</v>
      </c>
      <c r="D45" s="231" t="s">
        <v>119</v>
      </c>
      <c r="E45" s="14">
        <v>2010</v>
      </c>
      <c r="F45" s="232">
        <v>38</v>
      </c>
      <c r="G45" s="233">
        <v>34.5</v>
      </c>
    </row>
    <row r="46" spans="1:7" ht="12.75">
      <c r="A46" s="250">
        <v>21</v>
      </c>
      <c r="B46" s="236" t="s">
        <v>195</v>
      </c>
      <c r="C46" s="231" t="s">
        <v>196</v>
      </c>
      <c r="D46" s="231" t="s">
        <v>119</v>
      </c>
      <c r="E46" s="14">
        <v>2011</v>
      </c>
      <c r="F46" s="232">
        <v>42</v>
      </c>
      <c r="G46" s="233">
        <v>30</v>
      </c>
    </row>
    <row r="47" spans="1:7" ht="12.75">
      <c r="A47" s="250">
        <v>22</v>
      </c>
      <c r="B47" s="236" t="s">
        <v>192</v>
      </c>
      <c r="C47" s="231" t="s">
        <v>193</v>
      </c>
      <c r="D47" s="231" t="s">
        <v>119</v>
      </c>
      <c r="E47" s="14">
        <v>2011</v>
      </c>
      <c r="F47" s="232">
        <v>36</v>
      </c>
      <c r="G47" s="233">
        <v>26.5</v>
      </c>
    </row>
    <row r="48" spans="1:7" ht="12.75">
      <c r="A48" s="250">
        <v>23</v>
      </c>
      <c r="B48" s="231" t="s">
        <v>373</v>
      </c>
      <c r="C48" s="231" t="s">
        <v>374</v>
      </c>
      <c r="D48" s="231" t="s">
        <v>119</v>
      </c>
      <c r="E48" s="14">
        <v>2009</v>
      </c>
      <c r="F48" s="232">
        <v>32</v>
      </c>
      <c r="G48" s="233"/>
    </row>
    <row r="49" spans="1:7" ht="12.75">
      <c r="A49" s="250">
        <v>24</v>
      </c>
      <c r="B49" s="236" t="s">
        <v>439</v>
      </c>
      <c r="C49" s="231" t="s">
        <v>343</v>
      </c>
      <c r="D49" s="231" t="s">
        <v>247</v>
      </c>
      <c r="E49" s="14">
        <v>2012</v>
      </c>
      <c r="F49" s="232">
        <v>54</v>
      </c>
      <c r="G49" s="233"/>
    </row>
    <row r="50" spans="1:7" ht="12.75">
      <c r="A50" s="250">
        <v>25</v>
      </c>
      <c r="B50" s="231" t="s">
        <v>319</v>
      </c>
      <c r="C50" s="231" t="s">
        <v>264</v>
      </c>
      <c r="D50" s="231" t="s">
        <v>247</v>
      </c>
      <c r="E50" s="14">
        <v>2009</v>
      </c>
      <c r="F50" s="232">
        <v>54</v>
      </c>
      <c r="G50" s="233">
        <v>54</v>
      </c>
    </row>
    <row r="51" spans="1:7" ht="12.75">
      <c r="A51" s="250">
        <v>26</v>
      </c>
      <c r="B51" s="236" t="s">
        <v>168</v>
      </c>
      <c r="C51" s="231" t="s">
        <v>169</v>
      </c>
      <c r="D51" s="231" t="s">
        <v>128</v>
      </c>
      <c r="E51" s="14">
        <v>2011</v>
      </c>
      <c r="F51" s="232">
        <v>42</v>
      </c>
      <c r="G51" s="233">
        <v>42</v>
      </c>
    </row>
    <row r="52" spans="1:7" ht="12.75">
      <c r="A52" s="250">
        <v>27</v>
      </c>
      <c r="B52" s="236" t="s">
        <v>507</v>
      </c>
      <c r="C52" s="231" t="s">
        <v>508</v>
      </c>
      <c r="D52" s="231" t="s">
        <v>128</v>
      </c>
      <c r="E52" s="14">
        <v>2010</v>
      </c>
      <c r="F52" s="232">
        <v>29.5</v>
      </c>
      <c r="G52" s="233"/>
    </row>
    <row r="53" spans="1:7" ht="12.75">
      <c r="A53" s="250">
        <v>28</v>
      </c>
      <c r="B53" s="231" t="s">
        <v>509</v>
      </c>
      <c r="C53" s="231" t="s">
        <v>286</v>
      </c>
      <c r="D53" s="231" t="s">
        <v>128</v>
      </c>
      <c r="E53" s="14">
        <v>2010</v>
      </c>
      <c r="F53" s="232">
        <v>54</v>
      </c>
      <c r="G53" s="233"/>
    </row>
    <row r="54" spans="1:7" ht="12.75">
      <c r="A54" s="250">
        <v>29</v>
      </c>
      <c r="B54" s="231" t="s">
        <v>165</v>
      </c>
      <c r="C54" s="231" t="s">
        <v>166</v>
      </c>
      <c r="D54" s="231" t="s">
        <v>139</v>
      </c>
      <c r="E54" s="14">
        <v>2009</v>
      </c>
      <c r="F54" s="232">
        <v>22</v>
      </c>
      <c r="G54" s="233">
        <v>10.7</v>
      </c>
    </row>
    <row r="55" spans="1:7" ht="12.75">
      <c r="A55" s="250">
        <v>30</v>
      </c>
      <c r="B55" s="231" t="s">
        <v>435</v>
      </c>
      <c r="C55" s="231" t="s">
        <v>153</v>
      </c>
      <c r="D55" s="231" t="s">
        <v>139</v>
      </c>
      <c r="E55" s="14">
        <v>2009</v>
      </c>
      <c r="F55" s="232">
        <v>49</v>
      </c>
      <c r="G55" s="233"/>
    </row>
    <row r="56" spans="1:7" ht="12.75">
      <c r="A56" s="250">
        <v>31</v>
      </c>
      <c r="B56" s="236" t="s">
        <v>174</v>
      </c>
      <c r="C56" s="231" t="s">
        <v>121</v>
      </c>
      <c r="D56" s="231" t="s">
        <v>139</v>
      </c>
      <c r="E56" s="14">
        <v>2010</v>
      </c>
      <c r="F56" s="232">
        <v>29.5</v>
      </c>
      <c r="G56" s="233">
        <v>22.4</v>
      </c>
    </row>
    <row r="57" spans="1:7" ht="12.75">
      <c r="A57" s="250">
        <v>32</v>
      </c>
      <c r="B57" s="231" t="s">
        <v>427</v>
      </c>
      <c r="C57" s="231" t="s">
        <v>428</v>
      </c>
      <c r="D57" s="231" t="s">
        <v>429</v>
      </c>
      <c r="E57" s="14">
        <v>2009</v>
      </c>
      <c r="F57" s="232">
        <v>37</v>
      </c>
      <c r="G57" s="233">
        <v>37</v>
      </c>
    </row>
    <row r="58" spans="1:7" ht="12.75">
      <c r="A58" s="250">
        <v>33</v>
      </c>
      <c r="B58" s="231" t="s">
        <v>442</v>
      </c>
      <c r="C58" s="231" t="s">
        <v>443</v>
      </c>
      <c r="D58" s="231" t="s">
        <v>429</v>
      </c>
      <c r="E58" s="14">
        <v>2009</v>
      </c>
      <c r="F58" s="232">
        <v>54</v>
      </c>
      <c r="G58" s="233"/>
    </row>
    <row r="59" spans="1:7" ht="12.75">
      <c r="A59" s="250">
        <v>34</v>
      </c>
      <c r="B59" s="236" t="s">
        <v>433</v>
      </c>
      <c r="C59" s="231" t="s">
        <v>434</v>
      </c>
      <c r="D59" s="231" t="s">
        <v>244</v>
      </c>
      <c r="E59" s="14">
        <v>2012</v>
      </c>
      <c r="F59" s="232">
        <v>45</v>
      </c>
      <c r="G59" s="233">
        <v>45</v>
      </c>
    </row>
    <row r="60" spans="1:7" ht="12.75">
      <c r="A60" s="250">
        <v>35</v>
      </c>
      <c r="B60" s="231" t="s">
        <v>370</v>
      </c>
      <c r="C60" s="231" t="s">
        <v>268</v>
      </c>
      <c r="D60" s="231" t="s">
        <v>244</v>
      </c>
      <c r="E60" s="14">
        <v>2009</v>
      </c>
      <c r="F60" s="232">
        <v>30.5</v>
      </c>
      <c r="G60" s="233">
        <v>15.8</v>
      </c>
    </row>
    <row r="61" spans="1:7" ht="12.75">
      <c r="A61" s="250">
        <v>36</v>
      </c>
      <c r="B61" s="236" t="s">
        <v>425</v>
      </c>
      <c r="C61" s="231" t="s">
        <v>426</v>
      </c>
      <c r="D61" s="231" t="s">
        <v>238</v>
      </c>
      <c r="E61" s="14">
        <v>2010</v>
      </c>
      <c r="F61" s="232">
        <v>36</v>
      </c>
      <c r="G61" s="233">
        <v>35.5</v>
      </c>
    </row>
    <row r="62" spans="1:7" ht="12.75">
      <c r="A62" s="250">
        <v>37</v>
      </c>
      <c r="B62" s="236" t="s">
        <v>147</v>
      </c>
      <c r="C62" s="231" t="s">
        <v>353</v>
      </c>
      <c r="D62" s="231" t="s">
        <v>238</v>
      </c>
      <c r="E62" s="14">
        <v>2011</v>
      </c>
      <c r="F62" s="232">
        <v>54</v>
      </c>
      <c r="G62" s="233"/>
    </row>
    <row r="63" spans="1:7" ht="12.75">
      <c r="A63" s="250">
        <v>38</v>
      </c>
      <c r="B63" s="231" t="s">
        <v>512</v>
      </c>
      <c r="C63" s="231" t="s">
        <v>143</v>
      </c>
      <c r="D63" s="231" t="s">
        <v>327</v>
      </c>
      <c r="E63" s="14">
        <v>2011</v>
      </c>
      <c r="F63" s="232">
        <v>43</v>
      </c>
      <c r="G63" s="233"/>
    </row>
    <row r="64" spans="1:7" ht="12.75">
      <c r="A64" s="250"/>
      <c r="B64" s="251" t="s">
        <v>542</v>
      </c>
      <c r="C64" s="251" t="s">
        <v>328</v>
      </c>
      <c r="D64" s="251" t="s">
        <v>327</v>
      </c>
      <c r="E64" s="252">
        <v>2009</v>
      </c>
      <c r="F64" s="232"/>
      <c r="G64" s="233"/>
    </row>
    <row r="65" spans="1:7" ht="12.75">
      <c r="A65" s="250">
        <v>39</v>
      </c>
      <c r="B65" s="231" t="s">
        <v>409</v>
      </c>
      <c r="C65" s="231" t="s">
        <v>410</v>
      </c>
      <c r="D65" s="231" t="s">
        <v>85</v>
      </c>
      <c r="E65" s="14">
        <v>2009</v>
      </c>
      <c r="F65" s="232">
        <v>40</v>
      </c>
      <c r="G65" s="233">
        <v>38</v>
      </c>
    </row>
    <row r="66" spans="1:7" ht="13.5" thickBot="1">
      <c r="A66" s="253">
        <v>40</v>
      </c>
      <c r="B66" s="240" t="s">
        <v>190</v>
      </c>
      <c r="C66" s="241" t="s">
        <v>191</v>
      </c>
      <c r="D66" s="241" t="s">
        <v>85</v>
      </c>
      <c r="E66" s="242">
        <v>2010</v>
      </c>
      <c r="F66" s="243">
        <v>32.5</v>
      </c>
      <c r="G66" s="244">
        <v>23.2</v>
      </c>
    </row>
    <row r="67" spans="2:4" ht="13.5" thickBot="1">
      <c r="B67" s="57"/>
      <c r="C67" s="44"/>
      <c r="D67" s="44"/>
    </row>
    <row r="68" spans="1:7" ht="12.75">
      <c r="A68" s="245"/>
      <c r="B68" s="220" t="s">
        <v>104</v>
      </c>
      <c r="C68" s="221" t="s">
        <v>533</v>
      </c>
      <c r="D68" s="222" t="s">
        <v>534</v>
      </c>
      <c r="E68" s="223" t="s">
        <v>535</v>
      </c>
      <c r="F68" s="224" t="s">
        <v>82</v>
      </c>
      <c r="G68" s="225" t="s">
        <v>83</v>
      </c>
    </row>
    <row r="69" spans="1:7" ht="12.75">
      <c r="A69" s="226"/>
      <c r="B69" s="227" t="s">
        <v>384</v>
      </c>
      <c r="C69" s="254"/>
      <c r="D69" s="254"/>
      <c r="E69" s="228"/>
      <c r="F69" s="229"/>
      <c r="G69" s="230"/>
    </row>
    <row r="70" spans="1:7" ht="12.75">
      <c r="A70" s="226"/>
      <c r="B70" s="251" t="s">
        <v>227</v>
      </c>
      <c r="C70" s="251" t="s">
        <v>324</v>
      </c>
      <c r="D70" s="251" t="s">
        <v>95</v>
      </c>
      <c r="E70" s="252">
        <v>2008</v>
      </c>
      <c r="F70" s="232"/>
      <c r="G70" s="233"/>
    </row>
    <row r="71" spans="1:7" ht="12.75">
      <c r="A71" s="226">
        <v>1</v>
      </c>
      <c r="B71" s="236" t="s">
        <v>365</v>
      </c>
      <c r="C71" s="231" t="s">
        <v>234</v>
      </c>
      <c r="D71" s="231" t="s">
        <v>95</v>
      </c>
      <c r="E71" s="14">
        <v>2008</v>
      </c>
      <c r="F71" s="232">
        <v>33.5</v>
      </c>
      <c r="G71" s="233">
        <v>27</v>
      </c>
    </row>
    <row r="72" spans="1:7" ht="12.75">
      <c r="A72" s="250">
        <v>2</v>
      </c>
      <c r="B72" s="236" t="s">
        <v>437</v>
      </c>
      <c r="C72" s="231" t="s">
        <v>457</v>
      </c>
      <c r="D72" s="231" t="s">
        <v>81</v>
      </c>
      <c r="E72" s="14">
        <v>2008</v>
      </c>
      <c r="F72" s="232">
        <v>54</v>
      </c>
      <c r="G72" s="233"/>
    </row>
    <row r="73" spans="1:7" ht="12.75">
      <c r="A73" s="226">
        <v>3</v>
      </c>
      <c r="B73" s="231" t="s">
        <v>249</v>
      </c>
      <c r="C73" s="231" t="s">
        <v>250</v>
      </c>
      <c r="D73" s="231" t="s">
        <v>204</v>
      </c>
      <c r="E73" s="14">
        <v>2007</v>
      </c>
      <c r="F73" s="232">
        <v>31.5</v>
      </c>
      <c r="G73" s="233">
        <v>19.2</v>
      </c>
    </row>
    <row r="74" spans="1:7" ht="12.75">
      <c r="A74" s="250">
        <v>4</v>
      </c>
      <c r="B74" s="231" t="s">
        <v>413</v>
      </c>
      <c r="C74" s="231" t="s">
        <v>299</v>
      </c>
      <c r="D74" s="231" t="s">
        <v>163</v>
      </c>
      <c r="E74" s="14">
        <v>2007</v>
      </c>
      <c r="F74" s="232">
        <v>37</v>
      </c>
      <c r="G74" s="233">
        <v>34.5</v>
      </c>
    </row>
    <row r="75" spans="1:7" ht="12.75">
      <c r="A75" s="250"/>
      <c r="B75" s="251" t="s">
        <v>545</v>
      </c>
      <c r="C75" s="251" t="s">
        <v>186</v>
      </c>
      <c r="D75" s="251" t="s">
        <v>137</v>
      </c>
      <c r="E75" s="252">
        <v>2008</v>
      </c>
      <c r="F75" s="232"/>
      <c r="G75" s="233"/>
    </row>
    <row r="76" spans="1:7" ht="12.75">
      <c r="A76" s="226">
        <v>5</v>
      </c>
      <c r="B76" s="231" t="s">
        <v>298</v>
      </c>
      <c r="C76" s="231" t="s">
        <v>299</v>
      </c>
      <c r="D76" s="231" t="s">
        <v>300</v>
      </c>
      <c r="E76" s="14">
        <v>2007</v>
      </c>
      <c r="F76" s="232">
        <v>22.8</v>
      </c>
      <c r="G76" s="233">
        <v>16.8</v>
      </c>
    </row>
    <row r="77" spans="1:7" ht="12.75">
      <c r="A77" s="226"/>
      <c r="B77" s="251" t="s">
        <v>543</v>
      </c>
      <c r="C77" s="251" t="s">
        <v>544</v>
      </c>
      <c r="D77" s="251" t="s">
        <v>119</v>
      </c>
      <c r="E77" s="252">
        <v>2008</v>
      </c>
      <c r="F77" s="232"/>
      <c r="G77" s="233"/>
    </row>
    <row r="78" spans="1:7" ht="12.75">
      <c r="A78" s="250">
        <v>6</v>
      </c>
      <c r="B78" s="236" t="s">
        <v>333</v>
      </c>
      <c r="C78" s="231" t="s">
        <v>361</v>
      </c>
      <c r="D78" s="231" t="s">
        <v>119</v>
      </c>
      <c r="E78" s="14">
        <v>2008</v>
      </c>
      <c r="F78" s="232">
        <v>28</v>
      </c>
      <c r="G78" s="233">
        <v>19.6</v>
      </c>
    </row>
    <row r="79" spans="1:7" ht="12.75">
      <c r="A79" s="226">
        <v>7</v>
      </c>
      <c r="B79" s="236" t="s">
        <v>183</v>
      </c>
      <c r="C79" s="231" t="s">
        <v>184</v>
      </c>
      <c r="D79" s="231" t="s">
        <v>119</v>
      </c>
      <c r="E79" s="14">
        <v>2008</v>
      </c>
      <c r="F79" s="232">
        <v>22</v>
      </c>
      <c r="G79" s="233">
        <v>22</v>
      </c>
    </row>
    <row r="80" spans="1:7" ht="12.75">
      <c r="A80" s="250">
        <v>8</v>
      </c>
      <c r="B80" s="231" t="s">
        <v>200</v>
      </c>
      <c r="C80" s="231" t="s">
        <v>201</v>
      </c>
      <c r="D80" s="231" t="s">
        <v>119</v>
      </c>
      <c r="E80" s="14">
        <v>2007</v>
      </c>
      <c r="F80" s="232">
        <v>17.8</v>
      </c>
      <c r="G80" s="233">
        <v>11.3</v>
      </c>
    </row>
    <row r="81" spans="1:7" ht="12.75">
      <c r="A81" s="250"/>
      <c r="B81" s="251" t="s">
        <v>546</v>
      </c>
      <c r="C81" s="251" t="s">
        <v>547</v>
      </c>
      <c r="D81" s="251" t="s">
        <v>247</v>
      </c>
      <c r="E81" s="252">
        <v>2008</v>
      </c>
      <c r="F81" s="232"/>
      <c r="G81" s="233"/>
    </row>
    <row r="82" spans="1:7" ht="12.75">
      <c r="A82" s="226">
        <v>9</v>
      </c>
      <c r="B82" s="236" t="s">
        <v>185</v>
      </c>
      <c r="C82" s="231" t="s">
        <v>186</v>
      </c>
      <c r="D82" s="231" t="s">
        <v>128</v>
      </c>
      <c r="E82" s="14">
        <v>2008</v>
      </c>
      <c r="F82" s="232">
        <v>32</v>
      </c>
      <c r="G82" s="233">
        <v>22.8</v>
      </c>
    </row>
    <row r="83" spans="1:7" ht="12.75">
      <c r="A83" s="226"/>
      <c r="B83" s="252" t="s">
        <v>296</v>
      </c>
      <c r="C83" s="252" t="s">
        <v>246</v>
      </c>
      <c r="D83" s="251" t="s">
        <v>295</v>
      </c>
      <c r="E83" s="252">
        <v>2008</v>
      </c>
      <c r="F83" s="232"/>
      <c r="G83" s="233"/>
    </row>
    <row r="84" spans="1:7" ht="12.75">
      <c r="A84" s="250">
        <v>10</v>
      </c>
      <c r="B84" s="236" t="s">
        <v>414</v>
      </c>
      <c r="C84" s="231" t="s">
        <v>415</v>
      </c>
      <c r="D84" s="231" t="s">
        <v>238</v>
      </c>
      <c r="E84" s="14">
        <v>2008</v>
      </c>
      <c r="F84" s="232">
        <v>50</v>
      </c>
      <c r="G84" s="233">
        <v>41</v>
      </c>
    </row>
    <row r="85" spans="1:7" ht="12.75">
      <c r="A85" s="226">
        <v>11</v>
      </c>
      <c r="B85" s="231" t="s">
        <v>301</v>
      </c>
      <c r="C85" s="231" t="s">
        <v>302</v>
      </c>
      <c r="D85" s="231" t="s">
        <v>85</v>
      </c>
      <c r="E85" s="14">
        <v>2007</v>
      </c>
      <c r="F85" s="232">
        <v>26</v>
      </c>
      <c r="G85" s="233">
        <v>27.5</v>
      </c>
    </row>
    <row r="86" spans="1:7" ht="13.5" thickBot="1">
      <c r="A86" s="239"/>
      <c r="B86" s="255" t="s">
        <v>548</v>
      </c>
      <c r="C86" s="255" t="s">
        <v>184</v>
      </c>
      <c r="D86" s="255" t="s">
        <v>85</v>
      </c>
      <c r="E86" s="256">
        <v>2008</v>
      </c>
      <c r="F86" s="243"/>
      <c r="G86" s="244"/>
    </row>
    <row r="87" spans="2:4" ht="13.5" thickBot="1">
      <c r="B87" s="57"/>
      <c r="C87" s="44"/>
      <c r="D87" s="44"/>
    </row>
    <row r="88" spans="1:7" ht="12.75">
      <c r="A88" s="245"/>
      <c r="B88" s="220" t="s">
        <v>104</v>
      </c>
      <c r="C88" s="221" t="s">
        <v>533</v>
      </c>
      <c r="D88" s="222" t="s">
        <v>534</v>
      </c>
      <c r="E88" s="223" t="s">
        <v>535</v>
      </c>
      <c r="F88" s="224" t="s">
        <v>82</v>
      </c>
      <c r="G88" s="225" t="s">
        <v>83</v>
      </c>
    </row>
    <row r="89" spans="1:7" ht="12.75">
      <c r="A89" s="226"/>
      <c r="B89" s="246" t="s">
        <v>381</v>
      </c>
      <c r="C89" s="247"/>
      <c r="D89" s="247"/>
      <c r="E89" s="247"/>
      <c r="F89" s="248"/>
      <c r="G89" s="249"/>
    </row>
    <row r="90" spans="1:7" ht="12.75">
      <c r="A90" s="250">
        <v>1</v>
      </c>
      <c r="B90" s="231" t="s">
        <v>336</v>
      </c>
      <c r="C90" s="231" t="s">
        <v>241</v>
      </c>
      <c r="D90" s="231" t="s">
        <v>258</v>
      </c>
      <c r="E90" s="14">
        <v>2007</v>
      </c>
      <c r="F90" s="232">
        <v>30</v>
      </c>
      <c r="G90" s="233"/>
    </row>
    <row r="91" spans="1:7" ht="12.75">
      <c r="A91" s="250">
        <v>2</v>
      </c>
      <c r="B91" s="231" t="s">
        <v>334</v>
      </c>
      <c r="C91" s="231" t="s">
        <v>335</v>
      </c>
      <c r="D91" s="231" t="s">
        <v>258</v>
      </c>
      <c r="E91" s="14">
        <v>2007</v>
      </c>
      <c r="F91" s="232">
        <v>30.5</v>
      </c>
      <c r="G91" s="233"/>
    </row>
    <row r="92" spans="1:7" ht="12.75">
      <c r="A92" s="250">
        <v>3</v>
      </c>
      <c r="B92" s="236" t="s">
        <v>309</v>
      </c>
      <c r="C92" s="231" t="s">
        <v>84</v>
      </c>
      <c r="D92" s="231" t="s">
        <v>122</v>
      </c>
      <c r="E92" s="14">
        <v>2008</v>
      </c>
      <c r="F92" s="232">
        <v>30</v>
      </c>
      <c r="G92" s="233"/>
    </row>
    <row r="93" spans="1:7" ht="12.75">
      <c r="A93" s="250">
        <v>4</v>
      </c>
      <c r="B93" s="231" t="s">
        <v>279</v>
      </c>
      <c r="C93" s="231" t="s">
        <v>303</v>
      </c>
      <c r="D93" s="231" t="s">
        <v>122</v>
      </c>
      <c r="E93" s="14">
        <v>2007</v>
      </c>
      <c r="F93" s="232">
        <v>19.6</v>
      </c>
      <c r="G93" s="233">
        <v>13.7</v>
      </c>
    </row>
    <row r="94" spans="1:7" ht="12.75">
      <c r="A94" s="250">
        <v>5</v>
      </c>
      <c r="B94" s="236" t="s">
        <v>279</v>
      </c>
      <c r="C94" s="231" t="s">
        <v>310</v>
      </c>
      <c r="D94" s="231" t="s">
        <v>122</v>
      </c>
      <c r="E94" s="14">
        <v>2008</v>
      </c>
      <c r="F94" s="232">
        <v>21.2</v>
      </c>
      <c r="G94" s="233"/>
    </row>
    <row r="95" spans="1:7" ht="12.75">
      <c r="A95" s="250">
        <v>6</v>
      </c>
      <c r="B95" s="231" t="s">
        <v>274</v>
      </c>
      <c r="C95" s="231" t="s">
        <v>121</v>
      </c>
      <c r="D95" s="231" t="s">
        <v>248</v>
      </c>
      <c r="E95" s="14">
        <v>2007</v>
      </c>
      <c r="F95" s="232">
        <v>22.8</v>
      </c>
      <c r="G95" s="233">
        <v>17.2</v>
      </c>
    </row>
    <row r="96" spans="1:7" ht="12.75">
      <c r="A96" s="250"/>
      <c r="B96" s="251" t="s">
        <v>557</v>
      </c>
      <c r="C96" s="251" t="s">
        <v>329</v>
      </c>
      <c r="D96" s="251" t="s">
        <v>248</v>
      </c>
      <c r="E96" s="252">
        <v>2008</v>
      </c>
      <c r="F96" s="232"/>
      <c r="G96" s="233"/>
    </row>
    <row r="97" spans="1:7" ht="12.75">
      <c r="A97" s="250">
        <v>7</v>
      </c>
      <c r="B97" s="236" t="s">
        <v>297</v>
      </c>
      <c r="C97" s="231" t="s">
        <v>283</v>
      </c>
      <c r="D97" s="231" t="s">
        <v>95</v>
      </c>
      <c r="E97" s="14">
        <v>2008</v>
      </c>
      <c r="F97" s="232">
        <v>24</v>
      </c>
      <c r="G97" s="233">
        <v>20.4</v>
      </c>
    </row>
    <row r="98" spans="1:7" ht="12.75">
      <c r="A98" s="250">
        <v>8</v>
      </c>
      <c r="B98" s="236" t="s">
        <v>311</v>
      </c>
      <c r="C98" s="231" t="s">
        <v>275</v>
      </c>
      <c r="D98" s="231" t="s">
        <v>95</v>
      </c>
      <c r="E98" s="14">
        <v>2008</v>
      </c>
      <c r="F98" s="232">
        <v>15.9</v>
      </c>
      <c r="G98" s="233">
        <v>15.8</v>
      </c>
    </row>
    <row r="99" spans="1:7" ht="12.75">
      <c r="A99" s="250">
        <v>9</v>
      </c>
      <c r="B99" s="231" t="s">
        <v>272</v>
      </c>
      <c r="C99" s="231" t="s">
        <v>273</v>
      </c>
      <c r="D99" s="231" t="s">
        <v>125</v>
      </c>
      <c r="E99" s="14">
        <v>2007</v>
      </c>
      <c r="F99" s="232">
        <v>19.6</v>
      </c>
      <c r="G99" s="233">
        <v>16.5</v>
      </c>
    </row>
    <row r="100" spans="1:7" ht="12.75">
      <c r="A100" s="250">
        <v>10</v>
      </c>
      <c r="B100" s="231" t="s">
        <v>284</v>
      </c>
      <c r="C100" s="231" t="s">
        <v>452</v>
      </c>
      <c r="D100" s="231" t="s">
        <v>125</v>
      </c>
      <c r="E100" s="14">
        <v>2007</v>
      </c>
      <c r="F100" s="232">
        <v>46</v>
      </c>
      <c r="G100" s="233"/>
    </row>
    <row r="101" spans="1:7" ht="12.75">
      <c r="A101" s="250">
        <v>11</v>
      </c>
      <c r="B101" s="231" t="s">
        <v>333</v>
      </c>
      <c r="C101" s="231" t="s">
        <v>153</v>
      </c>
      <c r="D101" s="231" t="s">
        <v>125</v>
      </c>
      <c r="E101" s="14">
        <v>2007</v>
      </c>
      <c r="F101" s="232">
        <v>27</v>
      </c>
      <c r="G101" s="233">
        <v>27</v>
      </c>
    </row>
    <row r="102" spans="1:7" ht="12.75">
      <c r="A102" s="250">
        <v>12</v>
      </c>
      <c r="B102" s="236" t="s">
        <v>400</v>
      </c>
      <c r="C102" s="231" t="s">
        <v>401</v>
      </c>
      <c r="D102" s="231" t="s">
        <v>125</v>
      </c>
      <c r="E102" s="14">
        <v>2007</v>
      </c>
      <c r="F102" s="232">
        <v>30.5</v>
      </c>
      <c r="G102" s="233">
        <v>25.6</v>
      </c>
    </row>
    <row r="103" spans="1:7" ht="12.75">
      <c r="A103" s="250">
        <v>13</v>
      </c>
      <c r="B103" s="236" t="s">
        <v>161</v>
      </c>
      <c r="C103" s="231" t="s">
        <v>162</v>
      </c>
      <c r="D103" s="231" t="s">
        <v>125</v>
      </c>
      <c r="E103" s="14">
        <v>2008</v>
      </c>
      <c r="F103" s="232">
        <v>18.2</v>
      </c>
      <c r="G103" s="233">
        <v>10.4</v>
      </c>
    </row>
    <row r="104" spans="1:7" ht="12.75">
      <c r="A104" s="250">
        <v>14</v>
      </c>
      <c r="B104" s="236" t="s">
        <v>149</v>
      </c>
      <c r="C104" s="231" t="s">
        <v>136</v>
      </c>
      <c r="D104" s="231" t="s">
        <v>81</v>
      </c>
      <c r="E104" s="14">
        <v>2008</v>
      </c>
      <c r="F104" s="232">
        <v>14</v>
      </c>
      <c r="G104" s="233">
        <v>10.9</v>
      </c>
    </row>
    <row r="105" spans="1:7" ht="12.75">
      <c r="A105" s="250">
        <v>15</v>
      </c>
      <c r="B105" s="231" t="s">
        <v>338</v>
      </c>
      <c r="C105" s="231" t="s">
        <v>344</v>
      </c>
      <c r="D105" s="231" t="s">
        <v>81</v>
      </c>
      <c r="E105" s="14">
        <v>2007</v>
      </c>
      <c r="F105" s="232">
        <v>51</v>
      </c>
      <c r="G105" s="233"/>
    </row>
    <row r="106" spans="1:7" ht="12.75">
      <c r="A106" s="250"/>
      <c r="B106" s="251" t="s">
        <v>549</v>
      </c>
      <c r="C106" s="251" t="s">
        <v>550</v>
      </c>
      <c r="D106" s="251" t="s">
        <v>204</v>
      </c>
      <c r="E106" s="252">
        <v>2008</v>
      </c>
      <c r="F106" s="232"/>
      <c r="G106" s="233"/>
    </row>
    <row r="107" spans="1:7" ht="12.75">
      <c r="A107" s="250">
        <v>16</v>
      </c>
      <c r="B107" s="236" t="s">
        <v>475</v>
      </c>
      <c r="C107" s="231" t="s">
        <v>476</v>
      </c>
      <c r="D107" s="231" t="s">
        <v>204</v>
      </c>
      <c r="E107" s="14">
        <v>2007</v>
      </c>
      <c r="F107" s="232">
        <v>43</v>
      </c>
      <c r="G107" s="233"/>
    </row>
    <row r="108" spans="1:7" ht="12.75">
      <c r="A108" s="250">
        <v>17</v>
      </c>
      <c r="B108" s="236" t="s">
        <v>491</v>
      </c>
      <c r="C108" s="231" t="s">
        <v>140</v>
      </c>
      <c r="D108" s="231" t="s">
        <v>204</v>
      </c>
      <c r="E108" s="14">
        <v>2008</v>
      </c>
      <c r="F108" s="232">
        <v>27</v>
      </c>
      <c r="G108" s="233"/>
    </row>
    <row r="109" spans="1:7" ht="12.75">
      <c r="A109" s="250">
        <v>18</v>
      </c>
      <c r="B109" s="231" t="s">
        <v>306</v>
      </c>
      <c r="C109" s="231" t="s">
        <v>121</v>
      </c>
      <c r="D109" s="231" t="s">
        <v>204</v>
      </c>
      <c r="E109" s="14">
        <v>2007</v>
      </c>
      <c r="F109" s="232">
        <v>31</v>
      </c>
      <c r="G109" s="233"/>
    </row>
    <row r="110" spans="1:7" ht="12.75">
      <c r="A110" s="250">
        <v>19</v>
      </c>
      <c r="B110" s="231" t="s">
        <v>330</v>
      </c>
      <c r="C110" s="231" t="s">
        <v>278</v>
      </c>
      <c r="D110" s="231" t="s">
        <v>204</v>
      </c>
      <c r="E110" s="14">
        <v>2007</v>
      </c>
      <c r="F110" s="232">
        <v>35</v>
      </c>
      <c r="G110" s="233"/>
    </row>
    <row r="111" spans="1:7" ht="12.75">
      <c r="A111" s="250"/>
      <c r="B111" s="251" t="s">
        <v>555</v>
      </c>
      <c r="C111" s="251" t="s">
        <v>140</v>
      </c>
      <c r="D111" s="251" t="s">
        <v>163</v>
      </c>
      <c r="E111" s="252">
        <v>2007</v>
      </c>
      <c r="F111" s="232"/>
      <c r="G111" s="233"/>
    </row>
    <row r="112" spans="1:7" ht="12.75">
      <c r="A112" s="250"/>
      <c r="B112" s="251" t="s">
        <v>208</v>
      </c>
      <c r="C112" s="251" t="s">
        <v>84</v>
      </c>
      <c r="D112" s="251" t="s">
        <v>163</v>
      </c>
      <c r="E112" s="252">
        <v>2008</v>
      </c>
      <c r="F112" s="232"/>
      <c r="G112" s="233"/>
    </row>
    <row r="113" spans="1:7" ht="12.75">
      <c r="A113" s="250"/>
      <c r="B113" s="251" t="s">
        <v>551</v>
      </c>
      <c r="C113" s="251" t="s">
        <v>313</v>
      </c>
      <c r="D113" s="251" t="s">
        <v>137</v>
      </c>
      <c r="E113" s="252">
        <v>2008</v>
      </c>
      <c r="F113" s="232"/>
      <c r="G113" s="233"/>
    </row>
    <row r="114" spans="1:7" ht="12.75">
      <c r="A114" s="250">
        <v>20</v>
      </c>
      <c r="B114" s="236" t="s">
        <v>307</v>
      </c>
      <c r="C114" s="231" t="s">
        <v>308</v>
      </c>
      <c r="D114" s="231" t="s">
        <v>137</v>
      </c>
      <c r="E114" s="14">
        <v>2008</v>
      </c>
      <c r="F114" s="232">
        <v>27</v>
      </c>
      <c r="G114" s="233"/>
    </row>
    <row r="115" spans="1:7" ht="12.75">
      <c r="A115" s="250">
        <v>21</v>
      </c>
      <c r="B115" s="236" t="s">
        <v>458</v>
      </c>
      <c r="C115" s="231" t="s">
        <v>459</v>
      </c>
      <c r="D115" s="231" t="s">
        <v>137</v>
      </c>
      <c r="E115" s="14">
        <v>2008</v>
      </c>
      <c r="F115" s="232">
        <v>54</v>
      </c>
      <c r="G115" s="233"/>
    </row>
    <row r="116" spans="1:7" ht="12.75">
      <c r="A116" s="250">
        <v>22</v>
      </c>
      <c r="B116" s="236" t="s">
        <v>216</v>
      </c>
      <c r="C116" s="231" t="s">
        <v>217</v>
      </c>
      <c r="D116" s="231" t="s">
        <v>119</v>
      </c>
      <c r="E116" s="14">
        <v>2008</v>
      </c>
      <c r="F116" s="232">
        <v>6.2</v>
      </c>
      <c r="G116" s="233">
        <v>6.3</v>
      </c>
    </row>
    <row r="117" spans="1:7" ht="12.75">
      <c r="A117" s="250">
        <v>23</v>
      </c>
      <c r="B117" s="231" t="s">
        <v>406</v>
      </c>
      <c r="C117" s="231" t="s">
        <v>80</v>
      </c>
      <c r="D117" s="231" t="s">
        <v>119</v>
      </c>
      <c r="E117" s="14">
        <v>2007</v>
      </c>
      <c r="F117" s="232">
        <v>33.5</v>
      </c>
      <c r="G117" s="233">
        <v>26.5</v>
      </c>
    </row>
    <row r="118" spans="1:7" ht="12.75">
      <c r="A118" s="250">
        <v>24</v>
      </c>
      <c r="B118" s="236" t="s">
        <v>195</v>
      </c>
      <c r="C118" s="231" t="s">
        <v>218</v>
      </c>
      <c r="D118" s="231" t="s">
        <v>119</v>
      </c>
      <c r="E118" s="14">
        <v>2008</v>
      </c>
      <c r="F118" s="232">
        <v>18.2</v>
      </c>
      <c r="G118" s="233">
        <v>11.5</v>
      </c>
    </row>
    <row r="119" spans="1:7" ht="12.75">
      <c r="A119" s="250">
        <v>25</v>
      </c>
      <c r="B119" s="231" t="s">
        <v>267</v>
      </c>
      <c r="C119" s="231" t="s">
        <v>268</v>
      </c>
      <c r="D119" s="231" t="s">
        <v>119</v>
      </c>
      <c r="E119" s="14">
        <v>2007</v>
      </c>
      <c r="F119" s="232">
        <v>32</v>
      </c>
      <c r="G119" s="233">
        <v>27</v>
      </c>
    </row>
    <row r="120" spans="1:7" ht="12.75">
      <c r="A120" s="250">
        <v>26</v>
      </c>
      <c r="B120" s="236" t="s">
        <v>194</v>
      </c>
      <c r="C120" s="231" t="s">
        <v>136</v>
      </c>
      <c r="D120" s="231" t="s">
        <v>119</v>
      </c>
      <c r="E120" s="14">
        <v>2008</v>
      </c>
      <c r="F120" s="232">
        <v>34.5</v>
      </c>
      <c r="G120" s="233"/>
    </row>
    <row r="121" spans="1:7" ht="12.75">
      <c r="A121" s="250">
        <v>27</v>
      </c>
      <c r="B121" s="236" t="s">
        <v>371</v>
      </c>
      <c r="C121" s="231" t="s">
        <v>372</v>
      </c>
      <c r="D121" s="231" t="s">
        <v>119</v>
      </c>
      <c r="E121" s="14">
        <v>2008</v>
      </c>
      <c r="F121" s="232">
        <v>28</v>
      </c>
      <c r="G121" s="233">
        <v>17.7</v>
      </c>
    </row>
    <row r="122" spans="1:7" ht="12.75">
      <c r="A122" s="250">
        <v>28</v>
      </c>
      <c r="B122" s="236" t="s">
        <v>314</v>
      </c>
      <c r="C122" s="231" t="s">
        <v>153</v>
      </c>
      <c r="D122" s="231" t="s">
        <v>247</v>
      </c>
      <c r="E122" s="14">
        <v>2008</v>
      </c>
      <c r="F122" s="232">
        <v>35</v>
      </c>
      <c r="G122" s="233">
        <v>27</v>
      </c>
    </row>
    <row r="123" spans="1:7" ht="12.75">
      <c r="A123" s="250">
        <v>29</v>
      </c>
      <c r="B123" s="236" t="s">
        <v>305</v>
      </c>
      <c r="C123" s="231" t="s">
        <v>144</v>
      </c>
      <c r="D123" s="231" t="s">
        <v>247</v>
      </c>
      <c r="E123" s="14">
        <v>2008</v>
      </c>
      <c r="F123" s="232">
        <v>27.5</v>
      </c>
      <c r="G123" s="233">
        <v>22</v>
      </c>
    </row>
    <row r="124" spans="1:7" ht="12.75">
      <c r="A124" s="250">
        <v>30</v>
      </c>
      <c r="B124" s="236" t="s">
        <v>188</v>
      </c>
      <c r="C124" s="231" t="s">
        <v>189</v>
      </c>
      <c r="D124" s="231" t="s">
        <v>128</v>
      </c>
      <c r="E124" s="14">
        <v>2008</v>
      </c>
      <c r="F124" s="232">
        <v>20</v>
      </c>
      <c r="G124" s="233">
        <v>15.8</v>
      </c>
    </row>
    <row r="125" spans="1:7" ht="12.75">
      <c r="A125" s="250"/>
      <c r="B125" s="251" t="s">
        <v>552</v>
      </c>
      <c r="C125" s="251" t="s">
        <v>553</v>
      </c>
      <c r="D125" s="251" t="s">
        <v>128</v>
      </c>
      <c r="E125" s="252">
        <v>2007</v>
      </c>
      <c r="F125" s="232"/>
      <c r="G125" s="233"/>
    </row>
    <row r="126" spans="1:7" ht="12.75">
      <c r="A126" s="250"/>
      <c r="B126" s="251" t="s">
        <v>554</v>
      </c>
      <c r="C126" s="251" t="s">
        <v>550</v>
      </c>
      <c r="D126" s="251" t="s">
        <v>128</v>
      </c>
      <c r="E126" s="252">
        <v>2008</v>
      </c>
      <c r="F126" s="232"/>
      <c r="G126" s="233"/>
    </row>
    <row r="127" spans="1:7" ht="12.75">
      <c r="A127" s="250">
        <v>31</v>
      </c>
      <c r="B127" s="236" t="s">
        <v>496</v>
      </c>
      <c r="C127" s="231" t="s">
        <v>141</v>
      </c>
      <c r="D127" s="231" t="s">
        <v>128</v>
      </c>
      <c r="E127" s="14">
        <v>2008</v>
      </c>
      <c r="F127" s="232">
        <v>46</v>
      </c>
      <c r="G127" s="233"/>
    </row>
    <row r="128" spans="1:7" ht="12.75">
      <c r="A128" s="250"/>
      <c r="B128" s="251" t="s">
        <v>556</v>
      </c>
      <c r="C128" s="251" t="s">
        <v>80</v>
      </c>
      <c r="D128" s="251" t="s">
        <v>128</v>
      </c>
      <c r="E128" s="252">
        <v>2007</v>
      </c>
      <c r="F128" s="237"/>
      <c r="G128" s="233"/>
    </row>
    <row r="129" spans="1:7" ht="12.75">
      <c r="A129" s="250">
        <v>32</v>
      </c>
      <c r="B129" s="236" t="s">
        <v>492</v>
      </c>
      <c r="C129" s="231" t="s">
        <v>493</v>
      </c>
      <c r="D129" s="231" t="s">
        <v>128</v>
      </c>
      <c r="E129" s="14">
        <v>2008</v>
      </c>
      <c r="F129" s="232">
        <v>30</v>
      </c>
      <c r="G129" s="233"/>
    </row>
    <row r="130" spans="1:7" ht="12.75">
      <c r="A130" s="250">
        <v>33</v>
      </c>
      <c r="B130" s="236" t="s">
        <v>165</v>
      </c>
      <c r="C130" s="231" t="s">
        <v>219</v>
      </c>
      <c r="D130" s="231" t="s">
        <v>139</v>
      </c>
      <c r="E130" s="14">
        <v>2008</v>
      </c>
      <c r="F130" s="232">
        <v>30</v>
      </c>
      <c r="G130" s="233">
        <v>11.2</v>
      </c>
    </row>
    <row r="131" spans="1:7" ht="12.75">
      <c r="A131" s="250">
        <v>34</v>
      </c>
      <c r="B131" s="231" t="s">
        <v>449</v>
      </c>
      <c r="C131" s="231" t="s">
        <v>450</v>
      </c>
      <c r="D131" s="231" t="s">
        <v>213</v>
      </c>
      <c r="E131" s="14">
        <v>2007</v>
      </c>
      <c r="F131" s="232">
        <v>36</v>
      </c>
      <c r="G131" s="233"/>
    </row>
    <row r="132" spans="1:7" ht="12.75">
      <c r="A132" s="250">
        <v>35</v>
      </c>
      <c r="B132" s="231" t="s">
        <v>212</v>
      </c>
      <c r="C132" s="231" t="s">
        <v>136</v>
      </c>
      <c r="D132" s="231" t="s">
        <v>213</v>
      </c>
      <c r="E132" s="14">
        <v>2007</v>
      </c>
      <c r="F132" s="232">
        <v>23.3</v>
      </c>
      <c r="G132" s="233">
        <v>12</v>
      </c>
    </row>
    <row r="133" spans="1:7" ht="12.75">
      <c r="A133" s="250">
        <v>36</v>
      </c>
      <c r="B133" s="231" t="s">
        <v>455</v>
      </c>
      <c r="C133" s="231" t="s">
        <v>198</v>
      </c>
      <c r="D133" s="231" t="s">
        <v>213</v>
      </c>
      <c r="E133" s="14">
        <v>2007</v>
      </c>
      <c r="F133" s="232">
        <v>50</v>
      </c>
      <c r="G133" s="233"/>
    </row>
    <row r="134" spans="1:7" ht="12.75">
      <c r="A134" s="250">
        <v>37</v>
      </c>
      <c r="B134" s="236" t="s">
        <v>296</v>
      </c>
      <c r="C134" s="231" t="s">
        <v>246</v>
      </c>
      <c r="D134" s="231" t="s">
        <v>375</v>
      </c>
      <c r="E134" s="14">
        <v>2008</v>
      </c>
      <c r="F134" s="232">
        <v>32.5</v>
      </c>
      <c r="G134" s="233"/>
    </row>
    <row r="135" spans="1:7" ht="12.75">
      <c r="A135" s="250">
        <v>38</v>
      </c>
      <c r="B135" s="231" t="s">
        <v>269</v>
      </c>
      <c r="C135" s="231" t="s">
        <v>270</v>
      </c>
      <c r="D135" s="231" t="s">
        <v>271</v>
      </c>
      <c r="E135" s="14">
        <v>2007</v>
      </c>
      <c r="F135" s="232">
        <v>25.2</v>
      </c>
      <c r="G135" s="233"/>
    </row>
    <row r="136" spans="1:7" ht="12.75">
      <c r="A136" s="250">
        <v>39</v>
      </c>
      <c r="B136" s="236" t="s">
        <v>448</v>
      </c>
      <c r="C136" s="231" t="s">
        <v>217</v>
      </c>
      <c r="D136" s="231" t="s">
        <v>271</v>
      </c>
      <c r="E136" s="14">
        <v>2008</v>
      </c>
      <c r="F136" s="232">
        <v>29.5</v>
      </c>
      <c r="G136" s="233"/>
    </row>
    <row r="137" spans="1:7" ht="12.75">
      <c r="A137" s="250">
        <v>40</v>
      </c>
      <c r="B137" s="231" t="s">
        <v>418</v>
      </c>
      <c r="C137" s="231" t="s">
        <v>419</v>
      </c>
      <c r="D137" s="231" t="s">
        <v>420</v>
      </c>
      <c r="E137" s="14">
        <v>2007</v>
      </c>
      <c r="F137" s="232">
        <v>40</v>
      </c>
      <c r="G137" s="233"/>
    </row>
    <row r="138" spans="1:7" ht="12.75">
      <c r="A138" s="250"/>
      <c r="B138" s="251" t="s">
        <v>558</v>
      </c>
      <c r="C138" s="251" t="s">
        <v>559</v>
      </c>
      <c r="D138" s="251" t="s">
        <v>560</v>
      </c>
      <c r="E138" s="252">
        <v>2008</v>
      </c>
      <c r="F138" s="232"/>
      <c r="G138" s="233"/>
    </row>
    <row r="139" spans="1:7" ht="12.75">
      <c r="A139" s="250">
        <v>41</v>
      </c>
      <c r="B139" s="236" t="s">
        <v>227</v>
      </c>
      <c r="C139" s="231" t="s">
        <v>447</v>
      </c>
      <c r="D139" s="231" t="s">
        <v>244</v>
      </c>
      <c r="E139" s="14">
        <v>2008</v>
      </c>
      <c r="F139" s="232">
        <v>25.6</v>
      </c>
      <c r="G139" s="233"/>
    </row>
    <row r="140" spans="1:7" ht="12.75">
      <c r="A140" s="250">
        <v>42</v>
      </c>
      <c r="B140" s="231" t="s">
        <v>460</v>
      </c>
      <c r="C140" s="231" t="s">
        <v>461</v>
      </c>
      <c r="D140" s="231" t="s">
        <v>244</v>
      </c>
      <c r="E140" s="14">
        <v>2007</v>
      </c>
      <c r="F140" s="232">
        <v>54</v>
      </c>
      <c r="G140" s="233"/>
    </row>
    <row r="141" spans="1:7" ht="12.75">
      <c r="A141" s="250">
        <v>43</v>
      </c>
      <c r="B141" s="236" t="s">
        <v>451</v>
      </c>
      <c r="C141" s="231" t="s">
        <v>196</v>
      </c>
      <c r="D141" s="231" t="s">
        <v>238</v>
      </c>
      <c r="E141" s="14">
        <v>2008</v>
      </c>
      <c r="F141" s="232">
        <v>36</v>
      </c>
      <c r="G141" s="233"/>
    </row>
    <row r="142" spans="1:7" ht="12.75">
      <c r="A142" s="250">
        <v>44</v>
      </c>
      <c r="B142" s="236" t="s">
        <v>147</v>
      </c>
      <c r="C142" s="231" t="s">
        <v>349</v>
      </c>
      <c r="D142" s="231" t="s">
        <v>238</v>
      </c>
      <c r="E142" s="14">
        <v>2008</v>
      </c>
      <c r="F142" s="232">
        <v>31.5</v>
      </c>
      <c r="G142" s="233"/>
    </row>
    <row r="143" spans="1:7" ht="12.75">
      <c r="A143" s="250">
        <v>45</v>
      </c>
      <c r="B143" s="236" t="s">
        <v>341</v>
      </c>
      <c r="C143" s="231" t="s">
        <v>140</v>
      </c>
      <c r="D143" s="231" t="s">
        <v>327</v>
      </c>
      <c r="E143" s="14">
        <v>2008</v>
      </c>
      <c r="F143" s="232">
        <v>35.5</v>
      </c>
      <c r="G143" s="233">
        <v>24.4</v>
      </c>
    </row>
    <row r="144" spans="1:7" ht="12.75">
      <c r="A144" s="250">
        <v>46</v>
      </c>
      <c r="B144" s="236" t="s">
        <v>453</v>
      </c>
      <c r="C144" s="231" t="s">
        <v>454</v>
      </c>
      <c r="D144" s="231" t="s">
        <v>327</v>
      </c>
      <c r="E144" s="14">
        <v>2008</v>
      </c>
      <c r="F144" s="232">
        <v>47</v>
      </c>
      <c r="G144" s="233"/>
    </row>
    <row r="145" spans="1:7" ht="12.75">
      <c r="A145" s="250">
        <v>47</v>
      </c>
      <c r="B145" s="231" t="s">
        <v>265</v>
      </c>
      <c r="C145" s="231" t="s">
        <v>266</v>
      </c>
      <c r="D145" s="231" t="s">
        <v>85</v>
      </c>
      <c r="E145" s="14">
        <v>2007</v>
      </c>
      <c r="F145" s="232">
        <v>18.1</v>
      </c>
      <c r="G145" s="233">
        <v>14.7</v>
      </c>
    </row>
    <row r="146" spans="1:7" ht="13.5" thickBot="1">
      <c r="A146" s="253">
        <v>48</v>
      </c>
      <c r="B146" s="241" t="s">
        <v>208</v>
      </c>
      <c r="C146" s="241" t="s">
        <v>209</v>
      </c>
      <c r="D146" s="241" t="s">
        <v>85</v>
      </c>
      <c r="E146" s="242">
        <v>2007</v>
      </c>
      <c r="F146" s="243">
        <v>17.5</v>
      </c>
      <c r="G146" s="244">
        <v>10.7</v>
      </c>
    </row>
    <row r="147" spans="2:7" ht="13.5" thickBot="1">
      <c r="B147" s="57"/>
      <c r="C147" s="57"/>
      <c r="D147" s="57"/>
      <c r="E147" s="10"/>
      <c r="F147" s="58"/>
      <c r="G147" s="58"/>
    </row>
    <row r="148" spans="1:7" ht="12.75">
      <c r="A148" s="245"/>
      <c r="B148" s="220" t="s">
        <v>104</v>
      </c>
      <c r="C148" s="221" t="s">
        <v>533</v>
      </c>
      <c r="D148" s="222" t="s">
        <v>534</v>
      </c>
      <c r="E148" s="223" t="s">
        <v>535</v>
      </c>
      <c r="F148" s="224" t="s">
        <v>82</v>
      </c>
      <c r="G148" s="225" t="s">
        <v>83</v>
      </c>
    </row>
    <row r="149" spans="1:7" ht="12.75">
      <c r="A149" s="226"/>
      <c r="B149" s="227" t="s">
        <v>383</v>
      </c>
      <c r="C149" s="228"/>
      <c r="D149" s="228"/>
      <c r="E149" s="228"/>
      <c r="F149" s="229"/>
      <c r="G149" s="230"/>
    </row>
    <row r="150" spans="1:7" ht="12.75">
      <c r="A150" s="250">
        <v>1</v>
      </c>
      <c r="B150" s="231" t="s">
        <v>469</v>
      </c>
      <c r="C150" s="231" t="s">
        <v>470</v>
      </c>
      <c r="D150" s="231" t="s">
        <v>258</v>
      </c>
      <c r="E150" s="14">
        <v>2005</v>
      </c>
      <c r="F150" s="232">
        <v>38</v>
      </c>
      <c r="G150" s="233"/>
    </row>
    <row r="151" spans="1:7" ht="12.75">
      <c r="A151" s="250"/>
      <c r="B151" s="251" t="s">
        <v>561</v>
      </c>
      <c r="C151" s="251" t="s">
        <v>562</v>
      </c>
      <c r="D151" s="251" t="s">
        <v>248</v>
      </c>
      <c r="E151" s="252">
        <v>2006</v>
      </c>
      <c r="F151" s="232"/>
      <c r="G151" s="233"/>
    </row>
    <row r="152" spans="1:7" ht="12.75">
      <c r="A152" s="250">
        <v>2</v>
      </c>
      <c r="B152" s="231" t="s">
        <v>145</v>
      </c>
      <c r="C152" s="231" t="s">
        <v>146</v>
      </c>
      <c r="D152" s="231" t="s">
        <v>94</v>
      </c>
      <c r="E152" s="14">
        <v>2005</v>
      </c>
      <c r="F152" s="232">
        <v>21.6</v>
      </c>
      <c r="G152" s="233">
        <v>17.9</v>
      </c>
    </row>
    <row r="153" spans="1:7" ht="12.75">
      <c r="A153" s="250">
        <v>3</v>
      </c>
      <c r="B153" s="236" t="s">
        <v>251</v>
      </c>
      <c r="C153" s="231" t="s">
        <v>252</v>
      </c>
      <c r="D153" s="231" t="s">
        <v>135</v>
      </c>
      <c r="E153" s="14">
        <v>2006</v>
      </c>
      <c r="F153" s="232">
        <v>35</v>
      </c>
      <c r="G153" s="233"/>
    </row>
    <row r="154" spans="1:7" ht="12.75">
      <c r="A154" s="250">
        <v>4</v>
      </c>
      <c r="B154" s="231" t="s">
        <v>462</v>
      </c>
      <c r="C154" s="231" t="s">
        <v>463</v>
      </c>
      <c r="D154" s="231" t="s">
        <v>125</v>
      </c>
      <c r="E154" s="14">
        <v>2005</v>
      </c>
      <c r="F154" s="232">
        <v>22.8</v>
      </c>
      <c r="G154" s="233"/>
    </row>
    <row r="155" spans="1:7" ht="12.75">
      <c r="A155" s="250">
        <v>5</v>
      </c>
      <c r="B155" s="236" t="s">
        <v>202</v>
      </c>
      <c r="C155" s="231" t="s">
        <v>203</v>
      </c>
      <c r="D155" s="231" t="s">
        <v>204</v>
      </c>
      <c r="E155" s="14">
        <v>2006</v>
      </c>
      <c r="F155" s="232">
        <v>16.3</v>
      </c>
      <c r="G155" s="233">
        <v>7.2</v>
      </c>
    </row>
    <row r="156" spans="1:7" ht="12.75">
      <c r="A156" s="250">
        <v>6</v>
      </c>
      <c r="B156" s="236" t="s">
        <v>199</v>
      </c>
      <c r="C156" s="231" t="s">
        <v>186</v>
      </c>
      <c r="D156" s="231" t="s">
        <v>137</v>
      </c>
      <c r="E156" s="14">
        <v>2006</v>
      </c>
      <c r="F156" s="232">
        <v>10.4</v>
      </c>
      <c r="G156" s="233">
        <v>7.5</v>
      </c>
    </row>
    <row r="157" spans="1:7" ht="12.75">
      <c r="A157" s="250">
        <v>7</v>
      </c>
      <c r="B157" s="231" t="s">
        <v>259</v>
      </c>
      <c r="C157" s="231" t="s">
        <v>260</v>
      </c>
      <c r="D157" s="231" t="s">
        <v>137</v>
      </c>
      <c r="E157" s="14">
        <v>2005</v>
      </c>
      <c r="F157" s="232">
        <v>17.7</v>
      </c>
      <c r="G157" s="233">
        <v>10.6</v>
      </c>
    </row>
    <row r="158" spans="1:7" ht="12.75">
      <c r="A158" s="250">
        <v>8</v>
      </c>
      <c r="B158" s="231" t="s">
        <v>259</v>
      </c>
      <c r="C158" s="231" t="s">
        <v>261</v>
      </c>
      <c r="D158" s="231" t="s">
        <v>137</v>
      </c>
      <c r="E158" s="14">
        <v>2005</v>
      </c>
      <c r="F158" s="232">
        <v>19.6</v>
      </c>
      <c r="G158" s="233">
        <v>15.4</v>
      </c>
    </row>
    <row r="159" spans="1:7" ht="12.75">
      <c r="A159" s="250">
        <v>9</v>
      </c>
      <c r="B159" s="231" t="s">
        <v>346</v>
      </c>
      <c r="C159" s="231" t="s">
        <v>347</v>
      </c>
      <c r="D159" s="231" t="s">
        <v>300</v>
      </c>
      <c r="E159" s="14">
        <v>2005</v>
      </c>
      <c r="F159" s="232">
        <v>27</v>
      </c>
      <c r="G159" s="233"/>
    </row>
    <row r="160" spans="1:7" ht="12.75">
      <c r="A160" s="250">
        <v>10</v>
      </c>
      <c r="B160" s="231" t="s">
        <v>222</v>
      </c>
      <c r="C160" s="231" t="s">
        <v>223</v>
      </c>
      <c r="D160" s="231" t="s">
        <v>119</v>
      </c>
      <c r="E160" s="14">
        <v>2005</v>
      </c>
      <c r="F160" s="232">
        <v>10.7</v>
      </c>
      <c r="G160" s="233">
        <v>5.2</v>
      </c>
    </row>
    <row r="161" spans="1:7" ht="12.75">
      <c r="A161" s="250">
        <v>11</v>
      </c>
      <c r="B161" s="236" t="s">
        <v>245</v>
      </c>
      <c r="C161" s="231" t="s">
        <v>246</v>
      </c>
      <c r="D161" s="231" t="s">
        <v>247</v>
      </c>
      <c r="E161" s="14">
        <v>2006</v>
      </c>
      <c r="F161" s="232">
        <v>14.7</v>
      </c>
      <c r="G161" s="233">
        <v>14.8</v>
      </c>
    </row>
    <row r="162" spans="1:7" ht="12.75">
      <c r="A162" s="250">
        <v>12</v>
      </c>
      <c r="B162" s="236" t="s">
        <v>126</v>
      </c>
      <c r="C162" s="231" t="s">
        <v>127</v>
      </c>
      <c r="D162" s="231" t="s">
        <v>128</v>
      </c>
      <c r="E162" s="14">
        <v>2006</v>
      </c>
      <c r="F162" s="232">
        <v>5.8</v>
      </c>
      <c r="G162" s="233">
        <v>5.3</v>
      </c>
    </row>
    <row r="163" spans="1:7" ht="12.75">
      <c r="A163" s="250"/>
      <c r="B163" s="251" t="s">
        <v>563</v>
      </c>
      <c r="C163" s="251" t="s">
        <v>127</v>
      </c>
      <c r="D163" s="251" t="s">
        <v>128</v>
      </c>
      <c r="E163" s="252">
        <v>2005</v>
      </c>
      <c r="F163" s="232"/>
      <c r="G163" s="233"/>
    </row>
    <row r="164" spans="1:7" ht="12.75">
      <c r="A164" s="250">
        <v>13</v>
      </c>
      <c r="B164" s="236" t="s">
        <v>483</v>
      </c>
      <c r="C164" s="231" t="s">
        <v>345</v>
      </c>
      <c r="D164" s="231" t="s">
        <v>271</v>
      </c>
      <c r="E164" s="14">
        <v>2006</v>
      </c>
      <c r="F164" s="232">
        <v>33.5</v>
      </c>
      <c r="G164" s="233"/>
    </row>
    <row r="165" spans="1:7" ht="12.75">
      <c r="A165" s="250">
        <v>14</v>
      </c>
      <c r="B165" s="231" t="s">
        <v>123</v>
      </c>
      <c r="C165" s="231" t="s">
        <v>124</v>
      </c>
      <c r="D165" s="231" t="s">
        <v>295</v>
      </c>
      <c r="E165" s="14">
        <v>2005</v>
      </c>
      <c r="F165" s="232">
        <v>16.2</v>
      </c>
      <c r="G165" s="233">
        <v>10.8</v>
      </c>
    </row>
    <row r="166" spans="1:7" ht="12.75">
      <c r="A166" s="250"/>
      <c r="B166" s="251" t="s">
        <v>564</v>
      </c>
      <c r="C166" s="251" t="s">
        <v>565</v>
      </c>
      <c r="D166" s="251" t="s">
        <v>253</v>
      </c>
      <c r="E166" s="252">
        <v>2006</v>
      </c>
      <c r="F166" s="232"/>
      <c r="G166" s="233"/>
    </row>
    <row r="167" spans="1:7" ht="13.5" thickBot="1">
      <c r="A167" s="253"/>
      <c r="B167" s="255" t="s">
        <v>342</v>
      </c>
      <c r="C167" s="255" t="s">
        <v>566</v>
      </c>
      <c r="D167" s="255" t="s">
        <v>327</v>
      </c>
      <c r="E167" s="256">
        <v>2006</v>
      </c>
      <c r="F167" s="243"/>
      <c r="G167" s="244"/>
    </row>
    <row r="168" spans="1:7" ht="13.5" thickBot="1">
      <c r="A168" s="10"/>
      <c r="B168" s="57"/>
      <c r="C168" s="57"/>
      <c r="D168" s="57"/>
      <c r="E168" s="10"/>
      <c r="F168" s="58"/>
      <c r="G168" s="58"/>
    </row>
    <row r="169" spans="1:7" ht="12.75">
      <c r="A169" s="245"/>
      <c r="B169" s="220" t="s">
        <v>104</v>
      </c>
      <c r="C169" s="221" t="s">
        <v>533</v>
      </c>
      <c r="D169" s="222" t="s">
        <v>534</v>
      </c>
      <c r="E169" s="223" t="s">
        <v>535</v>
      </c>
      <c r="F169" s="224" t="s">
        <v>82</v>
      </c>
      <c r="G169" s="225" t="s">
        <v>83</v>
      </c>
    </row>
    <row r="170" spans="1:7" ht="12.75">
      <c r="A170" s="226"/>
      <c r="B170" s="246" t="s">
        <v>382</v>
      </c>
      <c r="C170" s="247"/>
      <c r="D170" s="247"/>
      <c r="E170" s="247"/>
      <c r="F170" s="248"/>
      <c r="G170" s="249"/>
    </row>
    <row r="171" spans="1:7" ht="12.75">
      <c r="A171" s="250">
        <v>1</v>
      </c>
      <c r="B171" s="231" t="s">
        <v>469</v>
      </c>
      <c r="C171" s="231" t="s">
        <v>490</v>
      </c>
      <c r="D171" s="231" t="s">
        <v>258</v>
      </c>
      <c r="E171" s="14">
        <v>2005</v>
      </c>
      <c r="F171" s="232">
        <v>28.5</v>
      </c>
      <c r="G171" s="233"/>
    </row>
    <row r="172" spans="1:7" ht="12.75">
      <c r="A172" s="250">
        <v>2</v>
      </c>
      <c r="B172" s="231" t="s">
        <v>352</v>
      </c>
      <c r="C172" s="231" t="s">
        <v>353</v>
      </c>
      <c r="D172" s="231" t="s">
        <v>258</v>
      </c>
      <c r="E172" s="14">
        <v>2005</v>
      </c>
      <c r="F172" s="232">
        <v>21.6</v>
      </c>
      <c r="G172" s="233"/>
    </row>
    <row r="173" spans="1:7" ht="12.75">
      <c r="A173" s="250">
        <v>3</v>
      </c>
      <c r="B173" s="231" t="s">
        <v>464</v>
      </c>
      <c r="C173" s="231" t="s">
        <v>237</v>
      </c>
      <c r="D173" s="231" t="s">
        <v>122</v>
      </c>
      <c r="E173" s="14">
        <v>2005</v>
      </c>
      <c r="F173" s="232">
        <v>28.5</v>
      </c>
      <c r="G173" s="233"/>
    </row>
    <row r="174" spans="1:7" ht="12.75">
      <c r="A174" s="250">
        <v>4</v>
      </c>
      <c r="B174" s="231" t="s">
        <v>279</v>
      </c>
      <c r="C174" s="231" t="s">
        <v>280</v>
      </c>
      <c r="D174" s="231" t="s">
        <v>122</v>
      </c>
      <c r="E174" s="14">
        <v>2005</v>
      </c>
      <c r="F174" s="232">
        <v>16.8</v>
      </c>
      <c r="G174" s="233">
        <v>13.3</v>
      </c>
    </row>
    <row r="175" spans="1:7" ht="12.75">
      <c r="A175" s="250"/>
      <c r="B175" s="251" t="s">
        <v>576</v>
      </c>
      <c r="C175" s="251" t="s">
        <v>577</v>
      </c>
      <c r="D175" s="251" t="s">
        <v>122</v>
      </c>
      <c r="E175" s="252">
        <v>2005</v>
      </c>
      <c r="F175" s="232"/>
      <c r="G175" s="233"/>
    </row>
    <row r="176" spans="1:7" ht="12.75">
      <c r="A176" s="250">
        <v>5</v>
      </c>
      <c r="B176" s="231" t="s">
        <v>277</v>
      </c>
      <c r="C176" s="231" t="s">
        <v>278</v>
      </c>
      <c r="D176" s="231" t="s">
        <v>248</v>
      </c>
      <c r="E176" s="14">
        <v>2005</v>
      </c>
      <c r="F176" s="232">
        <v>9</v>
      </c>
      <c r="G176" s="233">
        <v>8.2</v>
      </c>
    </row>
    <row r="177" spans="1:7" ht="12.75">
      <c r="A177" s="250"/>
      <c r="B177" s="251" t="s">
        <v>578</v>
      </c>
      <c r="C177" s="251" t="s">
        <v>169</v>
      </c>
      <c r="D177" s="251" t="s">
        <v>248</v>
      </c>
      <c r="E177" s="252">
        <v>2005</v>
      </c>
      <c r="F177" s="232"/>
      <c r="G177" s="233"/>
    </row>
    <row r="178" spans="1:7" ht="12.75">
      <c r="A178" s="250">
        <v>6</v>
      </c>
      <c r="B178" s="231" t="s">
        <v>229</v>
      </c>
      <c r="C178" s="231" t="s">
        <v>121</v>
      </c>
      <c r="D178" s="231" t="s">
        <v>95</v>
      </c>
      <c r="E178" s="14">
        <v>2005</v>
      </c>
      <c r="F178" s="232">
        <v>7.2</v>
      </c>
      <c r="G178" s="233">
        <v>6</v>
      </c>
    </row>
    <row r="179" spans="1:7" ht="12.75">
      <c r="A179" s="250">
        <v>7</v>
      </c>
      <c r="B179" s="236" t="s">
        <v>205</v>
      </c>
      <c r="C179" s="231" t="s">
        <v>206</v>
      </c>
      <c r="D179" s="231" t="s">
        <v>95</v>
      </c>
      <c r="E179" s="14">
        <v>2006</v>
      </c>
      <c r="F179" s="232">
        <v>7.3</v>
      </c>
      <c r="G179" s="233">
        <v>3.8</v>
      </c>
    </row>
    <row r="180" spans="1:7" ht="12.75">
      <c r="A180" s="250">
        <v>8</v>
      </c>
      <c r="B180" s="231" t="s">
        <v>227</v>
      </c>
      <c r="C180" s="231" t="s">
        <v>228</v>
      </c>
      <c r="D180" s="231" t="s">
        <v>95</v>
      </c>
      <c r="E180" s="14">
        <v>2005</v>
      </c>
      <c r="F180" s="232">
        <v>18.5</v>
      </c>
      <c r="G180" s="233">
        <v>18.5</v>
      </c>
    </row>
    <row r="181" spans="1:7" ht="12.75">
      <c r="A181" s="250">
        <v>9</v>
      </c>
      <c r="B181" s="236" t="s">
        <v>331</v>
      </c>
      <c r="C181" s="231" t="s">
        <v>332</v>
      </c>
      <c r="D181" s="231" t="s">
        <v>95</v>
      </c>
      <c r="E181" s="14">
        <v>2006</v>
      </c>
      <c r="F181" s="232">
        <v>21.2</v>
      </c>
      <c r="G181" s="233">
        <v>21.2</v>
      </c>
    </row>
    <row r="182" spans="1:7" ht="12.75">
      <c r="A182" s="250">
        <v>10</v>
      </c>
      <c r="B182" s="231" t="s">
        <v>147</v>
      </c>
      <c r="C182" s="231" t="s">
        <v>148</v>
      </c>
      <c r="D182" s="231" t="s">
        <v>94</v>
      </c>
      <c r="E182" s="14">
        <v>2005</v>
      </c>
      <c r="F182" s="232">
        <v>22.4</v>
      </c>
      <c r="G182" s="233"/>
    </row>
    <row r="183" spans="1:7" ht="12.75">
      <c r="A183" s="250"/>
      <c r="B183" s="251" t="s">
        <v>574</v>
      </c>
      <c r="C183" s="251" t="s">
        <v>141</v>
      </c>
      <c r="D183" s="251" t="s">
        <v>94</v>
      </c>
      <c r="E183" s="252">
        <v>2005</v>
      </c>
      <c r="F183" s="232"/>
      <c r="G183" s="233"/>
    </row>
    <row r="184" spans="1:7" ht="12.75">
      <c r="A184" s="250">
        <v>11</v>
      </c>
      <c r="B184" s="236" t="s">
        <v>96</v>
      </c>
      <c r="C184" s="231" t="s">
        <v>97</v>
      </c>
      <c r="D184" s="231" t="s">
        <v>94</v>
      </c>
      <c r="E184" s="14">
        <v>2006</v>
      </c>
      <c r="F184" s="232">
        <v>3.8</v>
      </c>
      <c r="G184" s="233">
        <v>3.4</v>
      </c>
    </row>
    <row r="185" spans="1:7" ht="12.75">
      <c r="A185" s="250">
        <v>12</v>
      </c>
      <c r="B185" s="231" t="s">
        <v>150</v>
      </c>
      <c r="C185" s="231" t="s">
        <v>151</v>
      </c>
      <c r="D185" s="231" t="s">
        <v>94</v>
      </c>
      <c r="E185" s="14">
        <v>2005</v>
      </c>
      <c r="F185" s="232">
        <v>23.2</v>
      </c>
      <c r="G185" s="233"/>
    </row>
    <row r="186" spans="1:7" ht="12.75">
      <c r="A186" s="250">
        <v>13</v>
      </c>
      <c r="B186" s="231" t="s">
        <v>133</v>
      </c>
      <c r="C186" s="231" t="s">
        <v>134</v>
      </c>
      <c r="D186" s="231" t="s">
        <v>135</v>
      </c>
      <c r="E186" s="14">
        <v>2005</v>
      </c>
      <c r="F186" s="232">
        <v>5.1</v>
      </c>
      <c r="G186" s="233">
        <v>4.1</v>
      </c>
    </row>
    <row r="187" spans="1:7" ht="12.75">
      <c r="A187" s="250">
        <v>14</v>
      </c>
      <c r="B187" s="231" t="s">
        <v>392</v>
      </c>
      <c r="C187" s="231" t="s">
        <v>211</v>
      </c>
      <c r="D187" s="231" t="s">
        <v>125</v>
      </c>
      <c r="E187" s="14">
        <v>2005</v>
      </c>
      <c r="F187" s="232">
        <v>14.6</v>
      </c>
      <c r="G187" s="233">
        <v>8.6</v>
      </c>
    </row>
    <row r="188" spans="1:7" ht="12.75">
      <c r="A188" s="250">
        <v>15</v>
      </c>
      <c r="B188" s="231" t="s">
        <v>284</v>
      </c>
      <c r="C188" s="231" t="s">
        <v>215</v>
      </c>
      <c r="D188" s="231" t="s">
        <v>125</v>
      </c>
      <c r="E188" s="14">
        <v>2005</v>
      </c>
      <c r="F188" s="232">
        <v>17.5</v>
      </c>
      <c r="G188" s="233"/>
    </row>
    <row r="189" spans="1:7" ht="12.75">
      <c r="A189" s="250">
        <v>16</v>
      </c>
      <c r="B189" s="231" t="s">
        <v>312</v>
      </c>
      <c r="C189" s="231" t="s">
        <v>144</v>
      </c>
      <c r="D189" s="231" t="s">
        <v>125</v>
      </c>
      <c r="E189" s="14">
        <v>2005</v>
      </c>
      <c r="F189" s="232">
        <v>19.6</v>
      </c>
      <c r="G189" s="233">
        <v>17.1</v>
      </c>
    </row>
    <row r="190" spans="1:7" ht="12.75">
      <c r="A190" s="250"/>
      <c r="B190" s="251" t="s">
        <v>580</v>
      </c>
      <c r="C190" s="251" t="s">
        <v>231</v>
      </c>
      <c r="D190" s="251" t="s">
        <v>125</v>
      </c>
      <c r="E190" s="252">
        <v>2006</v>
      </c>
      <c r="F190" s="232"/>
      <c r="G190" s="233"/>
    </row>
    <row r="191" spans="1:7" ht="12.75">
      <c r="A191" s="250">
        <v>17</v>
      </c>
      <c r="B191" s="231" t="s">
        <v>355</v>
      </c>
      <c r="C191" s="231" t="s">
        <v>356</v>
      </c>
      <c r="D191" s="231" t="s">
        <v>81</v>
      </c>
      <c r="E191" s="14">
        <v>2005</v>
      </c>
      <c r="F191" s="232">
        <v>43</v>
      </c>
      <c r="G191" s="233"/>
    </row>
    <row r="192" spans="1:7" ht="12.75">
      <c r="A192" s="250">
        <v>18</v>
      </c>
      <c r="B192" s="236" t="s">
        <v>79</v>
      </c>
      <c r="C192" s="231" t="s">
        <v>80</v>
      </c>
      <c r="D192" s="231" t="s">
        <v>81</v>
      </c>
      <c r="E192" s="14">
        <v>2006</v>
      </c>
      <c r="F192" s="232">
        <v>4.3</v>
      </c>
      <c r="G192" s="233">
        <v>4.3</v>
      </c>
    </row>
    <row r="193" spans="1:7" ht="12.75">
      <c r="A193" s="250">
        <v>19</v>
      </c>
      <c r="B193" s="236" t="s">
        <v>338</v>
      </c>
      <c r="C193" s="231" t="s">
        <v>153</v>
      </c>
      <c r="D193" s="231" t="s">
        <v>81</v>
      </c>
      <c r="E193" s="14">
        <v>2006</v>
      </c>
      <c r="F193" s="232">
        <v>32</v>
      </c>
      <c r="G193" s="233"/>
    </row>
    <row r="194" spans="1:7" ht="12.75">
      <c r="A194" s="250"/>
      <c r="B194" s="251" t="s">
        <v>572</v>
      </c>
      <c r="C194" s="251" t="s">
        <v>573</v>
      </c>
      <c r="D194" s="251" t="s">
        <v>204</v>
      </c>
      <c r="E194" s="252">
        <v>2005</v>
      </c>
      <c r="F194" s="232"/>
      <c r="G194" s="233"/>
    </row>
    <row r="195" spans="1:7" ht="12.75">
      <c r="A195" s="250">
        <v>20</v>
      </c>
      <c r="B195" s="236" t="s">
        <v>423</v>
      </c>
      <c r="C195" s="231" t="s">
        <v>140</v>
      </c>
      <c r="D195" s="231" t="s">
        <v>204</v>
      </c>
      <c r="E195" s="14">
        <v>2006</v>
      </c>
      <c r="F195" s="232">
        <v>20.4</v>
      </c>
      <c r="G195" s="233">
        <v>16.7</v>
      </c>
    </row>
    <row r="196" spans="1:7" ht="12.75">
      <c r="A196" s="250"/>
      <c r="B196" s="251" t="s">
        <v>575</v>
      </c>
      <c r="C196" s="251" t="s">
        <v>349</v>
      </c>
      <c r="D196" s="251" t="s">
        <v>204</v>
      </c>
      <c r="E196" s="252">
        <v>2005</v>
      </c>
      <c r="F196" s="232"/>
      <c r="G196" s="233"/>
    </row>
    <row r="197" spans="1:7" ht="12.75">
      <c r="A197" s="250">
        <v>21</v>
      </c>
      <c r="B197" s="231" t="s">
        <v>306</v>
      </c>
      <c r="C197" s="231" t="s">
        <v>329</v>
      </c>
      <c r="D197" s="231" t="s">
        <v>204</v>
      </c>
      <c r="E197" s="14">
        <v>2005</v>
      </c>
      <c r="F197" s="232">
        <v>13.8</v>
      </c>
      <c r="G197" s="233"/>
    </row>
    <row r="198" spans="1:7" ht="12.75">
      <c r="A198" s="250">
        <v>22</v>
      </c>
      <c r="B198" s="231" t="s">
        <v>403</v>
      </c>
      <c r="C198" s="231" t="s">
        <v>328</v>
      </c>
      <c r="D198" s="231" t="s">
        <v>204</v>
      </c>
      <c r="E198" s="14">
        <v>2005</v>
      </c>
      <c r="F198" s="232">
        <v>14.1</v>
      </c>
      <c r="G198" s="233"/>
    </row>
    <row r="199" spans="1:7" ht="12.75">
      <c r="A199" s="250">
        <v>23</v>
      </c>
      <c r="B199" s="236" t="s">
        <v>471</v>
      </c>
      <c r="C199" s="231" t="s">
        <v>472</v>
      </c>
      <c r="D199" s="231" t="s">
        <v>163</v>
      </c>
      <c r="E199" s="14">
        <v>2006</v>
      </c>
      <c r="F199" s="232">
        <v>38</v>
      </c>
      <c r="G199" s="233"/>
    </row>
    <row r="200" spans="1:7" ht="12.75">
      <c r="A200" s="250">
        <v>24</v>
      </c>
      <c r="B200" s="231" t="s">
        <v>478</v>
      </c>
      <c r="C200" s="231" t="s">
        <v>344</v>
      </c>
      <c r="D200" s="257" t="s">
        <v>163</v>
      </c>
      <c r="E200" s="14">
        <v>2005</v>
      </c>
      <c r="F200" s="232">
        <v>34</v>
      </c>
      <c r="G200" s="233"/>
    </row>
    <row r="201" spans="1:7" ht="12.75">
      <c r="A201" s="250"/>
      <c r="B201" s="251" t="s">
        <v>569</v>
      </c>
      <c r="C201" s="251" t="s">
        <v>343</v>
      </c>
      <c r="D201" s="251" t="s">
        <v>163</v>
      </c>
      <c r="E201" s="252">
        <v>2006</v>
      </c>
      <c r="F201" s="232"/>
      <c r="G201" s="233"/>
    </row>
    <row r="202" spans="1:7" ht="12.75">
      <c r="A202" s="250"/>
      <c r="B202" s="251" t="s">
        <v>570</v>
      </c>
      <c r="C202" s="251" t="s">
        <v>571</v>
      </c>
      <c r="D202" s="251" t="s">
        <v>163</v>
      </c>
      <c r="E202" s="252">
        <v>2005</v>
      </c>
      <c r="F202" s="232"/>
      <c r="G202" s="233"/>
    </row>
    <row r="203" spans="1:7" ht="12.75">
      <c r="A203" s="250">
        <v>25</v>
      </c>
      <c r="B203" s="236" t="s">
        <v>290</v>
      </c>
      <c r="C203" s="231" t="s">
        <v>262</v>
      </c>
      <c r="D203" s="231" t="s">
        <v>137</v>
      </c>
      <c r="E203" s="14">
        <v>2006</v>
      </c>
      <c r="F203" s="232">
        <v>17.4</v>
      </c>
      <c r="G203" s="233">
        <v>17.7</v>
      </c>
    </row>
    <row r="204" spans="1:7" ht="12.75">
      <c r="A204" s="250">
        <v>26</v>
      </c>
      <c r="B204" s="236" t="s">
        <v>263</v>
      </c>
      <c r="C204" s="231" t="s">
        <v>264</v>
      </c>
      <c r="D204" s="231" t="s">
        <v>137</v>
      </c>
      <c r="E204" s="14">
        <v>2006</v>
      </c>
      <c r="F204" s="232">
        <v>18.5</v>
      </c>
      <c r="G204" s="233"/>
    </row>
    <row r="205" spans="1:7" ht="12.75">
      <c r="A205" s="250"/>
      <c r="B205" s="251" t="s">
        <v>582</v>
      </c>
      <c r="C205" s="251" t="s">
        <v>550</v>
      </c>
      <c r="D205" s="251" t="s">
        <v>137</v>
      </c>
      <c r="E205" s="252">
        <v>2005</v>
      </c>
      <c r="F205" s="232"/>
      <c r="G205" s="233"/>
    </row>
    <row r="206" spans="1:7" ht="12.75">
      <c r="A206" s="250"/>
      <c r="B206" s="251" t="s">
        <v>567</v>
      </c>
      <c r="C206" s="251" t="s">
        <v>550</v>
      </c>
      <c r="D206" s="251" t="s">
        <v>300</v>
      </c>
      <c r="E206" s="252">
        <v>2006</v>
      </c>
      <c r="F206" s="232"/>
      <c r="G206" s="233"/>
    </row>
    <row r="207" spans="1:7" ht="12.75">
      <c r="A207" s="250">
        <v>27</v>
      </c>
      <c r="B207" s="236" t="s">
        <v>120</v>
      </c>
      <c r="C207" s="231" t="s">
        <v>207</v>
      </c>
      <c r="D207" s="231" t="s">
        <v>119</v>
      </c>
      <c r="E207" s="14">
        <v>2006</v>
      </c>
      <c r="F207" s="232">
        <v>7.1</v>
      </c>
      <c r="G207" s="233">
        <v>4.1</v>
      </c>
    </row>
    <row r="208" spans="1:7" ht="12.75">
      <c r="A208" s="250">
        <v>28</v>
      </c>
      <c r="B208" s="236" t="s">
        <v>210</v>
      </c>
      <c r="C208" s="231" t="s">
        <v>211</v>
      </c>
      <c r="D208" s="231" t="s">
        <v>247</v>
      </c>
      <c r="E208" s="14">
        <v>2006</v>
      </c>
      <c r="F208" s="232">
        <v>14.6</v>
      </c>
      <c r="G208" s="233">
        <v>11.1</v>
      </c>
    </row>
    <row r="209" spans="1:7" ht="12.75">
      <c r="A209" s="250">
        <v>29</v>
      </c>
      <c r="B209" s="236" t="s">
        <v>340</v>
      </c>
      <c r="C209" s="231" t="s">
        <v>136</v>
      </c>
      <c r="D209" s="231" t="s">
        <v>247</v>
      </c>
      <c r="E209" s="14">
        <v>2006</v>
      </c>
      <c r="F209" s="232">
        <v>29.5</v>
      </c>
      <c r="G209" s="233"/>
    </row>
    <row r="210" spans="1:7" ht="12.75">
      <c r="A210" s="250">
        <v>30</v>
      </c>
      <c r="B210" s="236" t="s">
        <v>337</v>
      </c>
      <c r="C210" s="231" t="s">
        <v>136</v>
      </c>
      <c r="D210" s="231" t="s">
        <v>247</v>
      </c>
      <c r="E210" s="14">
        <v>2006</v>
      </c>
      <c r="F210" s="232">
        <v>36</v>
      </c>
      <c r="G210" s="233"/>
    </row>
    <row r="211" spans="1:7" ht="12.75">
      <c r="A211" s="250">
        <v>31</v>
      </c>
      <c r="B211" s="231" t="s">
        <v>285</v>
      </c>
      <c r="C211" s="231" t="s">
        <v>286</v>
      </c>
      <c r="D211" s="231" t="s">
        <v>128</v>
      </c>
      <c r="E211" s="14">
        <v>2005</v>
      </c>
      <c r="F211" s="232">
        <v>25.6</v>
      </c>
      <c r="G211" s="233"/>
    </row>
    <row r="212" spans="1:7" ht="12.75">
      <c r="A212" s="250">
        <v>32</v>
      </c>
      <c r="B212" s="231" t="s">
        <v>354</v>
      </c>
      <c r="C212" s="231" t="s">
        <v>162</v>
      </c>
      <c r="D212" s="231" t="s">
        <v>128</v>
      </c>
      <c r="E212" s="14">
        <v>2005</v>
      </c>
      <c r="F212" s="232">
        <v>18</v>
      </c>
      <c r="G212" s="233"/>
    </row>
    <row r="213" spans="1:7" ht="12.75">
      <c r="A213" s="250"/>
      <c r="B213" s="251" t="s">
        <v>579</v>
      </c>
      <c r="C213" s="251" t="s">
        <v>121</v>
      </c>
      <c r="D213" s="251" t="s">
        <v>128</v>
      </c>
      <c r="E213" s="252">
        <v>2006</v>
      </c>
      <c r="F213" s="232"/>
      <c r="G213" s="233"/>
    </row>
    <row r="214" spans="1:7" ht="12.75">
      <c r="A214" s="250"/>
      <c r="B214" s="251" t="s">
        <v>581</v>
      </c>
      <c r="C214" s="251" t="s">
        <v>166</v>
      </c>
      <c r="D214" s="251" t="s">
        <v>128</v>
      </c>
      <c r="E214" s="252">
        <v>2006</v>
      </c>
      <c r="F214" s="232"/>
      <c r="G214" s="233"/>
    </row>
    <row r="215" spans="1:7" s="10" customFormat="1" ht="12.75">
      <c r="A215" s="250">
        <v>33</v>
      </c>
      <c r="B215" s="231" t="s">
        <v>170</v>
      </c>
      <c r="C215" s="231" t="s">
        <v>171</v>
      </c>
      <c r="D215" s="231" t="s">
        <v>139</v>
      </c>
      <c r="E215" s="14">
        <v>2005</v>
      </c>
      <c r="F215" s="232">
        <v>43</v>
      </c>
      <c r="G215" s="233"/>
    </row>
    <row r="216" spans="1:7" s="10" customFormat="1" ht="12.75">
      <c r="A216" s="250">
        <v>34</v>
      </c>
      <c r="B216" s="236" t="s">
        <v>167</v>
      </c>
      <c r="C216" s="231" t="s">
        <v>143</v>
      </c>
      <c r="D216" s="231" t="s">
        <v>139</v>
      </c>
      <c r="E216" s="14">
        <v>2006</v>
      </c>
      <c r="F216" s="232">
        <v>33</v>
      </c>
      <c r="G216" s="233"/>
    </row>
    <row r="217" spans="1:7" s="10" customFormat="1" ht="12.75">
      <c r="A217" s="250">
        <v>35</v>
      </c>
      <c r="B217" s="236" t="s">
        <v>214</v>
      </c>
      <c r="C217" s="231" t="s">
        <v>215</v>
      </c>
      <c r="D217" s="231" t="s">
        <v>213</v>
      </c>
      <c r="E217" s="14">
        <v>2006</v>
      </c>
      <c r="F217" s="232">
        <v>20</v>
      </c>
      <c r="G217" s="233">
        <v>12.1</v>
      </c>
    </row>
    <row r="218" spans="1:7" s="10" customFormat="1" ht="12.75">
      <c r="A218" s="250">
        <v>36</v>
      </c>
      <c r="B218" s="231" t="s">
        <v>282</v>
      </c>
      <c r="C218" s="231" t="s">
        <v>283</v>
      </c>
      <c r="D218" s="231" t="s">
        <v>271</v>
      </c>
      <c r="E218" s="14">
        <v>2005</v>
      </c>
      <c r="F218" s="232">
        <v>15.4</v>
      </c>
      <c r="G218" s="233"/>
    </row>
    <row r="219" spans="1:7" s="10" customFormat="1" ht="12.75">
      <c r="A219" s="250">
        <v>37</v>
      </c>
      <c r="B219" s="236" t="s">
        <v>465</v>
      </c>
      <c r="C219" s="231" t="s">
        <v>466</v>
      </c>
      <c r="D219" s="231" t="s">
        <v>271</v>
      </c>
      <c r="E219" s="14">
        <v>2006</v>
      </c>
      <c r="F219" s="232">
        <v>30</v>
      </c>
      <c r="G219" s="233"/>
    </row>
    <row r="220" spans="1:7" s="10" customFormat="1" ht="12.75">
      <c r="A220" s="250">
        <v>38</v>
      </c>
      <c r="B220" s="236" t="s">
        <v>467</v>
      </c>
      <c r="C220" s="231" t="s">
        <v>468</v>
      </c>
      <c r="D220" s="231" t="s">
        <v>271</v>
      </c>
      <c r="E220" s="14">
        <v>2006</v>
      </c>
      <c r="F220" s="232">
        <v>32</v>
      </c>
      <c r="G220" s="233"/>
    </row>
    <row r="221" spans="1:7" s="10" customFormat="1" ht="12.75">
      <c r="A221" s="250"/>
      <c r="B221" s="251" t="s">
        <v>568</v>
      </c>
      <c r="C221" s="251" t="s">
        <v>339</v>
      </c>
      <c r="D221" s="251" t="s">
        <v>560</v>
      </c>
      <c r="E221" s="252">
        <v>2006</v>
      </c>
      <c r="F221" s="232"/>
      <c r="G221" s="233"/>
    </row>
    <row r="222" spans="1:7" s="10" customFormat="1" ht="12.75">
      <c r="A222" s="250">
        <v>39</v>
      </c>
      <c r="B222" s="236" t="s">
        <v>477</v>
      </c>
      <c r="C222" s="231" t="s">
        <v>313</v>
      </c>
      <c r="D222" s="231" t="s">
        <v>244</v>
      </c>
      <c r="E222" s="14">
        <v>2006</v>
      </c>
      <c r="F222" s="232">
        <v>51</v>
      </c>
      <c r="G222" s="233"/>
    </row>
    <row r="223" spans="1:7" s="10" customFormat="1" ht="12.75">
      <c r="A223" s="250">
        <v>40</v>
      </c>
      <c r="B223" s="231" t="s">
        <v>473</v>
      </c>
      <c r="C223" s="231" t="s">
        <v>474</v>
      </c>
      <c r="D223" s="231" t="s">
        <v>327</v>
      </c>
      <c r="E223" s="14">
        <v>2005</v>
      </c>
      <c r="F223" s="232">
        <v>39</v>
      </c>
      <c r="G223" s="233"/>
    </row>
    <row r="224" spans="1:7" s="10" customFormat="1" ht="12.75">
      <c r="A224" s="250">
        <v>41</v>
      </c>
      <c r="B224" s="231" t="s">
        <v>393</v>
      </c>
      <c r="C224" s="231" t="s">
        <v>80</v>
      </c>
      <c r="D224" s="231" t="s">
        <v>327</v>
      </c>
      <c r="E224" s="14">
        <v>2005</v>
      </c>
      <c r="F224" s="232">
        <v>21.6</v>
      </c>
      <c r="G224" s="233">
        <v>15.8</v>
      </c>
    </row>
    <row r="225" spans="1:7" s="10" customFormat="1" ht="12.75">
      <c r="A225" s="250">
        <v>42</v>
      </c>
      <c r="B225" s="231" t="s">
        <v>225</v>
      </c>
      <c r="C225" s="231" t="s">
        <v>136</v>
      </c>
      <c r="D225" s="231" t="s">
        <v>85</v>
      </c>
      <c r="E225" s="14">
        <v>2005</v>
      </c>
      <c r="F225" s="232">
        <v>12.5</v>
      </c>
      <c r="G225" s="233">
        <v>5.8</v>
      </c>
    </row>
    <row r="226" spans="1:7" ht="12.75">
      <c r="A226" s="250">
        <v>43</v>
      </c>
      <c r="B226" s="236" t="s">
        <v>394</v>
      </c>
      <c r="C226" s="231" t="s">
        <v>395</v>
      </c>
      <c r="D226" s="231" t="s">
        <v>85</v>
      </c>
      <c r="E226" s="14">
        <v>2006</v>
      </c>
      <c r="F226" s="232">
        <v>32</v>
      </c>
      <c r="G226" s="233"/>
    </row>
    <row r="227" spans="1:7" ht="12.75">
      <c r="A227" s="250">
        <v>44</v>
      </c>
      <c r="B227" s="236" t="s">
        <v>404</v>
      </c>
      <c r="C227" s="231" t="s">
        <v>405</v>
      </c>
      <c r="D227" s="231" t="s">
        <v>85</v>
      </c>
      <c r="E227" s="14">
        <v>2006</v>
      </c>
      <c r="F227" s="232">
        <v>24.4</v>
      </c>
      <c r="G227" s="233"/>
    </row>
    <row r="228" spans="1:7" ht="13.5" thickBot="1">
      <c r="A228" s="253">
        <v>45</v>
      </c>
      <c r="B228" s="241" t="s">
        <v>224</v>
      </c>
      <c r="C228" s="241" t="s">
        <v>84</v>
      </c>
      <c r="D228" s="241" t="s">
        <v>85</v>
      </c>
      <c r="E228" s="242">
        <v>2005</v>
      </c>
      <c r="F228" s="243">
        <v>3.7</v>
      </c>
      <c r="G228" s="244">
        <v>2.1</v>
      </c>
    </row>
    <row r="229" spans="2:4" ht="13.5" thickBot="1">
      <c r="B229" s="57"/>
      <c r="C229" s="44"/>
      <c r="D229" s="44"/>
    </row>
    <row r="230" spans="1:7" ht="12.75">
      <c r="A230" s="245"/>
      <c r="B230" s="220" t="s">
        <v>104</v>
      </c>
      <c r="C230" s="258" t="s">
        <v>533</v>
      </c>
      <c r="D230" s="222" t="s">
        <v>534</v>
      </c>
      <c r="E230" s="223" t="s">
        <v>535</v>
      </c>
      <c r="F230" s="224" t="s">
        <v>82</v>
      </c>
      <c r="G230" s="225" t="s">
        <v>83</v>
      </c>
    </row>
    <row r="231" spans="1:7" ht="12.75">
      <c r="A231" s="226"/>
      <c r="B231" s="227" t="s">
        <v>379</v>
      </c>
      <c r="C231" s="228"/>
      <c r="D231" s="228"/>
      <c r="E231" s="228"/>
      <c r="F231" s="229"/>
      <c r="G231" s="230"/>
    </row>
    <row r="232" spans="1:7" ht="12.75">
      <c r="A232" s="226">
        <v>1</v>
      </c>
      <c r="B232" s="236" t="s">
        <v>256</v>
      </c>
      <c r="C232" s="231" t="s">
        <v>257</v>
      </c>
      <c r="D232" s="231" t="s">
        <v>258</v>
      </c>
      <c r="E232" s="14">
        <v>2004</v>
      </c>
      <c r="F232" s="232">
        <v>14.7</v>
      </c>
      <c r="G232" s="233">
        <v>12.8</v>
      </c>
    </row>
    <row r="233" spans="1:7" ht="12.75">
      <c r="A233" s="226"/>
      <c r="B233" s="251" t="s">
        <v>584</v>
      </c>
      <c r="C233" s="251" t="s">
        <v>345</v>
      </c>
      <c r="D233" s="251" t="s">
        <v>125</v>
      </c>
      <c r="E233" s="252">
        <v>2004</v>
      </c>
      <c r="F233" s="232"/>
      <c r="G233" s="233"/>
    </row>
    <row r="234" spans="1:7" ht="12.75">
      <c r="A234" s="226">
        <v>2</v>
      </c>
      <c r="B234" s="231" t="s">
        <v>235</v>
      </c>
      <c r="C234" s="231" t="s">
        <v>236</v>
      </c>
      <c r="D234" s="231" t="s">
        <v>137</v>
      </c>
      <c r="E234" s="14">
        <v>2003</v>
      </c>
      <c r="F234" s="232">
        <v>11.8</v>
      </c>
      <c r="G234" s="233">
        <v>7.7</v>
      </c>
    </row>
    <row r="235" spans="1:7" ht="12.75">
      <c r="A235" s="226">
        <v>3</v>
      </c>
      <c r="B235" s="236" t="s">
        <v>298</v>
      </c>
      <c r="C235" s="231" t="s">
        <v>348</v>
      </c>
      <c r="D235" s="231" t="s">
        <v>300</v>
      </c>
      <c r="E235" s="14">
        <v>2004</v>
      </c>
      <c r="F235" s="232">
        <v>16.4</v>
      </c>
      <c r="G235" s="233"/>
    </row>
    <row r="236" spans="1:7" ht="12.75">
      <c r="A236" s="226">
        <v>4</v>
      </c>
      <c r="B236" s="231" t="s">
        <v>254</v>
      </c>
      <c r="C236" s="231" t="s">
        <v>255</v>
      </c>
      <c r="D236" s="231" t="s">
        <v>119</v>
      </c>
      <c r="E236" s="14">
        <v>2003</v>
      </c>
      <c r="F236" s="232">
        <v>4.3</v>
      </c>
      <c r="G236" s="233">
        <v>3.1</v>
      </c>
    </row>
    <row r="237" spans="1:7" ht="12.75">
      <c r="A237" s="226"/>
      <c r="B237" s="251" t="s">
        <v>583</v>
      </c>
      <c r="C237" s="251" t="s">
        <v>234</v>
      </c>
      <c r="D237" s="251" t="s">
        <v>119</v>
      </c>
      <c r="E237" s="252">
        <v>2003</v>
      </c>
      <c r="F237" s="232"/>
      <c r="G237" s="233"/>
    </row>
    <row r="238" spans="1:7" ht="12.75">
      <c r="A238" s="226">
        <v>5</v>
      </c>
      <c r="B238" s="236" t="s">
        <v>220</v>
      </c>
      <c r="C238" s="231" t="s">
        <v>221</v>
      </c>
      <c r="D238" s="231" t="s">
        <v>119</v>
      </c>
      <c r="E238" s="14">
        <v>2004</v>
      </c>
      <c r="F238" s="232">
        <v>4.1</v>
      </c>
      <c r="G238" s="233">
        <v>4</v>
      </c>
    </row>
    <row r="239" spans="1:7" ht="12.75">
      <c r="A239" s="226">
        <v>6</v>
      </c>
      <c r="B239" s="231" t="s">
        <v>479</v>
      </c>
      <c r="C239" s="231" t="s">
        <v>480</v>
      </c>
      <c r="D239" s="231" t="s">
        <v>238</v>
      </c>
      <c r="E239" s="14">
        <v>2003</v>
      </c>
      <c r="F239" s="232">
        <v>18.1</v>
      </c>
      <c r="G239" s="233"/>
    </row>
    <row r="240" spans="1:7" ht="13.5" thickBot="1">
      <c r="A240" s="239">
        <v>7</v>
      </c>
      <c r="B240" s="241" t="s">
        <v>486</v>
      </c>
      <c r="C240" s="241" t="s">
        <v>358</v>
      </c>
      <c r="D240" s="241" t="s">
        <v>238</v>
      </c>
      <c r="E240" s="242">
        <v>2003</v>
      </c>
      <c r="F240" s="243">
        <v>35.5</v>
      </c>
      <c r="G240" s="244"/>
    </row>
    <row r="241" spans="1:7" ht="13.5" thickBot="1">
      <c r="A241" s="10"/>
      <c r="B241" s="57"/>
      <c r="C241" s="57"/>
      <c r="D241" s="57"/>
      <c r="E241" s="10"/>
      <c r="F241" s="58"/>
      <c r="G241" s="58"/>
    </row>
    <row r="242" spans="1:7" ht="12.75">
      <c r="A242" s="245"/>
      <c r="B242" s="220" t="s">
        <v>104</v>
      </c>
      <c r="C242" s="221" t="s">
        <v>533</v>
      </c>
      <c r="D242" s="222" t="s">
        <v>534</v>
      </c>
      <c r="E242" s="223" t="s">
        <v>535</v>
      </c>
      <c r="F242" s="224" t="s">
        <v>82</v>
      </c>
      <c r="G242" s="225" t="s">
        <v>83</v>
      </c>
    </row>
    <row r="243" spans="1:7" ht="12.75">
      <c r="A243" s="226"/>
      <c r="B243" s="246" t="s">
        <v>378</v>
      </c>
      <c r="C243" s="247"/>
      <c r="D243" s="247"/>
      <c r="E243" s="247"/>
      <c r="F243" s="248"/>
      <c r="G243" s="249"/>
    </row>
    <row r="244" spans="1:7" ht="12.75">
      <c r="A244" s="250">
        <v>1</v>
      </c>
      <c r="B244" s="236" t="s">
        <v>226</v>
      </c>
      <c r="C244" s="231" t="s">
        <v>215</v>
      </c>
      <c r="D244" s="231" t="s">
        <v>122</v>
      </c>
      <c r="E244" s="14">
        <v>2004</v>
      </c>
      <c r="F244" s="232">
        <v>4.2</v>
      </c>
      <c r="G244" s="233">
        <v>4.3</v>
      </c>
    </row>
    <row r="245" spans="1:7" s="10" customFormat="1" ht="12.75">
      <c r="A245" s="250">
        <v>2</v>
      </c>
      <c r="B245" s="231" t="s">
        <v>363</v>
      </c>
      <c r="C245" s="231" t="s">
        <v>364</v>
      </c>
      <c r="D245" s="231" t="s">
        <v>122</v>
      </c>
      <c r="E245" s="14">
        <v>2003</v>
      </c>
      <c r="F245" s="232">
        <v>12.3</v>
      </c>
      <c r="G245" s="233">
        <v>9.7</v>
      </c>
    </row>
    <row r="246" spans="1:7" s="10" customFormat="1" ht="12.75">
      <c r="A246" s="250">
        <v>3</v>
      </c>
      <c r="B246" s="231" t="s">
        <v>357</v>
      </c>
      <c r="C246" s="231" t="s">
        <v>422</v>
      </c>
      <c r="D246" s="231" t="s">
        <v>95</v>
      </c>
      <c r="E246" s="14">
        <v>2003</v>
      </c>
      <c r="F246" s="232">
        <v>6.9</v>
      </c>
      <c r="G246" s="233">
        <v>4.3</v>
      </c>
    </row>
    <row r="247" spans="1:7" ht="12.75">
      <c r="A247" s="250">
        <v>4</v>
      </c>
      <c r="B247" s="231" t="s">
        <v>276</v>
      </c>
      <c r="C247" s="231" t="s">
        <v>131</v>
      </c>
      <c r="D247" s="231" t="s">
        <v>95</v>
      </c>
      <c r="E247" s="14">
        <v>2003</v>
      </c>
      <c r="F247" s="232">
        <v>9.4</v>
      </c>
      <c r="G247" s="233"/>
    </row>
    <row r="248" spans="1:7" ht="12.75">
      <c r="A248" s="250"/>
      <c r="B248" s="251" t="s">
        <v>590</v>
      </c>
      <c r="C248" s="251" t="s">
        <v>275</v>
      </c>
      <c r="D248" s="251" t="s">
        <v>95</v>
      </c>
      <c r="E248" s="252">
        <v>2003</v>
      </c>
      <c r="F248" s="232"/>
      <c r="G248" s="233"/>
    </row>
    <row r="249" spans="1:7" ht="12.75">
      <c r="A249" s="250">
        <v>5</v>
      </c>
      <c r="B249" s="236" t="s">
        <v>288</v>
      </c>
      <c r="C249" s="231" t="s">
        <v>289</v>
      </c>
      <c r="D249" s="231" t="s">
        <v>95</v>
      </c>
      <c r="E249" s="14">
        <v>2004</v>
      </c>
      <c r="F249" s="232">
        <v>3.6</v>
      </c>
      <c r="G249" s="233">
        <v>3.3</v>
      </c>
    </row>
    <row r="250" spans="1:7" ht="12.75">
      <c r="A250" s="250"/>
      <c r="B250" s="251" t="s">
        <v>586</v>
      </c>
      <c r="C250" s="251" t="s">
        <v>573</v>
      </c>
      <c r="D250" s="251" t="s">
        <v>135</v>
      </c>
      <c r="E250" s="252">
        <v>2004</v>
      </c>
      <c r="F250" s="232"/>
      <c r="G250" s="233"/>
    </row>
    <row r="251" spans="1:7" ht="12.75">
      <c r="A251" s="250">
        <v>6</v>
      </c>
      <c r="B251" s="236" t="s">
        <v>129</v>
      </c>
      <c r="C251" s="231" t="s">
        <v>130</v>
      </c>
      <c r="D251" s="231" t="s">
        <v>94</v>
      </c>
      <c r="E251" s="14">
        <v>2004</v>
      </c>
      <c r="F251" s="232">
        <v>11.4</v>
      </c>
      <c r="G251" s="233">
        <v>11</v>
      </c>
    </row>
    <row r="252" spans="1:7" ht="12.75">
      <c r="A252" s="250">
        <v>7</v>
      </c>
      <c r="B252" s="231" t="s">
        <v>240</v>
      </c>
      <c r="C252" s="231" t="s">
        <v>241</v>
      </c>
      <c r="D252" s="231" t="s">
        <v>125</v>
      </c>
      <c r="E252" s="14">
        <v>2003</v>
      </c>
      <c r="F252" s="232">
        <v>9.4</v>
      </c>
      <c r="G252" s="233">
        <v>5.8</v>
      </c>
    </row>
    <row r="253" spans="1:7" ht="12.75">
      <c r="A253" s="250">
        <v>8</v>
      </c>
      <c r="B253" s="231" t="s">
        <v>242</v>
      </c>
      <c r="C253" s="231" t="s">
        <v>243</v>
      </c>
      <c r="D253" s="231" t="s">
        <v>125</v>
      </c>
      <c r="E253" s="14">
        <v>2003</v>
      </c>
      <c r="F253" s="232">
        <v>12.9</v>
      </c>
      <c r="G253" s="233">
        <v>13.1</v>
      </c>
    </row>
    <row r="254" spans="1:7" ht="12.75">
      <c r="A254" s="250">
        <v>9</v>
      </c>
      <c r="B254" s="236" t="s">
        <v>281</v>
      </c>
      <c r="C254" s="231" t="s">
        <v>241</v>
      </c>
      <c r="D254" s="231" t="s">
        <v>125</v>
      </c>
      <c r="E254" s="14">
        <v>2004</v>
      </c>
      <c r="F254" s="232">
        <v>17.3</v>
      </c>
      <c r="G254" s="233"/>
    </row>
    <row r="255" spans="1:7" ht="12.75">
      <c r="A255" s="250">
        <v>10</v>
      </c>
      <c r="B255" s="231" t="s">
        <v>396</v>
      </c>
      <c r="C255" s="231" t="s">
        <v>397</v>
      </c>
      <c r="D255" s="231" t="s">
        <v>125</v>
      </c>
      <c r="E255" s="14">
        <v>2003</v>
      </c>
      <c r="F255" s="232">
        <v>16.4</v>
      </c>
      <c r="G255" s="233">
        <v>15.4</v>
      </c>
    </row>
    <row r="256" spans="1:7" ht="12.75">
      <c r="A256" s="250"/>
      <c r="B256" s="251" t="s">
        <v>606</v>
      </c>
      <c r="C256" s="251" t="s">
        <v>84</v>
      </c>
      <c r="D256" s="251" t="s">
        <v>125</v>
      </c>
      <c r="E256" s="252">
        <v>2003</v>
      </c>
      <c r="F256" s="232"/>
      <c r="G256" s="233"/>
    </row>
    <row r="257" spans="1:7" ht="12.75">
      <c r="A257" s="250"/>
      <c r="B257" s="251" t="s">
        <v>588</v>
      </c>
      <c r="C257" s="251" t="s">
        <v>589</v>
      </c>
      <c r="D257" s="251" t="s">
        <v>81</v>
      </c>
      <c r="E257" s="252">
        <v>2004</v>
      </c>
      <c r="F257" s="232"/>
      <c r="G257" s="233"/>
    </row>
    <row r="258" spans="1:7" ht="12.75">
      <c r="A258" s="250"/>
      <c r="B258" s="251" t="s">
        <v>585</v>
      </c>
      <c r="C258" s="251" t="s">
        <v>280</v>
      </c>
      <c r="D258" s="251" t="s">
        <v>204</v>
      </c>
      <c r="E258" s="252">
        <v>2003</v>
      </c>
      <c r="F258" s="232"/>
      <c r="G258" s="233"/>
    </row>
    <row r="259" spans="1:7" ht="12.75">
      <c r="A259" s="250">
        <v>11</v>
      </c>
      <c r="B259" s="231" t="s">
        <v>487</v>
      </c>
      <c r="C259" s="231" t="s">
        <v>488</v>
      </c>
      <c r="D259" s="231" t="s">
        <v>163</v>
      </c>
      <c r="E259" s="14">
        <v>2003</v>
      </c>
      <c r="F259" s="232">
        <v>54</v>
      </c>
      <c r="G259" s="233"/>
    </row>
    <row r="260" spans="1:7" ht="12.75">
      <c r="A260" s="250"/>
      <c r="B260" s="251" t="s">
        <v>600</v>
      </c>
      <c r="C260" s="251" t="s">
        <v>601</v>
      </c>
      <c r="D260" s="251" t="s">
        <v>163</v>
      </c>
      <c r="E260" s="252">
        <v>2004</v>
      </c>
      <c r="F260" s="232"/>
      <c r="G260" s="233"/>
    </row>
    <row r="261" spans="1:7" ht="12.75">
      <c r="A261" s="250">
        <v>12</v>
      </c>
      <c r="B261" s="231" t="s">
        <v>362</v>
      </c>
      <c r="C261" s="231" t="s">
        <v>217</v>
      </c>
      <c r="D261" s="231" t="s">
        <v>163</v>
      </c>
      <c r="E261" s="14">
        <v>2003</v>
      </c>
      <c r="F261" s="232">
        <v>11.4</v>
      </c>
      <c r="G261" s="233"/>
    </row>
    <row r="262" spans="1:7" ht="12.75">
      <c r="A262" s="250">
        <v>13</v>
      </c>
      <c r="B262" s="236" t="s">
        <v>399</v>
      </c>
      <c r="C262" s="231" t="s">
        <v>231</v>
      </c>
      <c r="D262" s="231" t="s">
        <v>119</v>
      </c>
      <c r="E262" s="14">
        <v>2004</v>
      </c>
      <c r="F262" s="232">
        <v>24</v>
      </c>
      <c r="G262" s="233"/>
    </row>
    <row r="263" spans="1:7" ht="12.75">
      <c r="A263" s="250">
        <v>14</v>
      </c>
      <c r="B263" s="236" t="s">
        <v>120</v>
      </c>
      <c r="C263" s="231" t="s">
        <v>230</v>
      </c>
      <c r="D263" s="231" t="s">
        <v>119</v>
      </c>
      <c r="E263" s="14">
        <v>2004</v>
      </c>
      <c r="F263" s="232">
        <v>6.7</v>
      </c>
      <c r="G263" s="233">
        <v>4.2</v>
      </c>
    </row>
    <row r="264" spans="1:7" ht="12.75">
      <c r="A264" s="250"/>
      <c r="B264" s="251" t="s">
        <v>593</v>
      </c>
      <c r="C264" s="251" t="s">
        <v>594</v>
      </c>
      <c r="D264" s="251" t="s">
        <v>119</v>
      </c>
      <c r="E264" s="252">
        <v>2003</v>
      </c>
      <c r="F264" s="232"/>
      <c r="G264" s="233"/>
    </row>
    <row r="265" spans="1:7" ht="12.75">
      <c r="A265" s="250">
        <v>15</v>
      </c>
      <c r="B265" s="231" t="s">
        <v>239</v>
      </c>
      <c r="C265" s="231" t="s">
        <v>141</v>
      </c>
      <c r="D265" s="231" t="s">
        <v>119</v>
      </c>
      <c r="E265" s="14">
        <v>2003</v>
      </c>
      <c r="F265" s="232">
        <v>1.2</v>
      </c>
      <c r="G265" s="233"/>
    </row>
    <row r="266" spans="1:7" ht="12.75">
      <c r="A266" s="250">
        <v>16</v>
      </c>
      <c r="B266" s="236" t="s">
        <v>398</v>
      </c>
      <c r="C266" s="231" t="s">
        <v>339</v>
      </c>
      <c r="D266" s="231" t="s">
        <v>119</v>
      </c>
      <c r="E266" s="14">
        <v>2004</v>
      </c>
      <c r="F266" s="232">
        <v>17.6</v>
      </c>
      <c r="G266" s="233"/>
    </row>
    <row r="267" spans="1:7" ht="12.75">
      <c r="A267" s="250">
        <v>17</v>
      </c>
      <c r="B267" s="236" t="s">
        <v>232</v>
      </c>
      <c r="C267" s="231" t="s">
        <v>233</v>
      </c>
      <c r="D267" s="231" t="s">
        <v>119</v>
      </c>
      <c r="E267" s="14">
        <v>2004</v>
      </c>
      <c r="F267" s="232">
        <v>6.1</v>
      </c>
      <c r="G267" s="238">
        <v>4.1</v>
      </c>
    </row>
    <row r="268" spans="1:7" ht="12.75">
      <c r="A268" s="250">
        <v>18</v>
      </c>
      <c r="B268" s="231" t="s">
        <v>194</v>
      </c>
      <c r="C268" s="231" t="s">
        <v>231</v>
      </c>
      <c r="D268" s="231" t="s">
        <v>119</v>
      </c>
      <c r="E268" s="14">
        <v>2003</v>
      </c>
      <c r="F268" s="232">
        <v>9.3</v>
      </c>
      <c r="G268" s="233">
        <v>7.3</v>
      </c>
    </row>
    <row r="269" spans="1:7" ht="12.75">
      <c r="A269" s="250"/>
      <c r="B269" s="251" t="s">
        <v>591</v>
      </c>
      <c r="C269" s="251" t="s">
        <v>592</v>
      </c>
      <c r="D269" s="251" t="s">
        <v>247</v>
      </c>
      <c r="E269" s="252">
        <v>2004</v>
      </c>
      <c r="F269" s="232"/>
      <c r="G269" s="233"/>
    </row>
    <row r="270" spans="1:7" ht="12.75">
      <c r="A270" s="250">
        <v>19</v>
      </c>
      <c r="B270" s="231" t="s">
        <v>402</v>
      </c>
      <c r="C270" s="231" t="s">
        <v>131</v>
      </c>
      <c r="D270" s="231" t="s">
        <v>247</v>
      </c>
      <c r="E270" s="14">
        <v>2003</v>
      </c>
      <c r="F270" s="232">
        <v>9.1</v>
      </c>
      <c r="G270" s="233">
        <v>8.9</v>
      </c>
    </row>
    <row r="271" spans="1:7" ht="12.75">
      <c r="A271" s="250">
        <v>20</v>
      </c>
      <c r="B271" s="231" t="s">
        <v>416</v>
      </c>
      <c r="C271" s="231" t="s">
        <v>321</v>
      </c>
      <c r="D271" s="231" t="s">
        <v>128</v>
      </c>
      <c r="E271" s="14">
        <v>2003</v>
      </c>
      <c r="F271" s="232">
        <v>19.2</v>
      </c>
      <c r="G271" s="233">
        <v>16.6</v>
      </c>
    </row>
    <row r="272" spans="1:7" ht="12.75">
      <c r="A272" s="250"/>
      <c r="B272" s="251" t="s">
        <v>599</v>
      </c>
      <c r="C272" s="251" t="s">
        <v>84</v>
      </c>
      <c r="D272" s="251" t="s">
        <v>128</v>
      </c>
      <c r="E272" s="252">
        <v>2004</v>
      </c>
      <c r="F272" s="232"/>
      <c r="G272" s="233"/>
    </row>
    <row r="273" spans="1:7" ht="12.75">
      <c r="A273" s="250">
        <v>21</v>
      </c>
      <c r="B273" s="231" t="s">
        <v>417</v>
      </c>
      <c r="C273" s="231" t="s">
        <v>153</v>
      </c>
      <c r="D273" s="231" t="s">
        <v>128</v>
      </c>
      <c r="E273" s="14">
        <v>2003</v>
      </c>
      <c r="F273" s="232">
        <v>14.5</v>
      </c>
      <c r="G273" s="233"/>
    </row>
    <row r="274" spans="1:7" ht="12.75">
      <c r="A274" s="250">
        <v>22</v>
      </c>
      <c r="B274" s="236" t="s">
        <v>172</v>
      </c>
      <c r="C274" s="231" t="s">
        <v>173</v>
      </c>
      <c r="D274" s="231" t="s">
        <v>128</v>
      </c>
      <c r="E274" s="14">
        <v>2004</v>
      </c>
      <c r="F274" s="232">
        <v>23.2</v>
      </c>
      <c r="G274" s="233"/>
    </row>
    <row r="275" spans="1:7" ht="12.75">
      <c r="A275" s="250">
        <v>23</v>
      </c>
      <c r="B275" s="236" t="s">
        <v>350</v>
      </c>
      <c r="C275" s="231" t="s">
        <v>351</v>
      </c>
      <c r="D275" s="231" t="s">
        <v>139</v>
      </c>
      <c r="E275" s="14">
        <v>2004</v>
      </c>
      <c r="F275" s="232">
        <v>25.2</v>
      </c>
      <c r="G275" s="233"/>
    </row>
    <row r="276" spans="1:7" ht="12.75">
      <c r="A276" s="250">
        <v>24</v>
      </c>
      <c r="B276" s="236" t="s">
        <v>138</v>
      </c>
      <c r="C276" s="231" t="s">
        <v>131</v>
      </c>
      <c r="D276" s="231" t="s">
        <v>139</v>
      </c>
      <c r="E276" s="14">
        <v>2004</v>
      </c>
      <c r="F276" s="232">
        <v>8.1</v>
      </c>
      <c r="G276" s="233">
        <v>6.1</v>
      </c>
    </row>
    <row r="277" spans="1:7" ht="12.75">
      <c r="A277" s="250">
        <v>25</v>
      </c>
      <c r="B277" s="231" t="s">
        <v>481</v>
      </c>
      <c r="C277" s="231" t="s">
        <v>482</v>
      </c>
      <c r="D277" s="231" t="s">
        <v>429</v>
      </c>
      <c r="E277" s="14">
        <v>2003</v>
      </c>
      <c r="F277" s="232">
        <v>18.5</v>
      </c>
      <c r="G277" s="233"/>
    </row>
    <row r="278" spans="1:7" ht="12.75">
      <c r="A278" s="250"/>
      <c r="B278" s="251" t="s">
        <v>587</v>
      </c>
      <c r="C278" s="251" t="s">
        <v>206</v>
      </c>
      <c r="D278" s="251" t="s">
        <v>271</v>
      </c>
      <c r="E278" s="252">
        <v>2004</v>
      </c>
      <c r="F278" s="232"/>
      <c r="G278" s="233"/>
    </row>
    <row r="279" spans="1:7" ht="12.75">
      <c r="A279" s="250"/>
      <c r="B279" s="251" t="s">
        <v>604</v>
      </c>
      <c r="C279" s="251" t="s">
        <v>605</v>
      </c>
      <c r="D279" s="251" t="s">
        <v>295</v>
      </c>
      <c r="E279" s="252">
        <v>2004</v>
      </c>
      <c r="F279" s="232"/>
      <c r="G279" s="233"/>
    </row>
    <row r="280" spans="1:7" ht="12.75">
      <c r="A280" s="250"/>
      <c r="B280" s="251" t="s">
        <v>595</v>
      </c>
      <c r="C280" s="251" t="s">
        <v>283</v>
      </c>
      <c r="D280" s="251" t="s">
        <v>560</v>
      </c>
      <c r="E280" s="252">
        <v>2004</v>
      </c>
      <c r="F280" s="232"/>
      <c r="G280" s="233"/>
    </row>
    <row r="281" spans="1:7" ht="12.75">
      <c r="A281" s="250"/>
      <c r="B281" s="251" t="s">
        <v>598</v>
      </c>
      <c r="C281" s="251" t="s">
        <v>136</v>
      </c>
      <c r="D281" s="251" t="s">
        <v>560</v>
      </c>
      <c r="E281" s="252">
        <v>2003</v>
      </c>
      <c r="F281" s="232"/>
      <c r="G281" s="233"/>
    </row>
    <row r="282" spans="1:7" ht="12.75">
      <c r="A282" s="250"/>
      <c r="B282" s="251" t="s">
        <v>602</v>
      </c>
      <c r="C282" s="251" t="s">
        <v>573</v>
      </c>
      <c r="D282" s="251" t="s">
        <v>560</v>
      </c>
      <c r="E282" s="252">
        <v>2004</v>
      </c>
      <c r="F282" s="232"/>
      <c r="G282" s="233"/>
    </row>
    <row r="283" spans="1:7" ht="12.75">
      <c r="A283" s="250"/>
      <c r="B283" s="251" t="s">
        <v>607</v>
      </c>
      <c r="C283" s="251" t="s">
        <v>153</v>
      </c>
      <c r="D283" s="251" t="s">
        <v>560</v>
      </c>
      <c r="E283" s="252">
        <v>2004</v>
      </c>
      <c r="F283" s="232"/>
      <c r="G283" s="233"/>
    </row>
    <row r="284" spans="1:7" ht="12.75">
      <c r="A284" s="250">
        <v>26</v>
      </c>
      <c r="B284" s="236" t="s">
        <v>484</v>
      </c>
      <c r="C284" s="231" t="s">
        <v>485</v>
      </c>
      <c r="D284" s="231" t="s">
        <v>244</v>
      </c>
      <c r="E284" s="14">
        <v>2004</v>
      </c>
      <c r="F284" s="232">
        <v>35</v>
      </c>
      <c r="G284" s="233"/>
    </row>
    <row r="285" spans="1:7" ht="12.75">
      <c r="A285" s="250">
        <v>27</v>
      </c>
      <c r="B285" s="231" t="s">
        <v>226</v>
      </c>
      <c r="C285" s="231" t="s">
        <v>153</v>
      </c>
      <c r="D285" s="231" t="s">
        <v>327</v>
      </c>
      <c r="E285" s="14">
        <v>2003</v>
      </c>
      <c r="F285" s="232">
        <v>5</v>
      </c>
      <c r="G285" s="233"/>
    </row>
    <row r="286" spans="1:7" ht="12.75">
      <c r="A286" s="250">
        <v>28</v>
      </c>
      <c r="B286" s="231" t="s">
        <v>393</v>
      </c>
      <c r="C286" s="231" t="s">
        <v>489</v>
      </c>
      <c r="D286" s="231" t="s">
        <v>327</v>
      </c>
      <c r="E286" s="14">
        <v>2003</v>
      </c>
      <c r="F286" s="232">
        <v>22.8</v>
      </c>
      <c r="G286" s="233"/>
    </row>
    <row r="287" spans="1:7" ht="12.75">
      <c r="A287" s="250"/>
      <c r="B287" s="251" t="s">
        <v>596</v>
      </c>
      <c r="C287" s="251" t="s">
        <v>597</v>
      </c>
      <c r="D287" s="251" t="s">
        <v>327</v>
      </c>
      <c r="E287" s="252">
        <v>2004</v>
      </c>
      <c r="F287" s="232"/>
      <c r="G287" s="233"/>
    </row>
    <row r="288" spans="1:7" ht="12.75">
      <c r="A288" s="250">
        <v>29</v>
      </c>
      <c r="B288" s="231" t="s">
        <v>342</v>
      </c>
      <c r="C288" s="231" t="s">
        <v>171</v>
      </c>
      <c r="D288" s="231" t="s">
        <v>327</v>
      </c>
      <c r="E288" s="14">
        <v>2003</v>
      </c>
      <c r="F288" s="232">
        <v>11.9</v>
      </c>
      <c r="G288" s="233"/>
    </row>
    <row r="289" spans="1:7" ht="12.75">
      <c r="A289" s="250"/>
      <c r="B289" s="251" t="s">
        <v>603</v>
      </c>
      <c r="C289" s="251" t="s">
        <v>353</v>
      </c>
      <c r="D289" s="251" t="s">
        <v>327</v>
      </c>
      <c r="E289" s="252">
        <v>2004</v>
      </c>
      <c r="F289" s="232"/>
      <c r="G289" s="233"/>
    </row>
    <row r="290" spans="1:7" ht="12.75">
      <c r="A290" s="250">
        <v>30</v>
      </c>
      <c r="B290" s="231" t="s">
        <v>359</v>
      </c>
      <c r="C290" s="231" t="s">
        <v>360</v>
      </c>
      <c r="D290" s="231" t="s">
        <v>85</v>
      </c>
      <c r="E290" s="14">
        <v>2003</v>
      </c>
      <c r="F290" s="232">
        <v>10</v>
      </c>
      <c r="G290" s="233">
        <v>9.6</v>
      </c>
    </row>
    <row r="291" spans="1:7" ht="13.5" thickBot="1">
      <c r="A291" s="253">
        <v>31</v>
      </c>
      <c r="B291" s="240" t="s">
        <v>190</v>
      </c>
      <c r="C291" s="241" t="s">
        <v>84</v>
      </c>
      <c r="D291" s="241" t="s">
        <v>85</v>
      </c>
      <c r="E291" s="242">
        <v>2004</v>
      </c>
      <c r="F291" s="243">
        <v>7.9</v>
      </c>
      <c r="G291" s="244">
        <v>7.7</v>
      </c>
    </row>
    <row r="292" spans="1:7" ht="12.75">
      <c r="A292" s="10"/>
      <c r="B292" s="57"/>
      <c r="C292" s="57"/>
      <c r="D292" s="57"/>
      <c r="E292" s="10"/>
      <c r="F292" s="58"/>
      <c r="G292" s="58"/>
    </row>
    <row r="293" spans="1:7" ht="12.75">
      <c r="A293" s="205" t="s">
        <v>291</v>
      </c>
      <c r="B293" s="140"/>
      <c r="C293" s="206"/>
      <c r="D293" s="141"/>
      <c r="E293" s="141"/>
      <c r="F293" s="210"/>
      <c r="G293" s="58"/>
    </row>
    <row r="294" spans="1:7" ht="12.75">
      <c r="A294" s="207" t="s">
        <v>619</v>
      </c>
      <c r="B294" s="140"/>
      <c r="C294" s="208"/>
      <c r="D294" s="141"/>
      <c r="E294" s="141"/>
      <c r="F294" s="210"/>
      <c r="G294" s="58"/>
    </row>
    <row r="295" spans="1:7" ht="12.75">
      <c r="A295" s="207" t="s">
        <v>292</v>
      </c>
      <c r="B295" s="140"/>
      <c r="C295" s="208"/>
      <c r="D295" s="141"/>
      <c r="E295" s="141"/>
      <c r="F295" s="210"/>
      <c r="G295" s="58"/>
    </row>
    <row r="296" spans="1:7" ht="12.75">
      <c r="A296" s="10"/>
      <c r="B296" s="57"/>
      <c r="C296" s="57"/>
      <c r="D296" s="57"/>
      <c r="E296" s="10"/>
      <c r="F296" s="58"/>
      <c r="G296" s="58"/>
    </row>
    <row r="297" spans="1:7" ht="12.75">
      <c r="A297" s="10"/>
      <c r="B297" s="57"/>
      <c r="C297" s="57"/>
      <c r="D297" s="57"/>
      <c r="E297" s="10"/>
      <c r="F297" s="58"/>
      <c r="G297" s="58"/>
    </row>
    <row r="298" spans="1:7" ht="12.75">
      <c r="A298" s="10"/>
      <c r="B298" s="57"/>
      <c r="C298" s="57"/>
      <c r="D298" s="57"/>
      <c r="E298" s="10"/>
      <c r="F298" s="58"/>
      <c r="G298" s="58"/>
    </row>
    <row r="299" spans="1:7" ht="12.75">
      <c r="A299" s="10"/>
      <c r="B299" s="57"/>
      <c r="C299" s="57"/>
      <c r="D299" s="57"/>
      <c r="E299" s="10"/>
      <c r="F299" s="58"/>
      <c r="G299" s="58"/>
    </row>
    <row r="300" spans="1:7" ht="12.75">
      <c r="A300" s="10"/>
      <c r="B300" s="57"/>
      <c r="C300" s="57"/>
      <c r="D300" s="57"/>
      <c r="E300" s="10"/>
      <c r="F300" s="58"/>
      <c r="G300" s="58"/>
    </row>
    <row r="301" spans="1:7" ht="12.75">
      <c r="A301" s="10"/>
      <c r="B301" s="57"/>
      <c r="C301" s="57"/>
      <c r="D301" s="57"/>
      <c r="E301" s="10"/>
      <c r="F301" s="58"/>
      <c r="G301" s="58"/>
    </row>
    <row r="302" spans="1:7" ht="12.75">
      <c r="A302" s="10"/>
      <c r="B302" s="57"/>
      <c r="C302" s="57"/>
      <c r="D302" s="57"/>
      <c r="E302" s="10"/>
      <c r="F302" s="58"/>
      <c r="G302" s="58"/>
    </row>
    <row r="303" spans="1:7" ht="12.75">
      <c r="A303" s="10"/>
      <c r="B303" s="57"/>
      <c r="C303" s="57"/>
      <c r="D303" s="57"/>
      <c r="E303" s="10"/>
      <c r="F303" s="58"/>
      <c r="G303" s="58"/>
    </row>
    <row r="304" spans="1:7" ht="12.75">
      <c r="A304" s="10"/>
      <c r="B304" s="57"/>
      <c r="C304" s="57"/>
      <c r="D304" s="57"/>
      <c r="E304" s="10"/>
      <c r="F304" s="58"/>
      <c r="G304" s="58"/>
    </row>
    <row r="305" spans="1:7" ht="12.75">
      <c r="A305" s="10"/>
      <c r="B305" s="57"/>
      <c r="C305" s="57"/>
      <c r="D305" s="57"/>
      <c r="E305" s="10"/>
      <c r="F305" s="58"/>
      <c r="G305" s="58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72">
      <selection activeCell="B176" sqref="B176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3" width="14.00390625" style="270" customWidth="1"/>
    <col min="4" max="4" width="12.00390625" style="270" bestFit="1" customWidth="1"/>
    <col min="5" max="5" width="5.00390625" style="270" bestFit="1" customWidth="1"/>
    <col min="6" max="7" width="6.7109375" style="53" customWidth="1"/>
  </cols>
  <sheetData>
    <row r="1" spans="2:7" s="46" customFormat="1" ht="12.75">
      <c r="B1" s="72" t="s">
        <v>104</v>
      </c>
      <c r="C1" s="267" t="s">
        <v>533</v>
      </c>
      <c r="D1" s="268" t="s">
        <v>534</v>
      </c>
      <c r="E1" s="271" t="s">
        <v>535</v>
      </c>
      <c r="F1" s="52" t="s">
        <v>82</v>
      </c>
      <c r="G1" s="52" t="s">
        <v>83</v>
      </c>
    </row>
    <row r="2" spans="2:7" ht="12.75">
      <c r="B2" s="60" t="s">
        <v>527</v>
      </c>
      <c r="C2" s="228"/>
      <c r="D2" s="228"/>
      <c r="E2" s="228"/>
      <c r="F2" s="62"/>
      <c r="G2" s="62"/>
    </row>
    <row r="3" spans="1:11" ht="12.75">
      <c r="A3">
        <v>1</v>
      </c>
      <c r="B3" s="57" t="s">
        <v>502</v>
      </c>
      <c r="C3" s="231" t="s">
        <v>503</v>
      </c>
      <c r="D3" s="231" t="s">
        <v>128</v>
      </c>
      <c r="E3" s="14">
        <v>2010</v>
      </c>
      <c r="F3" s="58"/>
      <c r="G3" s="58"/>
      <c r="J3" s="565" t="s">
        <v>529</v>
      </c>
      <c r="K3" s="566"/>
    </row>
    <row r="4" spans="1:11" ht="12.75">
      <c r="A4">
        <v>2</v>
      </c>
      <c r="B4" s="57" t="s">
        <v>437</v>
      </c>
      <c r="C4" s="231" t="s">
        <v>438</v>
      </c>
      <c r="D4" s="231" t="s">
        <v>81</v>
      </c>
      <c r="E4" s="14">
        <v>2010</v>
      </c>
      <c r="F4" s="58"/>
      <c r="G4" s="58"/>
      <c r="J4" s="559" t="s">
        <v>528</v>
      </c>
      <c r="K4" s="560"/>
    </row>
    <row r="5" spans="1:11" ht="12.75">
      <c r="A5">
        <v>3</v>
      </c>
      <c r="B5" s="71" t="s">
        <v>409</v>
      </c>
      <c r="C5" s="231" t="s">
        <v>234</v>
      </c>
      <c r="D5" s="231" t="s">
        <v>85</v>
      </c>
      <c r="E5" s="14">
        <v>2011</v>
      </c>
      <c r="F5" s="58"/>
      <c r="G5" s="58"/>
      <c r="J5" s="561"/>
      <c r="K5" s="562"/>
    </row>
    <row r="6" spans="1:11" ht="12.75">
      <c r="A6">
        <v>4</v>
      </c>
      <c r="B6" s="71" t="s">
        <v>444</v>
      </c>
      <c r="C6" s="231" t="s">
        <v>127</v>
      </c>
      <c r="D6" s="231" t="s">
        <v>95</v>
      </c>
      <c r="E6" s="14">
        <v>2011</v>
      </c>
      <c r="F6" s="58"/>
      <c r="G6" s="58"/>
      <c r="J6" s="563"/>
      <c r="K6" s="564"/>
    </row>
    <row r="7" spans="1:7" ht="12.75">
      <c r="A7">
        <v>5</v>
      </c>
      <c r="B7" s="57" t="s">
        <v>504</v>
      </c>
      <c r="C7" s="231" t="s">
        <v>505</v>
      </c>
      <c r="D7" s="231" t="s">
        <v>128</v>
      </c>
      <c r="E7" s="14">
        <v>2010</v>
      </c>
      <c r="F7" s="58"/>
      <c r="G7" s="58"/>
    </row>
    <row r="8" spans="1:7" ht="12.75">
      <c r="A8">
        <v>6</v>
      </c>
      <c r="B8" s="57" t="s">
        <v>500</v>
      </c>
      <c r="C8" s="231" t="s">
        <v>345</v>
      </c>
      <c r="D8" s="231" t="s">
        <v>94</v>
      </c>
      <c r="E8" s="14">
        <v>2010</v>
      </c>
      <c r="F8" s="58"/>
      <c r="G8" s="58"/>
    </row>
    <row r="9" spans="1:8" ht="12.75">
      <c r="A9">
        <v>7</v>
      </c>
      <c r="B9" s="57" t="s">
        <v>494</v>
      </c>
      <c r="C9" s="231" t="s">
        <v>495</v>
      </c>
      <c r="D9" s="231" t="s">
        <v>128</v>
      </c>
      <c r="E9" s="14">
        <v>2010</v>
      </c>
      <c r="F9" s="58"/>
      <c r="G9" s="58"/>
      <c r="H9" s="10"/>
    </row>
    <row r="10" spans="1:8" ht="12.75">
      <c r="A10">
        <v>8</v>
      </c>
      <c r="B10" s="71" t="s">
        <v>501</v>
      </c>
      <c r="C10" s="231" t="s">
        <v>324</v>
      </c>
      <c r="D10" s="231" t="s">
        <v>327</v>
      </c>
      <c r="E10" s="14">
        <v>2012</v>
      </c>
      <c r="F10" s="58"/>
      <c r="G10" s="58"/>
      <c r="H10" s="10"/>
    </row>
    <row r="11" spans="1:8" ht="12.75">
      <c r="A11">
        <v>9</v>
      </c>
      <c r="B11" s="57" t="s">
        <v>430</v>
      </c>
      <c r="C11" s="231" t="s">
        <v>348</v>
      </c>
      <c r="D11" s="231" t="s">
        <v>327</v>
      </c>
      <c r="E11" s="14">
        <v>2010</v>
      </c>
      <c r="H11" s="10"/>
    </row>
    <row r="12" spans="1:8" ht="12.75">
      <c r="A12">
        <v>10</v>
      </c>
      <c r="B12" s="71" t="s">
        <v>373</v>
      </c>
      <c r="C12" s="231" t="s">
        <v>506</v>
      </c>
      <c r="D12" s="231" t="s">
        <v>119</v>
      </c>
      <c r="E12" s="14">
        <v>2011</v>
      </c>
      <c r="F12" s="58"/>
      <c r="G12" s="58"/>
      <c r="H12" s="10"/>
    </row>
    <row r="13" spans="2:4" ht="12.75">
      <c r="B13" s="57"/>
      <c r="C13" s="269"/>
      <c r="D13" s="269"/>
    </row>
    <row r="14" spans="2:8" ht="12.75">
      <c r="B14" s="72" t="s">
        <v>104</v>
      </c>
      <c r="C14" s="267" t="s">
        <v>533</v>
      </c>
      <c r="D14" s="268" t="s">
        <v>534</v>
      </c>
      <c r="E14" s="271" t="s">
        <v>535</v>
      </c>
      <c r="F14" s="52" t="s">
        <v>82</v>
      </c>
      <c r="G14" s="52" t="s">
        <v>83</v>
      </c>
      <c r="H14" s="10"/>
    </row>
    <row r="15" spans="2:7" ht="12.75">
      <c r="B15" s="65" t="s">
        <v>521</v>
      </c>
      <c r="C15" s="247"/>
      <c r="D15" s="247"/>
      <c r="E15" s="247"/>
      <c r="F15" s="67"/>
      <c r="G15" s="67"/>
    </row>
    <row r="16" spans="1:8" ht="12.75">
      <c r="A16" s="10">
        <v>1</v>
      </c>
      <c r="B16" s="57" t="s">
        <v>357</v>
      </c>
      <c r="C16" s="231" t="s">
        <v>283</v>
      </c>
      <c r="D16" s="231" t="s">
        <v>95</v>
      </c>
      <c r="E16" s="14">
        <v>2010</v>
      </c>
      <c r="F16" s="58"/>
      <c r="G16" s="58"/>
      <c r="H16" s="10"/>
    </row>
    <row r="17" spans="1:8" ht="12.75">
      <c r="A17" s="10">
        <v>2</v>
      </c>
      <c r="B17" s="57" t="s">
        <v>320</v>
      </c>
      <c r="C17" s="231" t="s">
        <v>241</v>
      </c>
      <c r="D17" s="231" t="s">
        <v>258</v>
      </c>
      <c r="E17" s="14">
        <v>2010</v>
      </c>
      <c r="F17" s="58"/>
      <c r="G17" s="58"/>
      <c r="H17" s="10"/>
    </row>
    <row r="18" spans="1:8" ht="12.75">
      <c r="A18" s="10">
        <v>3</v>
      </c>
      <c r="B18" s="71" t="s">
        <v>168</v>
      </c>
      <c r="C18" s="231" t="s">
        <v>169</v>
      </c>
      <c r="D18" s="231" t="s">
        <v>128</v>
      </c>
      <c r="E18" s="14">
        <v>2011</v>
      </c>
      <c r="F18" s="58"/>
      <c r="G18" s="58"/>
      <c r="H18" s="10"/>
    </row>
    <row r="19" spans="1:8" ht="12.75">
      <c r="A19" s="10">
        <v>4</v>
      </c>
      <c r="B19" s="57" t="s">
        <v>507</v>
      </c>
      <c r="C19" s="231" t="s">
        <v>508</v>
      </c>
      <c r="D19" s="231" t="s">
        <v>128</v>
      </c>
      <c r="E19" s="14">
        <v>2010</v>
      </c>
      <c r="F19" s="58"/>
      <c r="G19" s="58"/>
      <c r="H19" s="10"/>
    </row>
    <row r="20" spans="1:8" ht="12.75">
      <c r="A20" s="10">
        <v>5</v>
      </c>
      <c r="B20" s="71" t="s">
        <v>433</v>
      </c>
      <c r="C20" s="231" t="s">
        <v>434</v>
      </c>
      <c r="D20" s="231" t="s">
        <v>244</v>
      </c>
      <c r="E20" s="14">
        <v>2012</v>
      </c>
      <c r="F20" s="58"/>
      <c r="G20" s="58"/>
      <c r="H20" s="10"/>
    </row>
    <row r="21" spans="1:8" ht="12.75">
      <c r="A21" s="10">
        <v>6</v>
      </c>
      <c r="B21" s="57" t="s">
        <v>425</v>
      </c>
      <c r="C21" s="231" t="s">
        <v>426</v>
      </c>
      <c r="D21" s="231" t="s">
        <v>238</v>
      </c>
      <c r="E21" s="14">
        <v>2010</v>
      </c>
      <c r="F21" s="58"/>
      <c r="G21" s="58"/>
      <c r="H21" s="10"/>
    </row>
    <row r="22" spans="1:8" ht="12.75">
      <c r="A22" s="10">
        <v>7</v>
      </c>
      <c r="B22" s="71" t="s">
        <v>147</v>
      </c>
      <c r="C22" s="231" t="s">
        <v>353</v>
      </c>
      <c r="D22" s="231" t="s">
        <v>238</v>
      </c>
      <c r="E22" s="14">
        <v>2011</v>
      </c>
      <c r="F22" s="58"/>
      <c r="G22" s="58"/>
      <c r="H22" s="10"/>
    </row>
    <row r="23" spans="1:8" ht="12.75">
      <c r="A23" s="10">
        <v>8</v>
      </c>
      <c r="B23" s="71" t="s">
        <v>512</v>
      </c>
      <c r="C23" s="231" t="s">
        <v>143</v>
      </c>
      <c r="D23" s="231" t="s">
        <v>327</v>
      </c>
      <c r="E23" s="14">
        <v>2011</v>
      </c>
      <c r="F23" s="58"/>
      <c r="G23" s="58"/>
      <c r="H23" s="10"/>
    </row>
    <row r="24" spans="1:8" ht="12.75">
      <c r="A24" s="10">
        <v>9</v>
      </c>
      <c r="B24" s="57" t="s">
        <v>197</v>
      </c>
      <c r="C24" s="231" t="s">
        <v>198</v>
      </c>
      <c r="D24" s="231" t="s">
        <v>119</v>
      </c>
      <c r="E24" s="14">
        <v>2010</v>
      </c>
      <c r="F24" s="58"/>
      <c r="G24" s="58"/>
      <c r="H24" s="10"/>
    </row>
    <row r="25" spans="1:8" ht="12.75">
      <c r="A25" s="10">
        <v>10</v>
      </c>
      <c r="B25" s="57" t="s">
        <v>336</v>
      </c>
      <c r="C25" s="231" t="s">
        <v>215</v>
      </c>
      <c r="D25" s="231" t="s">
        <v>258</v>
      </c>
      <c r="E25" s="14">
        <v>2010</v>
      </c>
      <c r="F25" s="58"/>
      <c r="G25" s="58"/>
      <c r="H25" s="10"/>
    </row>
    <row r="26" spans="1:8" ht="12.75">
      <c r="A26" s="10">
        <v>11</v>
      </c>
      <c r="B26" s="71" t="s">
        <v>439</v>
      </c>
      <c r="C26" s="231" t="s">
        <v>343</v>
      </c>
      <c r="D26" s="231" t="s">
        <v>247</v>
      </c>
      <c r="E26" s="14">
        <v>2012</v>
      </c>
      <c r="F26" s="58"/>
      <c r="G26" s="58"/>
      <c r="H26" s="10"/>
    </row>
    <row r="27" spans="1:8" ht="12.75">
      <c r="A27" s="10">
        <v>12</v>
      </c>
      <c r="B27" s="71" t="s">
        <v>516</v>
      </c>
      <c r="C27" s="231" t="s">
        <v>162</v>
      </c>
      <c r="D27" s="231" t="s">
        <v>517</v>
      </c>
      <c r="E27" s="14">
        <v>2013</v>
      </c>
      <c r="F27" s="58"/>
      <c r="G27" s="58"/>
      <c r="H27" s="10"/>
    </row>
    <row r="28" spans="1:8" ht="12.75">
      <c r="A28" s="10">
        <v>13</v>
      </c>
      <c r="B28" s="57" t="s">
        <v>509</v>
      </c>
      <c r="C28" s="231" t="s">
        <v>286</v>
      </c>
      <c r="D28" s="231" t="s">
        <v>128</v>
      </c>
      <c r="E28" s="14">
        <v>2010</v>
      </c>
      <c r="F28" s="58"/>
      <c r="G28" s="58"/>
      <c r="H28" s="10"/>
    </row>
    <row r="29" spans="1:8" ht="12.75">
      <c r="A29" s="10">
        <v>14</v>
      </c>
      <c r="B29" s="71" t="s">
        <v>170</v>
      </c>
      <c r="C29" s="231" t="s">
        <v>513</v>
      </c>
      <c r="D29" s="231" t="s">
        <v>248</v>
      </c>
      <c r="E29" s="14">
        <v>2011</v>
      </c>
      <c r="F29" s="58"/>
      <c r="G29" s="58"/>
      <c r="H29" s="10"/>
    </row>
    <row r="30" spans="1:8" ht="12.75">
      <c r="A30" s="10">
        <v>15</v>
      </c>
      <c r="B30" s="71" t="s">
        <v>195</v>
      </c>
      <c r="C30" s="231" t="s">
        <v>196</v>
      </c>
      <c r="D30" s="231" t="s">
        <v>119</v>
      </c>
      <c r="E30" s="14">
        <v>2011</v>
      </c>
      <c r="F30" s="58"/>
      <c r="G30" s="58"/>
      <c r="H30" s="10"/>
    </row>
    <row r="31" spans="1:8" ht="12.75">
      <c r="A31" s="10">
        <v>16</v>
      </c>
      <c r="B31" s="71" t="s">
        <v>192</v>
      </c>
      <c r="C31" s="231" t="s">
        <v>193</v>
      </c>
      <c r="D31" s="231" t="s">
        <v>119</v>
      </c>
      <c r="E31" s="14">
        <v>2011</v>
      </c>
      <c r="F31" s="58"/>
      <c r="G31" s="58"/>
      <c r="H31" s="10"/>
    </row>
    <row r="32" spans="1:8" ht="12.75">
      <c r="A32" s="10">
        <v>17</v>
      </c>
      <c r="B32" s="57" t="s">
        <v>174</v>
      </c>
      <c r="C32" s="231" t="s">
        <v>121</v>
      </c>
      <c r="D32" s="231" t="s">
        <v>139</v>
      </c>
      <c r="E32" s="14">
        <v>2010</v>
      </c>
      <c r="F32" s="58"/>
      <c r="G32" s="58"/>
      <c r="H32" s="10"/>
    </row>
    <row r="33" spans="1:8" ht="12.75">
      <c r="A33" s="10">
        <v>18</v>
      </c>
      <c r="B33" s="57" t="s">
        <v>190</v>
      </c>
      <c r="C33" s="231" t="s">
        <v>191</v>
      </c>
      <c r="D33" s="231" t="s">
        <v>85</v>
      </c>
      <c r="E33" s="14">
        <v>2010</v>
      </c>
      <c r="F33" s="58"/>
      <c r="G33" s="58"/>
      <c r="H33" s="10"/>
    </row>
    <row r="34" spans="1:8" ht="12.75">
      <c r="A34" s="10">
        <v>19</v>
      </c>
      <c r="B34" s="57" t="s">
        <v>411</v>
      </c>
      <c r="C34" s="231" t="s">
        <v>412</v>
      </c>
      <c r="D34" s="231" t="s">
        <v>204</v>
      </c>
      <c r="E34" s="14">
        <v>2010</v>
      </c>
      <c r="F34" s="58"/>
      <c r="G34" s="58"/>
      <c r="H34" s="10"/>
    </row>
    <row r="35" spans="2:8" ht="12.75">
      <c r="B35" s="57"/>
      <c r="C35" s="269"/>
      <c r="D35" s="269"/>
      <c r="H35" s="10"/>
    </row>
    <row r="36" spans="2:8" ht="12.75">
      <c r="B36" s="72" t="s">
        <v>104</v>
      </c>
      <c r="C36" s="267" t="s">
        <v>533</v>
      </c>
      <c r="D36" s="268" t="s">
        <v>534</v>
      </c>
      <c r="E36" s="271" t="s">
        <v>535</v>
      </c>
      <c r="F36" s="52" t="s">
        <v>82</v>
      </c>
      <c r="G36" s="52" t="s">
        <v>83</v>
      </c>
      <c r="H36" s="10"/>
    </row>
    <row r="37" spans="2:8" ht="12.75">
      <c r="B37" s="60" t="s">
        <v>526</v>
      </c>
      <c r="C37" s="254"/>
      <c r="D37" s="254"/>
      <c r="E37" s="228"/>
      <c r="F37" s="62"/>
      <c r="G37" s="62"/>
      <c r="H37" s="10"/>
    </row>
    <row r="38" spans="1:8" ht="12.75">
      <c r="A38">
        <v>1</v>
      </c>
      <c r="B38" s="71" t="s">
        <v>322</v>
      </c>
      <c r="C38" s="231" t="s">
        <v>323</v>
      </c>
      <c r="D38" s="231" t="s">
        <v>137</v>
      </c>
      <c r="E38" s="14">
        <v>2009</v>
      </c>
      <c r="F38" s="58"/>
      <c r="G38" s="58"/>
      <c r="H38" s="10"/>
    </row>
    <row r="39" spans="1:7" ht="12.75">
      <c r="A39" s="10">
        <v>2</v>
      </c>
      <c r="B39" s="71" t="s">
        <v>325</v>
      </c>
      <c r="C39" s="231" t="s">
        <v>326</v>
      </c>
      <c r="D39" s="231" t="s">
        <v>327</v>
      </c>
      <c r="E39" s="14">
        <v>2009</v>
      </c>
      <c r="F39" s="58"/>
      <c r="G39" s="58"/>
    </row>
    <row r="40" spans="1:7" ht="12.75">
      <c r="A40">
        <v>3</v>
      </c>
      <c r="B40" s="57" t="s">
        <v>414</v>
      </c>
      <c r="C40" s="231" t="s">
        <v>415</v>
      </c>
      <c r="D40" s="231" t="s">
        <v>238</v>
      </c>
      <c r="E40" s="14">
        <v>2008</v>
      </c>
      <c r="F40" s="58"/>
      <c r="G40" s="58"/>
    </row>
    <row r="41" spans="1:7" ht="12.75">
      <c r="A41" s="10">
        <v>4</v>
      </c>
      <c r="B41" s="57" t="s">
        <v>437</v>
      </c>
      <c r="C41" s="231" t="s">
        <v>457</v>
      </c>
      <c r="D41" s="231" t="s">
        <v>81</v>
      </c>
      <c r="E41" s="14">
        <v>2008</v>
      </c>
      <c r="F41" s="58"/>
      <c r="G41" s="58"/>
    </row>
    <row r="42" spans="1:8" ht="12.75">
      <c r="A42">
        <v>5</v>
      </c>
      <c r="B42" s="57" t="s">
        <v>333</v>
      </c>
      <c r="C42" s="231" t="s">
        <v>361</v>
      </c>
      <c r="D42" s="231" t="s">
        <v>119</v>
      </c>
      <c r="E42" s="14">
        <v>2008</v>
      </c>
      <c r="F42" s="58"/>
      <c r="G42" s="58"/>
      <c r="H42" s="10"/>
    </row>
    <row r="43" spans="1:8" ht="12.75">
      <c r="A43" s="10">
        <v>6</v>
      </c>
      <c r="B43" s="71" t="s">
        <v>274</v>
      </c>
      <c r="C43" s="231" t="s">
        <v>304</v>
      </c>
      <c r="D43" s="231" t="s">
        <v>248</v>
      </c>
      <c r="E43" s="14">
        <v>2009</v>
      </c>
      <c r="F43" s="58"/>
      <c r="G43" s="58"/>
      <c r="H43" s="10"/>
    </row>
    <row r="44" spans="1:8" ht="12.75">
      <c r="A44">
        <v>7</v>
      </c>
      <c r="B44" s="57" t="s">
        <v>183</v>
      </c>
      <c r="C44" s="231" t="s">
        <v>184</v>
      </c>
      <c r="D44" s="231" t="s">
        <v>119</v>
      </c>
      <c r="E44" s="14">
        <v>2008</v>
      </c>
      <c r="F44" s="58"/>
      <c r="G44" s="58"/>
      <c r="H44" s="10"/>
    </row>
    <row r="45" spans="1:8" ht="12.75">
      <c r="A45" s="10">
        <v>8</v>
      </c>
      <c r="B45" s="71" t="s">
        <v>200</v>
      </c>
      <c r="C45" s="231" t="s">
        <v>246</v>
      </c>
      <c r="D45" s="231" t="s">
        <v>119</v>
      </c>
      <c r="E45" s="14">
        <v>2009</v>
      </c>
      <c r="F45" s="58"/>
      <c r="G45" s="58"/>
      <c r="H45" s="10"/>
    </row>
    <row r="46" spans="1:8" ht="12.75">
      <c r="A46">
        <v>9</v>
      </c>
      <c r="B46" s="57" t="s">
        <v>365</v>
      </c>
      <c r="C46" s="231" t="s">
        <v>234</v>
      </c>
      <c r="D46" s="231" t="s">
        <v>95</v>
      </c>
      <c r="E46" s="14">
        <v>2008</v>
      </c>
      <c r="F46" s="58"/>
      <c r="G46" s="58"/>
      <c r="H46" s="10"/>
    </row>
    <row r="47" spans="1:8" ht="12.75">
      <c r="A47" s="10">
        <v>10</v>
      </c>
      <c r="B47" s="71" t="s">
        <v>445</v>
      </c>
      <c r="C47" s="231" t="s">
        <v>446</v>
      </c>
      <c r="D47" s="231" t="s">
        <v>139</v>
      </c>
      <c r="E47" s="14">
        <v>2009</v>
      </c>
      <c r="F47" s="58"/>
      <c r="G47" s="58"/>
      <c r="H47" s="10"/>
    </row>
    <row r="48" spans="1:8" ht="12.75">
      <c r="A48">
        <v>11</v>
      </c>
      <c r="B48" s="71" t="s">
        <v>440</v>
      </c>
      <c r="C48" s="231" t="s">
        <v>441</v>
      </c>
      <c r="D48" s="231" t="s">
        <v>258</v>
      </c>
      <c r="E48" s="14">
        <v>2009</v>
      </c>
      <c r="F48" s="58"/>
      <c r="G48" s="58"/>
      <c r="H48" s="10"/>
    </row>
    <row r="49" spans="1:8" ht="12.75">
      <c r="A49" s="10">
        <v>12</v>
      </c>
      <c r="B49" s="57" t="s">
        <v>185</v>
      </c>
      <c r="C49" s="231" t="s">
        <v>186</v>
      </c>
      <c r="D49" s="231" t="s">
        <v>128</v>
      </c>
      <c r="E49" s="14">
        <v>2008</v>
      </c>
      <c r="F49" s="58"/>
      <c r="G49" s="58"/>
      <c r="H49" s="10"/>
    </row>
    <row r="50" spans="2:8" ht="12.75">
      <c r="B50" s="57"/>
      <c r="C50" s="269"/>
      <c r="D50" s="269"/>
      <c r="H50" s="10"/>
    </row>
    <row r="51" spans="2:8" ht="12.75">
      <c r="B51" s="72" t="s">
        <v>104</v>
      </c>
      <c r="C51" s="267" t="s">
        <v>533</v>
      </c>
      <c r="D51" s="268" t="s">
        <v>534</v>
      </c>
      <c r="E51" s="271" t="s">
        <v>535</v>
      </c>
      <c r="F51" s="52" t="s">
        <v>82</v>
      </c>
      <c r="G51" s="52" t="s">
        <v>83</v>
      </c>
      <c r="H51" s="10"/>
    </row>
    <row r="52" spans="2:8" ht="12.75">
      <c r="B52" s="65" t="s">
        <v>520</v>
      </c>
      <c r="C52" s="247"/>
      <c r="D52" s="247"/>
      <c r="E52" s="247"/>
      <c r="F52" s="67"/>
      <c r="G52" s="67"/>
      <c r="H52" s="10"/>
    </row>
    <row r="53" spans="1:8" ht="12.75">
      <c r="A53" s="10">
        <v>1</v>
      </c>
      <c r="B53" s="71" t="s">
        <v>424</v>
      </c>
      <c r="C53" s="231" t="s">
        <v>262</v>
      </c>
      <c r="D53" s="231" t="s">
        <v>81</v>
      </c>
      <c r="E53" s="14">
        <v>2009</v>
      </c>
      <c r="F53" s="58"/>
      <c r="G53" s="58"/>
      <c r="H53" s="10"/>
    </row>
    <row r="54" spans="1:8" ht="12.75">
      <c r="A54" s="10">
        <v>2</v>
      </c>
      <c r="B54" s="57" t="s">
        <v>188</v>
      </c>
      <c r="C54" s="231" t="s">
        <v>189</v>
      </c>
      <c r="D54" s="231" t="s">
        <v>128</v>
      </c>
      <c r="E54" s="14">
        <v>2008</v>
      </c>
      <c r="F54" s="58"/>
      <c r="G54" s="58"/>
      <c r="H54" s="10"/>
    </row>
    <row r="55" spans="1:7" ht="12.75">
      <c r="A55" s="10">
        <v>3</v>
      </c>
      <c r="B55" s="57" t="s">
        <v>309</v>
      </c>
      <c r="C55" s="231" t="s">
        <v>84</v>
      </c>
      <c r="D55" s="231" t="s">
        <v>122</v>
      </c>
      <c r="E55" s="14">
        <v>2008</v>
      </c>
      <c r="F55" s="58"/>
      <c r="G55" s="58"/>
    </row>
    <row r="56" spans="1:7" ht="12.75">
      <c r="A56" s="10">
        <v>4</v>
      </c>
      <c r="B56" s="57" t="s">
        <v>307</v>
      </c>
      <c r="C56" s="231" t="s">
        <v>308</v>
      </c>
      <c r="D56" s="231" t="s">
        <v>137</v>
      </c>
      <c r="E56" s="14">
        <v>2008</v>
      </c>
      <c r="F56" s="58"/>
      <c r="G56" s="58"/>
    </row>
    <row r="57" spans="1:7" ht="12.75">
      <c r="A57" s="10">
        <v>5</v>
      </c>
      <c r="B57" s="71" t="s">
        <v>315</v>
      </c>
      <c r="C57" s="231" t="s">
        <v>316</v>
      </c>
      <c r="D57" s="231" t="s">
        <v>248</v>
      </c>
      <c r="E57" s="14">
        <v>2009</v>
      </c>
      <c r="F57" s="58"/>
      <c r="G57" s="58"/>
    </row>
    <row r="58" spans="1:7" ht="12.75">
      <c r="A58" s="10">
        <v>6</v>
      </c>
      <c r="B58" s="57" t="s">
        <v>216</v>
      </c>
      <c r="C58" s="231" t="s">
        <v>217</v>
      </c>
      <c r="D58" s="231" t="s">
        <v>119</v>
      </c>
      <c r="E58" s="14">
        <v>2008</v>
      </c>
      <c r="F58" s="58"/>
      <c r="G58" s="58"/>
    </row>
    <row r="59" spans="1:7" ht="12.75">
      <c r="A59" s="10">
        <v>7</v>
      </c>
      <c r="B59" s="71" t="s">
        <v>427</v>
      </c>
      <c r="C59" s="231" t="s">
        <v>428</v>
      </c>
      <c r="D59" s="231" t="s">
        <v>429</v>
      </c>
      <c r="E59" s="14">
        <v>2009</v>
      </c>
      <c r="F59" s="58"/>
      <c r="G59" s="58"/>
    </row>
    <row r="60" spans="1:7" ht="12.75">
      <c r="A60" s="10">
        <v>8</v>
      </c>
      <c r="B60" s="57" t="s">
        <v>451</v>
      </c>
      <c r="C60" s="231" t="s">
        <v>196</v>
      </c>
      <c r="D60" s="231" t="s">
        <v>238</v>
      </c>
      <c r="E60" s="14">
        <v>2008</v>
      </c>
      <c r="F60" s="58"/>
      <c r="G60" s="58"/>
    </row>
    <row r="61" spans="1:8" ht="12.75">
      <c r="A61" s="10">
        <v>9</v>
      </c>
      <c r="B61" s="57" t="s">
        <v>496</v>
      </c>
      <c r="C61" s="231" t="s">
        <v>141</v>
      </c>
      <c r="D61" s="231" t="s">
        <v>128</v>
      </c>
      <c r="E61" s="14">
        <v>2008</v>
      </c>
      <c r="F61" s="58"/>
      <c r="G61" s="58"/>
      <c r="H61" s="10"/>
    </row>
    <row r="62" spans="1:8" ht="12.75">
      <c r="A62" s="10">
        <v>10</v>
      </c>
      <c r="B62" s="57" t="s">
        <v>147</v>
      </c>
      <c r="C62" s="231" t="s">
        <v>349</v>
      </c>
      <c r="D62" s="231" t="s">
        <v>238</v>
      </c>
      <c r="E62" s="14">
        <v>2008</v>
      </c>
      <c r="F62" s="58"/>
      <c r="G62" s="58"/>
      <c r="H62" s="10"/>
    </row>
    <row r="63" spans="1:8" ht="12.75">
      <c r="A63" s="10">
        <v>11</v>
      </c>
      <c r="B63" s="71" t="s">
        <v>407</v>
      </c>
      <c r="C63" s="231" t="s">
        <v>408</v>
      </c>
      <c r="D63" s="231" t="s">
        <v>204</v>
      </c>
      <c r="E63" s="14">
        <v>2009</v>
      </c>
      <c r="F63" s="58"/>
      <c r="G63" s="58"/>
      <c r="H63" s="10"/>
    </row>
    <row r="64" spans="1:8" ht="12.75">
      <c r="A64" s="10">
        <v>12</v>
      </c>
      <c r="B64" s="57" t="s">
        <v>165</v>
      </c>
      <c r="C64" s="231" t="s">
        <v>219</v>
      </c>
      <c r="D64" s="231" t="s">
        <v>139</v>
      </c>
      <c r="E64" s="14">
        <v>2008</v>
      </c>
      <c r="F64" s="58"/>
      <c r="G64" s="58"/>
      <c r="H64" s="10"/>
    </row>
    <row r="65" spans="1:8" ht="12.75">
      <c r="A65" s="10">
        <v>13</v>
      </c>
      <c r="B65" s="71" t="s">
        <v>165</v>
      </c>
      <c r="C65" s="231" t="s">
        <v>166</v>
      </c>
      <c r="D65" s="231" t="s">
        <v>139</v>
      </c>
      <c r="E65" s="14">
        <v>2009</v>
      </c>
      <c r="F65" s="58"/>
      <c r="G65" s="58"/>
      <c r="H65" s="10"/>
    </row>
    <row r="66" spans="1:8" ht="12.75">
      <c r="A66" s="10">
        <v>14</v>
      </c>
      <c r="B66" s="57" t="s">
        <v>279</v>
      </c>
      <c r="C66" s="231" t="s">
        <v>310</v>
      </c>
      <c r="D66" s="231" t="s">
        <v>122</v>
      </c>
      <c r="E66" s="14">
        <v>2008</v>
      </c>
      <c r="F66" s="58"/>
      <c r="G66" s="58"/>
      <c r="H66" s="10"/>
    </row>
    <row r="67" spans="1:8" ht="12.75">
      <c r="A67" s="10">
        <v>15</v>
      </c>
      <c r="B67" s="71" t="s">
        <v>435</v>
      </c>
      <c r="C67" s="231" t="s">
        <v>153</v>
      </c>
      <c r="D67" s="231" t="s">
        <v>139</v>
      </c>
      <c r="E67" s="14">
        <v>2009</v>
      </c>
      <c r="F67" s="58"/>
      <c r="G67" s="58"/>
      <c r="H67" s="10"/>
    </row>
    <row r="68" spans="1:8" ht="12.75">
      <c r="A68" s="10">
        <v>16</v>
      </c>
      <c r="B68" s="71" t="s">
        <v>409</v>
      </c>
      <c r="C68" s="231" t="s">
        <v>410</v>
      </c>
      <c r="D68" s="231" t="s">
        <v>85</v>
      </c>
      <c r="E68" s="14">
        <v>2009</v>
      </c>
      <c r="F68" s="58"/>
      <c r="G68" s="58"/>
      <c r="H68" s="10"/>
    </row>
    <row r="69" spans="1:8" ht="12.75">
      <c r="A69" s="10">
        <v>17</v>
      </c>
      <c r="B69" s="71" t="s">
        <v>370</v>
      </c>
      <c r="C69" s="231" t="s">
        <v>268</v>
      </c>
      <c r="D69" s="231" t="s">
        <v>244</v>
      </c>
      <c r="E69" s="14">
        <v>2009</v>
      </c>
      <c r="F69" s="58"/>
      <c r="G69" s="58"/>
      <c r="H69" s="10"/>
    </row>
    <row r="70" spans="1:8" ht="12.75">
      <c r="A70" s="10">
        <v>18</v>
      </c>
      <c r="B70" s="57" t="s">
        <v>491</v>
      </c>
      <c r="C70" s="231" t="s">
        <v>140</v>
      </c>
      <c r="D70" s="231" t="s">
        <v>204</v>
      </c>
      <c r="E70" s="14">
        <v>2008</v>
      </c>
      <c r="F70" s="58"/>
      <c r="G70" s="58"/>
      <c r="H70" s="10"/>
    </row>
    <row r="71" spans="1:8" ht="12.75">
      <c r="A71" s="10">
        <v>19</v>
      </c>
      <c r="B71" s="57" t="s">
        <v>297</v>
      </c>
      <c r="C71" s="231" t="s">
        <v>283</v>
      </c>
      <c r="D71" s="231" t="s">
        <v>95</v>
      </c>
      <c r="E71" s="14">
        <v>2008</v>
      </c>
      <c r="F71" s="58"/>
      <c r="G71" s="58"/>
      <c r="H71" s="10"/>
    </row>
    <row r="72" spans="1:8" ht="12.75">
      <c r="A72" s="10">
        <v>20</v>
      </c>
      <c r="B72" s="71" t="s">
        <v>400</v>
      </c>
      <c r="C72" s="231" t="s">
        <v>130</v>
      </c>
      <c r="D72" s="231" t="s">
        <v>125</v>
      </c>
      <c r="E72" s="14">
        <v>2009</v>
      </c>
      <c r="F72" s="58"/>
      <c r="G72" s="58"/>
      <c r="H72" s="10"/>
    </row>
    <row r="73" spans="1:8" ht="12.75">
      <c r="A73" s="10">
        <v>21</v>
      </c>
      <c r="B73" s="57" t="s">
        <v>341</v>
      </c>
      <c r="C73" s="231" t="s">
        <v>140</v>
      </c>
      <c r="D73" s="231" t="s">
        <v>327</v>
      </c>
      <c r="E73" s="14">
        <v>2008</v>
      </c>
      <c r="F73" s="58"/>
      <c r="G73" s="58"/>
      <c r="H73" s="10"/>
    </row>
    <row r="74" spans="1:8" ht="12.75">
      <c r="A74" s="10">
        <v>22</v>
      </c>
      <c r="B74" s="57" t="s">
        <v>314</v>
      </c>
      <c r="C74" s="231" t="s">
        <v>153</v>
      </c>
      <c r="D74" s="231" t="s">
        <v>247</v>
      </c>
      <c r="E74" s="14">
        <v>2008</v>
      </c>
      <c r="F74" s="58"/>
      <c r="G74" s="58"/>
      <c r="H74" s="10"/>
    </row>
    <row r="75" spans="1:8" ht="12.75">
      <c r="A75" s="10">
        <v>23</v>
      </c>
      <c r="B75" s="57" t="s">
        <v>227</v>
      </c>
      <c r="C75" s="231" t="s">
        <v>447</v>
      </c>
      <c r="D75" s="231" t="s">
        <v>244</v>
      </c>
      <c r="E75" s="14">
        <v>2008</v>
      </c>
      <c r="F75" s="58"/>
      <c r="G75" s="58"/>
      <c r="H75" s="10"/>
    </row>
    <row r="76" spans="1:8" ht="12.75">
      <c r="A76" s="10">
        <v>24</v>
      </c>
      <c r="B76" s="71" t="s">
        <v>319</v>
      </c>
      <c r="C76" s="231" t="s">
        <v>264</v>
      </c>
      <c r="D76" s="231" t="s">
        <v>247</v>
      </c>
      <c r="E76" s="14">
        <v>2009</v>
      </c>
      <c r="F76" s="58"/>
      <c r="G76" s="58"/>
      <c r="H76" s="10"/>
    </row>
    <row r="77" spans="1:8" ht="12.75">
      <c r="A77" s="10">
        <v>25</v>
      </c>
      <c r="B77" s="71" t="s">
        <v>442</v>
      </c>
      <c r="C77" s="231" t="s">
        <v>443</v>
      </c>
      <c r="D77" s="231" t="s">
        <v>429</v>
      </c>
      <c r="E77" s="14">
        <v>2009</v>
      </c>
      <c r="F77" s="58"/>
      <c r="G77" s="58"/>
      <c r="H77" s="10"/>
    </row>
    <row r="78" spans="1:7" ht="12.75">
      <c r="A78" s="10">
        <v>26</v>
      </c>
      <c r="B78" s="71" t="s">
        <v>317</v>
      </c>
      <c r="C78" s="231" t="s">
        <v>318</v>
      </c>
      <c r="D78" s="231" t="s">
        <v>258</v>
      </c>
      <c r="E78" s="14">
        <v>2009</v>
      </c>
      <c r="F78" s="58"/>
      <c r="G78" s="58"/>
    </row>
    <row r="79" spans="1:8" ht="12.75">
      <c r="A79" s="10">
        <v>27</v>
      </c>
      <c r="B79" s="57" t="s">
        <v>161</v>
      </c>
      <c r="C79" s="231" t="s">
        <v>162</v>
      </c>
      <c r="D79" s="231" t="s">
        <v>125</v>
      </c>
      <c r="E79" s="14">
        <v>2008</v>
      </c>
      <c r="F79" s="58"/>
      <c r="G79" s="58"/>
      <c r="H79" s="10"/>
    </row>
    <row r="80" spans="1:8" ht="12.75">
      <c r="A80" s="10">
        <v>28</v>
      </c>
      <c r="B80" s="71" t="s">
        <v>160</v>
      </c>
      <c r="C80" s="231" t="s">
        <v>153</v>
      </c>
      <c r="D80" s="231" t="s">
        <v>122</v>
      </c>
      <c r="E80" s="14">
        <v>2009</v>
      </c>
      <c r="F80" s="58"/>
      <c r="G80" s="58"/>
      <c r="H80" s="10"/>
    </row>
    <row r="81" spans="1:8" ht="12.75">
      <c r="A81" s="10">
        <v>29</v>
      </c>
      <c r="B81" s="57" t="s">
        <v>305</v>
      </c>
      <c r="C81" s="231" t="s">
        <v>144</v>
      </c>
      <c r="D81" s="231" t="s">
        <v>247</v>
      </c>
      <c r="E81" s="14">
        <v>2008</v>
      </c>
      <c r="F81" s="58"/>
      <c r="G81" s="58"/>
      <c r="H81" s="10"/>
    </row>
    <row r="82" spans="1:8" ht="12.75">
      <c r="A82" s="10">
        <v>30</v>
      </c>
      <c r="B82" s="57" t="s">
        <v>195</v>
      </c>
      <c r="C82" s="231" t="s">
        <v>218</v>
      </c>
      <c r="D82" s="231" t="s">
        <v>119</v>
      </c>
      <c r="E82" s="14">
        <v>2008</v>
      </c>
      <c r="F82" s="58"/>
      <c r="G82" s="58"/>
      <c r="H82" s="10"/>
    </row>
    <row r="83" spans="1:8" ht="12.75">
      <c r="A83" s="10">
        <v>31</v>
      </c>
      <c r="B83" s="71" t="s">
        <v>436</v>
      </c>
      <c r="C83" s="231" t="s">
        <v>456</v>
      </c>
      <c r="D83" s="231" t="s">
        <v>137</v>
      </c>
      <c r="E83" s="14">
        <v>2009</v>
      </c>
      <c r="F83" s="58"/>
      <c r="G83" s="58"/>
      <c r="H83" s="10"/>
    </row>
    <row r="84" spans="1:8" ht="12.75">
      <c r="A84" s="10">
        <v>32</v>
      </c>
      <c r="B84" s="71" t="s">
        <v>436</v>
      </c>
      <c r="C84" s="231" t="s">
        <v>241</v>
      </c>
      <c r="D84" s="231" t="s">
        <v>137</v>
      </c>
      <c r="E84" s="14">
        <v>2009</v>
      </c>
      <c r="F84" s="58"/>
      <c r="G84" s="58"/>
      <c r="H84" s="10"/>
    </row>
    <row r="85" spans="1:8" ht="12.75">
      <c r="A85" s="10">
        <v>33</v>
      </c>
      <c r="B85" s="57" t="s">
        <v>296</v>
      </c>
      <c r="C85" s="231" t="s">
        <v>246</v>
      </c>
      <c r="D85" s="231" t="s">
        <v>375</v>
      </c>
      <c r="E85" s="14">
        <v>2008</v>
      </c>
      <c r="F85" s="58"/>
      <c r="G85" s="58"/>
      <c r="H85" s="10"/>
    </row>
    <row r="86" spans="1:8" ht="12.75">
      <c r="A86" s="10">
        <v>34</v>
      </c>
      <c r="B86" s="71" t="s">
        <v>368</v>
      </c>
      <c r="C86" s="231" t="s">
        <v>369</v>
      </c>
      <c r="D86" s="231" t="s">
        <v>122</v>
      </c>
      <c r="E86" s="14">
        <v>2009</v>
      </c>
      <c r="F86" s="58"/>
      <c r="G86" s="58"/>
      <c r="H86" s="10"/>
    </row>
    <row r="87" spans="1:8" ht="12.75">
      <c r="A87" s="10">
        <v>35</v>
      </c>
      <c r="B87" s="57" t="s">
        <v>492</v>
      </c>
      <c r="C87" s="231" t="s">
        <v>493</v>
      </c>
      <c r="D87" s="231" t="s">
        <v>128</v>
      </c>
      <c r="E87" s="14">
        <v>2008</v>
      </c>
      <c r="F87" s="58"/>
      <c r="G87" s="58"/>
      <c r="H87" s="10"/>
    </row>
    <row r="88" spans="1:8" ht="12.75">
      <c r="A88" s="10">
        <v>36</v>
      </c>
      <c r="B88" s="57" t="s">
        <v>453</v>
      </c>
      <c r="C88" s="231" t="s">
        <v>454</v>
      </c>
      <c r="D88" s="231" t="s">
        <v>327</v>
      </c>
      <c r="E88" s="14">
        <v>2008</v>
      </c>
      <c r="F88" s="58"/>
      <c r="G88" s="58"/>
      <c r="H88" s="10"/>
    </row>
    <row r="89" spans="1:8" ht="12.75">
      <c r="A89" s="10">
        <v>37</v>
      </c>
      <c r="B89" s="71" t="s">
        <v>431</v>
      </c>
      <c r="C89" s="231" t="s">
        <v>432</v>
      </c>
      <c r="D89" s="231" t="s">
        <v>163</v>
      </c>
      <c r="E89" s="14">
        <v>2009</v>
      </c>
      <c r="F89" s="58"/>
      <c r="G89" s="58"/>
      <c r="H89" s="10"/>
    </row>
    <row r="90" spans="1:8" ht="12.75">
      <c r="A90" s="10">
        <v>38</v>
      </c>
      <c r="B90" s="57" t="s">
        <v>458</v>
      </c>
      <c r="C90" s="231" t="s">
        <v>459</v>
      </c>
      <c r="D90" s="231" t="s">
        <v>137</v>
      </c>
      <c r="E90" s="14">
        <v>2008</v>
      </c>
      <c r="F90" s="58"/>
      <c r="G90" s="58"/>
      <c r="H90" s="10"/>
    </row>
    <row r="91" spans="1:8" ht="12.75">
      <c r="A91" s="10">
        <v>39</v>
      </c>
      <c r="B91" s="57" t="s">
        <v>194</v>
      </c>
      <c r="C91" s="231" t="s">
        <v>136</v>
      </c>
      <c r="D91" s="231" t="s">
        <v>119</v>
      </c>
      <c r="E91" s="14">
        <v>2008</v>
      </c>
      <c r="F91" s="58"/>
      <c r="G91" s="58"/>
      <c r="H91" s="10"/>
    </row>
    <row r="92" spans="1:8" ht="12.75">
      <c r="A92" s="10">
        <v>40</v>
      </c>
      <c r="B92" s="71" t="s">
        <v>510</v>
      </c>
      <c r="C92" s="231" t="s">
        <v>511</v>
      </c>
      <c r="D92" s="231" t="s">
        <v>94</v>
      </c>
      <c r="E92" s="14">
        <v>2009</v>
      </c>
      <c r="F92" s="58"/>
      <c r="G92" s="58"/>
      <c r="H92" s="10"/>
    </row>
    <row r="93" spans="1:8" ht="12.75">
      <c r="A93" s="10">
        <v>41</v>
      </c>
      <c r="B93" s="71" t="s">
        <v>510</v>
      </c>
      <c r="C93" s="231" t="s">
        <v>142</v>
      </c>
      <c r="D93" s="231" t="s">
        <v>94</v>
      </c>
      <c r="E93" s="14">
        <v>2009</v>
      </c>
      <c r="F93" s="58"/>
      <c r="G93" s="58"/>
      <c r="H93" s="10"/>
    </row>
    <row r="94" spans="1:8" ht="12.75">
      <c r="A94" s="10">
        <v>42</v>
      </c>
      <c r="B94" s="57" t="s">
        <v>371</v>
      </c>
      <c r="C94" s="231" t="s">
        <v>372</v>
      </c>
      <c r="D94" s="231" t="s">
        <v>119</v>
      </c>
      <c r="E94" s="14">
        <v>2008</v>
      </c>
      <c r="F94" s="58"/>
      <c r="G94" s="58"/>
      <c r="H94" s="10"/>
    </row>
    <row r="95" spans="1:8" ht="12.75">
      <c r="A95" s="10">
        <v>43</v>
      </c>
      <c r="B95" s="71" t="s">
        <v>376</v>
      </c>
      <c r="C95" s="231" t="s">
        <v>349</v>
      </c>
      <c r="D95" s="231" t="s">
        <v>94</v>
      </c>
      <c r="E95" s="14">
        <v>2009</v>
      </c>
      <c r="F95" s="58"/>
      <c r="G95" s="58"/>
      <c r="H95" s="10"/>
    </row>
    <row r="96" spans="1:8" ht="12.75">
      <c r="A96" s="10">
        <v>44</v>
      </c>
      <c r="B96" s="57" t="s">
        <v>149</v>
      </c>
      <c r="C96" s="231" t="s">
        <v>136</v>
      </c>
      <c r="D96" s="231" t="s">
        <v>81</v>
      </c>
      <c r="E96" s="14">
        <v>2008</v>
      </c>
      <c r="F96" s="58"/>
      <c r="G96" s="58"/>
      <c r="H96" s="10"/>
    </row>
    <row r="97" spans="1:8" ht="12.75">
      <c r="A97" s="10">
        <v>45</v>
      </c>
      <c r="B97" s="57" t="s">
        <v>448</v>
      </c>
      <c r="C97" s="231" t="s">
        <v>217</v>
      </c>
      <c r="D97" s="231" t="s">
        <v>271</v>
      </c>
      <c r="E97" s="14">
        <v>2008</v>
      </c>
      <c r="F97" s="58"/>
      <c r="G97" s="58"/>
      <c r="H97" s="10"/>
    </row>
    <row r="98" spans="1:8" ht="12.75">
      <c r="A98" s="10">
        <v>46</v>
      </c>
      <c r="B98" s="71" t="s">
        <v>373</v>
      </c>
      <c r="C98" s="231" t="s">
        <v>374</v>
      </c>
      <c r="D98" s="231" t="s">
        <v>119</v>
      </c>
      <c r="E98" s="14">
        <v>2009</v>
      </c>
      <c r="F98" s="58"/>
      <c r="G98" s="58"/>
      <c r="H98" s="10"/>
    </row>
    <row r="99" spans="1:8" ht="12.75">
      <c r="A99" s="10">
        <v>47</v>
      </c>
      <c r="B99" s="57" t="s">
        <v>311</v>
      </c>
      <c r="C99" s="231" t="s">
        <v>275</v>
      </c>
      <c r="D99" s="231" t="s">
        <v>95</v>
      </c>
      <c r="E99" s="14">
        <v>2008</v>
      </c>
      <c r="F99" s="58"/>
      <c r="G99" s="58"/>
      <c r="H99" s="10"/>
    </row>
    <row r="100" spans="2:8" ht="12.75">
      <c r="B100" s="57"/>
      <c r="C100" s="231"/>
      <c r="D100" s="231"/>
      <c r="E100" s="14"/>
      <c r="F100" s="58"/>
      <c r="G100" s="58"/>
      <c r="H100" s="10"/>
    </row>
    <row r="101" spans="2:8" ht="12.75">
      <c r="B101" s="72" t="s">
        <v>104</v>
      </c>
      <c r="C101" s="267" t="s">
        <v>533</v>
      </c>
      <c r="D101" s="268" t="s">
        <v>534</v>
      </c>
      <c r="E101" s="271" t="s">
        <v>535</v>
      </c>
      <c r="F101" s="52" t="s">
        <v>82</v>
      </c>
      <c r="G101" s="52" t="s">
        <v>83</v>
      </c>
      <c r="H101" s="10"/>
    </row>
    <row r="102" spans="2:7" ht="12.75">
      <c r="B102" s="60" t="s">
        <v>525</v>
      </c>
      <c r="C102" s="228"/>
      <c r="D102" s="228"/>
      <c r="E102" s="228"/>
      <c r="F102" s="62"/>
      <c r="G102" s="62"/>
    </row>
    <row r="103" spans="1:7" ht="12.75">
      <c r="A103" s="10">
        <v>1</v>
      </c>
      <c r="B103" s="71" t="s">
        <v>249</v>
      </c>
      <c r="C103" s="231" t="s">
        <v>250</v>
      </c>
      <c r="D103" s="231" t="s">
        <v>204</v>
      </c>
      <c r="E103" s="14">
        <v>2007</v>
      </c>
      <c r="F103" s="58"/>
      <c r="G103" s="58"/>
    </row>
    <row r="104" spans="1:7" ht="12.75">
      <c r="A104" s="10">
        <v>2</v>
      </c>
      <c r="B104" s="57" t="s">
        <v>245</v>
      </c>
      <c r="C104" s="231" t="s">
        <v>246</v>
      </c>
      <c r="D104" s="231" t="s">
        <v>247</v>
      </c>
      <c r="E104" s="14">
        <v>2006</v>
      </c>
      <c r="F104" s="58"/>
      <c r="G104" s="58"/>
    </row>
    <row r="105" spans="1:8" ht="12.75">
      <c r="A105" s="10">
        <v>3</v>
      </c>
      <c r="B105" s="57" t="s">
        <v>199</v>
      </c>
      <c r="C105" s="231" t="s">
        <v>186</v>
      </c>
      <c r="D105" s="231" t="s">
        <v>137</v>
      </c>
      <c r="E105" s="14">
        <v>2006</v>
      </c>
      <c r="F105" s="58"/>
      <c r="G105" s="58"/>
      <c r="H105" s="10"/>
    </row>
    <row r="106" spans="1:8" ht="12.75">
      <c r="A106" s="10">
        <v>4</v>
      </c>
      <c r="B106" s="57" t="s">
        <v>483</v>
      </c>
      <c r="C106" s="231" t="s">
        <v>345</v>
      </c>
      <c r="D106" s="231" t="s">
        <v>271</v>
      </c>
      <c r="E106" s="14">
        <v>2006</v>
      </c>
      <c r="F106" s="58"/>
      <c r="G106" s="58"/>
      <c r="H106" s="10"/>
    </row>
    <row r="107" spans="1:8" ht="12.75">
      <c r="A107" s="10">
        <v>5</v>
      </c>
      <c r="B107" s="57" t="s">
        <v>126</v>
      </c>
      <c r="C107" s="231" t="s">
        <v>127</v>
      </c>
      <c r="D107" s="231" t="s">
        <v>128</v>
      </c>
      <c r="E107" s="14">
        <v>2006</v>
      </c>
      <c r="F107" s="58"/>
      <c r="G107" s="58"/>
      <c r="H107" s="10"/>
    </row>
    <row r="108" spans="1:8" ht="12.75">
      <c r="A108" s="10">
        <v>6</v>
      </c>
      <c r="B108" s="71" t="s">
        <v>298</v>
      </c>
      <c r="C108" s="231" t="s">
        <v>299</v>
      </c>
      <c r="D108" s="231" t="s">
        <v>300</v>
      </c>
      <c r="E108" s="14">
        <v>2007</v>
      </c>
      <c r="F108" s="58"/>
      <c r="G108" s="58"/>
      <c r="H108" s="10"/>
    </row>
    <row r="109" spans="1:8" ht="12.75">
      <c r="A109" s="10">
        <v>7</v>
      </c>
      <c r="B109" s="57" t="s">
        <v>251</v>
      </c>
      <c r="C109" s="231" t="s">
        <v>252</v>
      </c>
      <c r="D109" s="231" t="s">
        <v>135</v>
      </c>
      <c r="E109" s="14">
        <v>2006</v>
      </c>
      <c r="F109" s="58"/>
      <c r="G109" s="58"/>
      <c r="H109" s="10"/>
    </row>
    <row r="110" spans="1:8" ht="12.75">
      <c r="A110" s="10">
        <v>8</v>
      </c>
      <c r="B110" s="71" t="s">
        <v>301</v>
      </c>
      <c r="C110" s="231" t="s">
        <v>302</v>
      </c>
      <c r="D110" s="231" t="s">
        <v>85</v>
      </c>
      <c r="E110" s="14">
        <v>2007</v>
      </c>
      <c r="F110" s="58"/>
      <c r="G110" s="58"/>
      <c r="H110" s="10"/>
    </row>
    <row r="111" spans="1:8" ht="12.75">
      <c r="A111" s="10">
        <v>9</v>
      </c>
      <c r="B111" s="57" t="s">
        <v>202</v>
      </c>
      <c r="C111" s="231" t="s">
        <v>203</v>
      </c>
      <c r="D111" s="231" t="s">
        <v>204</v>
      </c>
      <c r="E111" s="14">
        <v>2006</v>
      </c>
      <c r="F111" s="58"/>
      <c r="G111" s="58"/>
      <c r="H111" s="10"/>
    </row>
    <row r="112" spans="1:8" ht="12.75">
      <c r="A112" s="10">
        <v>10</v>
      </c>
      <c r="B112" s="71" t="s">
        <v>413</v>
      </c>
      <c r="C112" s="231" t="s">
        <v>299</v>
      </c>
      <c r="D112" s="231" t="s">
        <v>163</v>
      </c>
      <c r="E112" s="14">
        <v>2007</v>
      </c>
      <c r="F112" s="58"/>
      <c r="G112" s="58"/>
      <c r="H112" s="10"/>
    </row>
    <row r="113" spans="1:8" ht="12.75">
      <c r="A113" s="10">
        <v>11</v>
      </c>
      <c r="B113" s="71" t="s">
        <v>200</v>
      </c>
      <c r="C113" s="231" t="s">
        <v>201</v>
      </c>
      <c r="D113" s="231" t="s">
        <v>119</v>
      </c>
      <c r="E113" s="14">
        <v>2007</v>
      </c>
      <c r="F113" s="58"/>
      <c r="G113" s="58"/>
      <c r="H113" s="10"/>
    </row>
    <row r="114" spans="1:8" ht="12.75">
      <c r="A114" s="10"/>
      <c r="B114" s="57"/>
      <c r="C114" s="231"/>
      <c r="D114" s="231"/>
      <c r="E114" s="14"/>
      <c r="F114" s="58"/>
      <c r="G114" s="58"/>
      <c r="H114" s="10"/>
    </row>
    <row r="115" spans="2:8" ht="12.75">
      <c r="B115" s="72" t="s">
        <v>104</v>
      </c>
      <c r="C115" s="267" t="s">
        <v>533</v>
      </c>
      <c r="D115" s="268" t="s">
        <v>534</v>
      </c>
      <c r="E115" s="271" t="s">
        <v>535</v>
      </c>
      <c r="F115" s="52" t="s">
        <v>82</v>
      </c>
      <c r="G115" s="52" t="s">
        <v>83</v>
      </c>
      <c r="H115" s="10"/>
    </row>
    <row r="116" spans="2:8" ht="12.75">
      <c r="B116" s="65" t="s">
        <v>519</v>
      </c>
      <c r="C116" s="247"/>
      <c r="D116" s="247"/>
      <c r="E116" s="247"/>
      <c r="F116" s="67"/>
      <c r="G116" s="67"/>
      <c r="H116" s="10"/>
    </row>
    <row r="117" spans="1:8" ht="12.75">
      <c r="A117" s="10">
        <v>1</v>
      </c>
      <c r="B117" s="57" t="s">
        <v>471</v>
      </c>
      <c r="C117" s="231" t="s">
        <v>472</v>
      </c>
      <c r="D117" s="231" t="s">
        <v>163</v>
      </c>
      <c r="E117" s="14">
        <v>2006</v>
      </c>
      <c r="F117" s="58"/>
      <c r="G117" s="58"/>
      <c r="H117" s="10"/>
    </row>
    <row r="118" spans="1:7" ht="12.75">
      <c r="A118" s="10">
        <v>2</v>
      </c>
      <c r="B118" s="71" t="s">
        <v>272</v>
      </c>
      <c r="C118" s="231" t="s">
        <v>273</v>
      </c>
      <c r="D118" s="231" t="s">
        <v>125</v>
      </c>
      <c r="E118" s="14">
        <v>2007</v>
      </c>
      <c r="F118" s="58"/>
      <c r="G118" s="58"/>
    </row>
    <row r="119" spans="1:8" ht="12.75">
      <c r="A119" s="10">
        <v>3</v>
      </c>
      <c r="B119" s="71" t="s">
        <v>269</v>
      </c>
      <c r="C119" s="231" t="s">
        <v>270</v>
      </c>
      <c r="D119" s="231" t="s">
        <v>271</v>
      </c>
      <c r="E119" s="14">
        <v>2007</v>
      </c>
      <c r="F119" s="58"/>
      <c r="G119" s="58"/>
      <c r="H119" s="10"/>
    </row>
    <row r="120" spans="1:8" ht="12.75">
      <c r="A120" s="10">
        <v>4</v>
      </c>
      <c r="B120" s="57" t="s">
        <v>210</v>
      </c>
      <c r="C120" s="231" t="s">
        <v>211</v>
      </c>
      <c r="D120" s="231" t="s">
        <v>247</v>
      </c>
      <c r="E120" s="14">
        <v>2006</v>
      </c>
      <c r="F120" s="58"/>
      <c r="G120" s="58"/>
      <c r="H120" s="10"/>
    </row>
    <row r="121" spans="1:8" ht="12.75">
      <c r="A121" s="10">
        <v>5</v>
      </c>
      <c r="B121" s="57" t="s">
        <v>340</v>
      </c>
      <c r="C121" s="231" t="s">
        <v>136</v>
      </c>
      <c r="D121" s="231" t="s">
        <v>247</v>
      </c>
      <c r="E121" s="14">
        <v>2006</v>
      </c>
      <c r="F121" s="58"/>
      <c r="G121" s="58"/>
      <c r="H121" s="10"/>
    </row>
    <row r="122" spans="1:8" ht="12.75">
      <c r="A122" s="10">
        <v>6</v>
      </c>
      <c r="B122" s="57" t="s">
        <v>477</v>
      </c>
      <c r="C122" s="231" t="s">
        <v>313</v>
      </c>
      <c r="D122" s="231" t="s">
        <v>244</v>
      </c>
      <c r="E122" s="14">
        <v>2006</v>
      </c>
      <c r="F122" s="58"/>
      <c r="G122" s="58"/>
      <c r="H122" s="10"/>
    </row>
    <row r="123" spans="1:8" ht="12.75">
      <c r="A123" s="10">
        <v>7</v>
      </c>
      <c r="B123" s="71" t="s">
        <v>284</v>
      </c>
      <c r="C123" s="231" t="s">
        <v>452</v>
      </c>
      <c r="D123" s="231" t="s">
        <v>125</v>
      </c>
      <c r="E123" s="14">
        <v>2007</v>
      </c>
      <c r="F123" s="58"/>
      <c r="G123" s="58"/>
      <c r="H123" s="10"/>
    </row>
    <row r="124" spans="1:8" ht="12.75">
      <c r="A124" s="10">
        <v>8</v>
      </c>
      <c r="B124" s="57" t="s">
        <v>290</v>
      </c>
      <c r="C124" s="231" t="s">
        <v>262</v>
      </c>
      <c r="D124" s="231" t="s">
        <v>137</v>
      </c>
      <c r="E124" s="14">
        <v>2006</v>
      </c>
      <c r="F124" s="58"/>
      <c r="G124" s="58"/>
      <c r="H124" s="10"/>
    </row>
    <row r="125" spans="1:8" ht="12.75">
      <c r="A125" s="10">
        <v>9</v>
      </c>
      <c r="B125" s="57" t="s">
        <v>205</v>
      </c>
      <c r="C125" s="231" t="s">
        <v>206</v>
      </c>
      <c r="D125" s="231" t="s">
        <v>95</v>
      </c>
      <c r="E125" s="14">
        <v>2006</v>
      </c>
      <c r="F125" s="58"/>
      <c r="G125" s="58"/>
      <c r="H125" s="10"/>
    </row>
    <row r="126" spans="1:8" ht="12.75">
      <c r="A126" s="10">
        <v>10</v>
      </c>
      <c r="B126" s="57" t="s">
        <v>337</v>
      </c>
      <c r="C126" s="231" t="s">
        <v>136</v>
      </c>
      <c r="D126" s="231" t="s">
        <v>247</v>
      </c>
      <c r="E126" s="14">
        <v>2006</v>
      </c>
      <c r="F126" s="58"/>
      <c r="G126" s="58"/>
      <c r="H126" s="10"/>
    </row>
    <row r="127" spans="1:8" ht="12.75">
      <c r="A127" s="10">
        <v>11</v>
      </c>
      <c r="B127" s="71" t="s">
        <v>333</v>
      </c>
      <c r="C127" s="231" t="s">
        <v>153</v>
      </c>
      <c r="D127" s="231" t="s">
        <v>125</v>
      </c>
      <c r="E127" s="14">
        <v>2007</v>
      </c>
      <c r="F127" s="58"/>
      <c r="G127" s="58"/>
      <c r="H127" s="10"/>
    </row>
    <row r="128" spans="1:8" ht="12.75">
      <c r="A128" s="10">
        <v>12</v>
      </c>
      <c r="B128" s="71" t="s">
        <v>274</v>
      </c>
      <c r="C128" s="231" t="s">
        <v>121</v>
      </c>
      <c r="D128" s="231" t="s">
        <v>248</v>
      </c>
      <c r="E128" s="14">
        <v>2007</v>
      </c>
      <c r="F128" s="58"/>
      <c r="G128" s="58"/>
      <c r="H128" s="10"/>
    </row>
    <row r="129" spans="1:8" ht="12.75">
      <c r="A129" s="10">
        <v>13</v>
      </c>
      <c r="B129" s="71" t="s">
        <v>418</v>
      </c>
      <c r="C129" s="231" t="s">
        <v>419</v>
      </c>
      <c r="D129" s="231" t="s">
        <v>420</v>
      </c>
      <c r="E129" s="14">
        <v>2007</v>
      </c>
      <c r="F129" s="58"/>
      <c r="G129" s="58"/>
      <c r="H129" s="10"/>
    </row>
    <row r="130" spans="1:8" ht="12.75">
      <c r="A130" s="10">
        <v>14</v>
      </c>
      <c r="B130" s="71" t="s">
        <v>279</v>
      </c>
      <c r="C130" s="231" t="s">
        <v>303</v>
      </c>
      <c r="D130" s="231" t="s">
        <v>122</v>
      </c>
      <c r="E130" s="14">
        <v>2007</v>
      </c>
      <c r="F130" s="58"/>
      <c r="G130" s="58"/>
      <c r="H130" s="10"/>
    </row>
    <row r="131" spans="1:8" ht="12.75">
      <c r="A131" s="10">
        <v>15</v>
      </c>
      <c r="B131" s="71" t="s">
        <v>475</v>
      </c>
      <c r="C131" s="231" t="s">
        <v>476</v>
      </c>
      <c r="D131" s="231" t="s">
        <v>204</v>
      </c>
      <c r="E131" s="14">
        <v>2007</v>
      </c>
      <c r="F131" s="58"/>
      <c r="G131" s="58"/>
      <c r="H131" s="10"/>
    </row>
    <row r="132" spans="1:8" ht="12.75">
      <c r="A132" s="10">
        <v>16</v>
      </c>
      <c r="B132" s="71" t="s">
        <v>449</v>
      </c>
      <c r="C132" s="231" t="s">
        <v>450</v>
      </c>
      <c r="D132" s="231" t="s">
        <v>213</v>
      </c>
      <c r="E132" s="14">
        <v>2007</v>
      </c>
      <c r="F132" s="58"/>
      <c r="G132" s="58"/>
      <c r="H132" s="10"/>
    </row>
    <row r="133" spans="1:8" ht="12.75">
      <c r="A133" s="10">
        <v>17</v>
      </c>
      <c r="B133" s="57" t="s">
        <v>214</v>
      </c>
      <c r="C133" s="231" t="s">
        <v>215</v>
      </c>
      <c r="D133" s="231" t="s">
        <v>213</v>
      </c>
      <c r="E133" s="14">
        <v>2006</v>
      </c>
      <c r="F133" s="58"/>
      <c r="G133" s="58"/>
      <c r="H133" s="10"/>
    </row>
    <row r="134" spans="1:8" ht="12.75">
      <c r="A134" s="10">
        <v>18</v>
      </c>
      <c r="B134" s="57" t="s">
        <v>263</v>
      </c>
      <c r="C134" s="231" t="s">
        <v>264</v>
      </c>
      <c r="D134" s="231" t="s">
        <v>137</v>
      </c>
      <c r="E134" s="14">
        <v>2006</v>
      </c>
      <c r="F134" s="58"/>
      <c r="G134" s="58"/>
      <c r="H134" s="10"/>
    </row>
    <row r="135" spans="1:8" ht="12.75">
      <c r="A135" s="10">
        <v>19</v>
      </c>
      <c r="B135" s="71" t="s">
        <v>406</v>
      </c>
      <c r="C135" s="231" t="s">
        <v>80</v>
      </c>
      <c r="D135" s="231" t="s">
        <v>119</v>
      </c>
      <c r="E135" s="14">
        <v>2007</v>
      </c>
      <c r="F135" s="58"/>
      <c r="G135" s="58"/>
      <c r="H135" s="10"/>
    </row>
    <row r="136" spans="1:8" ht="12.75">
      <c r="A136" s="10">
        <v>20</v>
      </c>
      <c r="B136" s="71" t="s">
        <v>336</v>
      </c>
      <c r="C136" s="231" t="s">
        <v>241</v>
      </c>
      <c r="D136" s="231" t="s">
        <v>258</v>
      </c>
      <c r="E136" s="14">
        <v>2007</v>
      </c>
      <c r="F136" s="58"/>
      <c r="G136" s="58"/>
      <c r="H136" s="10"/>
    </row>
    <row r="137" spans="1:8" ht="12.75">
      <c r="A137" s="10">
        <v>21</v>
      </c>
      <c r="B137" s="57" t="s">
        <v>394</v>
      </c>
      <c r="C137" s="231" t="s">
        <v>395</v>
      </c>
      <c r="D137" s="231" t="s">
        <v>85</v>
      </c>
      <c r="E137" s="14">
        <v>2006</v>
      </c>
      <c r="F137" s="58"/>
      <c r="G137" s="58"/>
      <c r="H137" s="10"/>
    </row>
    <row r="138" spans="1:8" ht="12.75">
      <c r="A138" s="10">
        <v>22</v>
      </c>
      <c r="B138" s="71" t="s">
        <v>400</v>
      </c>
      <c r="C138" s="231" t="s">
        <v>401</v>
      </c>
      <c r="D138" s="231" t="s">
        <v>125</v>
      </c>
      <c r="E138" s="14">
        <v>2007</v>
      </c>
      <c r="F138" s="58"/>
      <c r="G138" s="58"/>
      <c r="H138" s="10"/>
    </row>
    <row r="139" spans="1:8" ht="12.75">
      <c r="A139" s="10">
        <v>23</v>
      </c>
      <c r="B139" s="57" t="s">
        <v>120</v>
      </c>
      <c r="C139" s="231" t="s">
        <v>207</v>
      </c>
      <c r="D139" s="231" t="s">
        <v>119</v>
      </c>
      <c r="E139" s="14">
        <v>2006</v>
      </c>
      <c r="F139" s="58"/>
      <c r="G139" s="58"/>
      <c r="H139" s="10"/>
    </row>
    <row r="140" spans="1:8" ht="12.75">
      <c r="A140" s="10">
        <v>24</v>
      </c>
      <c r="B140" s="57" t="s">
        <v>423</v>
      </c>
      <c r="C140" s="231" t="s">
        <v>140</v>
      </c>
      <c r="D140" s="231" t="s">
        <v>204</v>
      </c>
      <c r="E140" s="14">
        <v>2006</v>
      </c>
      <c r="F140" s="58"/>
      <c r="G140" s="58"/>
      <c r="H140" s="10"/>
    </row>
    <row r="141" spans="1:8" ht="12.75">
      <c r="A141" s="10">
        <v>25</v>
      </c>
      <c r="B141" s="71" t="s">
        <v>265</v>
      </c>
      <c r="C141" s="231" t="s">
        <v>266</v>
      </c>
      <c r="D141" s="231" t="s">
        <v>85</v>
      </c>
      <c r="E141" s="14">
        <v>2007</v>
      </c>
      <c r="F141" s="58"/>
      <c r="G141" s="58"/>
      <c r="H141" s="10"/>
    </row>
    <row r="142" spans="1:8" ht="12.75">
      <c r="A142" s="10">
        <v>26</v>
      </c>
      <c r="B142" s="57" t="s">
        <v>404</v>
      </c>
      <c r="C142" s="231" t="s">
        <v>405</v>
      </c>
      <c r="D142" s="231" t="s">
        <v>85</v>
      </c>
      <c r="E142" s="14">
        <v>2006</v>
      </c>
      <c r="F142" s="58"/>
      <c r="G142" s="58"/>
      <c r="H142" s="10"/>
    </row>
    <row r="143" spans="1:8" ht="12.75">
      <c r="A143" s="10">
        <v>27</v>
      </c>
      <c r="B143" s="71" t="s">
        <v>212</v>
      </c>
      <c r="C143" s="231" t="s">
        <v>136</v>
      </c>
      <c r="D143" s="231" t="s">
        <v>213</v>
      </c>
      <c r="E143" s="14">
        <v>2007</v>
      </c>
      <c r="F143" s="58"/>
      <c r="G143" s="58"/>
      <c r="H143" s="10"/>
    </row>
    <row r="144" spans="1:7" ht="12.75">
      <c r="A144" s="10">
        <v>28</v>
      </c>
      <c r="B144" s="57" t="s">
        <v>96</v>
      </c>
      <c r="C144" s="231" t="s">
        <v>97</v>
      </c>
      <c r="D144" s="231" t="s">
        <v>94</v>
      </c>
      <c r="E144" s="14">
        <v>2006</v>
      </c>
      <c r="F144" s="58"/>
      <c r="G144" s="58"/>
    </row>
    <row r="145" spans="1:8" ht="12.75">
      <c r="A145" s="10">
        <v>29</v>
      </c>
      <c r="B145" s="57" t="s">
        <v>465</v>
      </c>
      <c r="C145" s="231" t="s">
        <v>466</v>
      </c>
      <c r="D145" s="231" t="s">
        <v>271</v>
      </c>
      <c r="E145" s="14">
        <v>2006</v>
      </c>
      <c r="F145" s="58"/>
      <c r="G145" s="58"/>
      <c r="H145" s="10"/>
    </row>
    <row r="146" spans="1:8" ht="12.75">
      <c r="A146" s="10">
        <v>30</v>
      </c>
      <c r="B146" s="71" t="s">
        <v>460</v>
      </c>
      <c r="C146" s="231" t="s">
        <v>461</v>
      </c>
      <c r="D146" s="231" t="s">
        <v>244</v>
      </c>
      <c r="E146" s="14">
        <v>2007</v>
      </c>
      <c r="F146" s="58"/>
      <c r="G146" s="58"/>
      <c r="H146" s="10"/>
    </row>
    <row r="147" spans="1:8" ht="12.75">
      <c r="A147" s="10">
        <v>31</v>
      </c>
      <c r="B147" s="71" t="s">
        <v>267</v>
      </c>
      <c r="C147" s="231" t="s">
        <v>268</v>
      </c>
      <c r="D147" s="231" t="s">
        <v>119</v>
      </c>
      <c r="E147" s="14">
        <v>2007</v>
      </c>
      <c r="F147" s="58"/>
      <c r="G147" s="58"/>
      <c r="H147" s="10"/>
    </row>
    <row r="148" spans="1:8" ht="12.75">
      <c r="A148" s="10">
        <v>32</v>
      </c>
      <c r="B148" s="71" t="s">
        <v>208</v>
      </c>
      <c r="C148" s="231" t="s">
        <v>209</v>
      </c>
      <c r="D148" s="231" t="s">
        <v>85</v>
      </c>
      <c r="E148" s="14">
        <v>2007</v>
      </c>
      <c r="F148" s="58"/>
      <c r="G148" s="58"/>
      <c r="H148" s="10"/>
    </row>
    <row r="149" spans="1:8" ht="12.75">
      <c r="A149" s="10">
        <v>33</v>
      </c>
      <c r="B149" s="71" t="s">
        <v>306</v>
      </c>
      <c r="C149" s="231" t="s">
        <v>121</v>
      </c>
      <c r="D149" s="231" t="s">
        <v>204</v>
      </c>
      <c r="E149" s="14">
        <v>2007</v>
      </c>
      <c r="F149" s="58"/>
      <c r="G149" s="58"/>
      <c r="H149" s="10"/>
    </row>
    <row r="150" spans="1:8" ht="12.75">
      <c r="A150" s="10">
        <v>34</v>
      </c>
      <c r="B150" s="57" t="s">
        <v>331</v>
      </c>
      <c r="C150" s="231" t="s">
        <v>332</v>
      </c>
      <c r="D150" s="231" t="s">
        <v>95</v>
      </c>
      <c r="E150" s="14">
        <v>2006</v>
      </c>
      <c r="F150" s="58"/>
      <c r="G150" s="58"/>
      <c r="H150" s="10"/>
    </row>
    <row r="151" spans="1:8" ht="12.75">
      <c r="A151" s="10">
        <v>35</v>
      </c>
      <c r="B151" s="71" t="s">
        <v>455</v>
      </c>
      <c r="C151" s="231" t="s">
        <v>198</v>
      </c>
      <c r="D151" s="231" t="s">
        <v>213</v>
      </c>
      <c r="E151" s="14">
        <v>2007</v>
      </c>
      <c r="F151" s="58"/>
      <c r="G151" s="58"/>
      <c r="H151" s="10"/>
    </row>
    <row r="152" spans="1:8" ht="12.75">
      <c r="A152" s="10">
        <v>36</v>
      </c>
      <c r="B152" s="57" t="s">
        <v>79</v>
      </c>
      <c r="C152" s="231" t="s">
        <v>80</v>
      </c>
      <c r="D152" s="231" t="s">
        <v>81</v>
      </c>
      <c r="E152" s="14">
        <v>2006</v>
      </c>
      <c r="F152" s="58"/>
      <c r="G152" s="58"/>
      <c r="H152" s="10"/>
    </row>
    <row r="153" spans="1:8" ht="12.75">
      <c r="A153" s="10">
        <v>37</v>
      </c>
      <c r="B153" s="71" t="s">
        <v>330</v>
      </c>
      <c r="C153" s="231" t="s">
        <v>278</v>
      </c>
      <c r="D153" s="231" t="s">
        <v>204</v>
      </c>
      <c r="E153" s="14">
        <v>2007</v>
      </c>
      <c r="F153" s="58"/>
      <c r="G153" s="58"/>
      <c r="H153" s="10"/>
    </row>
    <row r="154" spans="1:8" ht="12.75">
      <c r="A154" s="10">
        <v>38</v>
      </c>
      <c r="B154" s="57" t="s">
        <v>467</v>
      </c>
      <c r="C154" s="231" t="s">
        <v>468</v>
      </c>
      <c r="D154" s="231" t="s">
        <v>271</v>
      </c>
      <c r="E154" s="14">
        <v>2006</v>
      </c>
      <c r="F154" s="58"/>
      <c r="G154" s="58"/>
      <c r="H154" s="10"/>
    </row>
    <row r="155" spans="1:8" ht="12.75">
      <c r="A155" s="10">
        <v>39</v>
      </c>
      <c r="B155" s="71" t="s">
        <v>334</v>
      </c>
      <c r="C155" s="231" t="s">
        <v>335</v>
      </c>
      <c r="D155" s="231" t="s">
        <v>258</v>
      </c>
      <c r="E155" s="14">
        <v>2007</v>
      </c>
      <c r="F155" s="58"/>
      <c r="G155" s="58"/>
      <c r="H155" s="10"/>
    </row>
    <row r="156" spans="1:8" ht="12.75">
      <c r="A156" s="10">
        <v>40</v>
      </c>
      <c r="B156" s="57" t="s">
        <v>338</v>
      </c>
      <c r="C156" s="231" t="s">
        <v>153</v>
      </c>
      <c r="D156" s="231" t="s">
        <v>81</v>
      </c>
      <c r="E156" s="14">
        <v>2006</v>
      </c>
      <c r="F156" s="58"/>
      <c r="G156" s="58"/>
      <c r="H156" s="10"/>
    </row>
    <row r="157" spans="1:8" ht="12.75">
      <c r="A157" s="10">
        <v>41</v>
      </c>
      <c r="B157" s="71" t="s">
        <v>338</v>
      </c>
      <c r="C157" s="231" t="s">
        <v>344</v>
      </c>
      <c r="D157" s="231" t="s">
        <v>81</v>
      </c>
      <c r="E157" s="14">
        <v>2007</v>
      </c>
      <c r="F157" s="58"/>
      <c r="G157" s="58"/>
      <c r="H157" s="10"/>
    </row>
    <row r="158" spans="1:8" ht="12.75">
      <c r="A158" s="10">
        <v>42</v>
      </c>
      <c r="B158" s="57" t="s">
        <v>167</v>
      </c>
      <c r="C158" s="231" t="s">
        <v>143</v>
      </c>
      <c r="D158" s="231" t="s">
        <v>139</v>
      </c>
      <c r="E158" s="14">
        <v>2006</v>
      </c>
      <c r="F158" s="58"/>
      <c r="G158" s="58"/>
      <c r="H158" s="10"/>
    </row>
    <row r="159" spans="1:7" s="10" customFormat="1" ht="12.75">
      <c r="A159"/>
      <c r="B159" s="57"/>
      <c r="C159" s="269"/>
      <c r="D159" s="269"/>
      <c r="E159" s="270"/>
      <c r="F159" s="53"/>
      <c r="G159" s="53"/>
    </row>
    <row r="160" spans="1:7" s="10" customFormat="1" ht="12.75">
      <c r="A160"/>
      <c r="B160" s="72" t="s">
        <v>104</v>
      </c>
      <c r="C160" s="267" t="s">
        <v>533</v>
      </c>
      <c r="D160" s="268" t="s">
        <v>534</v>
      </c>
      <c r="E160" s="271" t="s">
        <v>535</v>
      </c>
      <c r="F160" s="52" t="s">
        <v>82</v>
      </c>
      <c r="G160" s="52" t="s">
        <v>83</v>
      </c>
    </row>
    <row r="161" spans="1:7" s="10" customFormat="1" ht="12.75">
      <c r="A161"/>
      <c r="B161" s="60" t="s">
        <v>524</v>
      </c>
      <c r="C161" s="228"/>
      <c r="D161" s="228"/>
      <c r="E161" s="228"/>
      <c r="F161" s="62"/>
      <c r="G161" s="62"/>
    </row>
    <row r="162" spans="1:7" s="10" customFormat="1" ht="12.75">
      <c r="A162">
        <v>1</v>
      </c>
      <c r="B162" s="71" t="s">
        <v>469</v>
      </c>
      <c r="C162" s="231" t="s">
        <v>470</v>
      </c>
      <c r="D162" s="231" t="s">
        <v>258</v>
      </c>
      <c r="E162" s="14">
        <v>2005</v>
      </c>
      <c r="F162" s="58"/>
      <c r="G162" s="58"/>
    </row>
    <row r="163" spans="1:7" ht="12.75">
      <c r="A163">
        <v>2</v>
      </c>
      <c r="B163" s="57" t="s">
        <v>256</v>
      </c>
      <c r="C163" s="231" t="s">
        <v>257</v>
      </c>
      <c r="D163" s="231" t="s">
        <v>258</v>
      </c>
      <c r="E163" s="14">
        <v>2004</v>
      </c>
      <c r="F163" s="58"/>
      <c r="G163" s="58"/>
    </row>
    <row r="164" spans="1:7" ht="12.75">
      <c r="A164">
        <v>3</v>
      </c>
      <c r="B164" s="71" t="s">
        <v>123</v>
      </c>
      <c r="C164" s="231" t="s">
        <v>124</v>
      </c>
      <c r="D164" s="231" t="s">
        <v>295</v>
      </c>
      <c r="E164" s="14">
        <v>2005</v>
      </c>
      <c r="F164" s="58"/>
      <c r="G164" s="58"/>
    </row>
    <row r="165" spans="1:7" ht="12.75">
      <c r="A165">
        <v>4</v>
      </c>
      <c r="B165" s="71" t="s">
        <v>222</v>
      </c>
      <c r="C165" s="231" t="s">
        <v>223</v>
      </c>
      <c r="D165" s="231" t="s">
        <v>119</v>
      </c>
      <c r="E165" s="14">
        <v>2005</v>
      </c>
      <c r="F165" s="58"/>
      <c r="G165" s="58"/>
    </row>
    <row r="166" spans="1:7" ht="12.75">
      <c r="A166">
        <v>5</v>
      </c>
      <c r="B166" s="71" t="s">
        <v>462</v>
      </c>
      <c r="C166" s="231" t="s">
        <v>463</v>
      </c>
      <c r="D166" s="231" t="s">
        <v>125</v>
      </c>
      <c r="E166" s="14">
        <v>2005</v>
      </c>
      <c r="F166" s="58"/>
      <c r="G166" s="58"/>
    </row>
    <row r="167" spans="1:7" ht="12.75">
      <c r="A167">
        <v>6</v>
      </c>
      <c r="B167" s="57" t="s">
        <v>298</v>
      </c>
      <c r="C167" s="231" t="s">
        <v>348</v>
      </c>
      <c r="D167" s="231" t="s">
        <v>300</v>
      </c>
      <c r="E167" s="14">
        <v>2004</v>
      </c>
      <c r="F167" s="58"/>
      <c r="G167" s="58"/>
    </row>
    <row r="168" spans="1:7" ht="12.75">
      <c r="A168">
        <v>7</v>
      </c>
      <c r="B168" s="71" t="s">
        <v>145</v>
      </c>
      <c r="C168" s="231" t="s">
        <v>146</v>
      </c>
      <c r="D168" s="231" t="s">
        <v>94</v>
      </c>
      <c r="E168" s="14">
        <v>2005</v>
      </c>
      <c r="F168" s="58"/>
      <c r="G168" s="58"/>
    </row>
    <row r="169" spans="1:7" ht="12.75">
      <c r="A169">
        <v>8</v>
      </c>
      <c r="B169" s="71" t="s">
        <v>346</v>
      </c>
      <c r="C169" s="231" t="s">
        <v>347</v>
      </c>
      <c r="D169" s="231" t="s">
        <v>300</v>
      </c>
      <c r="E169" s="14">
        <v>2005</v>
      </c>
      <c r="F169" s="58"/>
      <c r="G169" s="58"/>
    </row>
    <row r="170" spans="1:7" ht="12.75">
      <c r="A170">
        <v>9</v>
      </c>
      <c r="B170" s="57" t="s">
        <v>220</v>
      </c>
      <c r="C170" s="231" t="s">
        <v>221</v>
      </c>
      <c r="D170" s="231" t="s">
        <v>119</v>
      </c>
      <c r="E170" s="14">
        <v>2004</v>
      </c>
      <c r="F170" s="58"/>
      <c r="G170" s="58"/>
    </row>
    <row r="171" spans="1:7" ht="12.75">
      <c r="A171">
        <v>10</v>
      </c>
      <c r="B171" s="71" t="s">
        <v>259</v>
      </c>
      <c r="C171" s="231" t="s">
        <v>260</v>
      </c>
      <c r="D171" s="231" t="s">
        <v>137</v>
      </c>
      <c r="E171" s="14">
        <v>2005</v>
      </c>
      <c r="F171" s="58"/>
      <c r="G171" s="58"/>
    </row>
    <row r="172" spans="1:8" ht="12.75">
      <c r="A172">
        <v>11</v>
      </c>
      <c r="B172" s="71" t="s">
        <v>259</v>
      </c>
      <c r="C172" s="231" t="s">
        <v>261</v>
      </c>
      <c r="D172" s="231" t="s">
        <v>137</v>
      </c>
      <c r="E172" s="14">
        <v>2005</v>
      </c>
      <c r="F172" s="58"/>
      <c r="G172" s="58"/>
      <c r="H172" s="10"/>
    </row>
    <row r="173" spans="1:8" ht="12.75">
      <c r="A173" s="10"/>
      <c r="B173" s="57"/>
      <c r="C173" s="231"/>
      <c r="D173" s="231"/>
      <c r="E173" s="14"/>
      <c r="F173" s="58"/>
      <c r="G173" s="58"/>
      <c r="H173" s="10"/>
    </row>
    <row r="174" spans="2:8" ht="12.75">
      <c r="B174" s="72" t="s">
        <v>104</v>
      </c>
      <c r="C174" s="267" t="s">
        <v>533</v>
      </c>
      <c r="D174" s="268" t="s">
        <v>534</v>
      </c>
      <c r="E174" s="271" t="s">
        <v>535</v>
      </c>
      <c r="F174" s="52" t="s">
        <v>82</v>
      </c>
      <c r="G174" s="52" t="s">
        <v>83</v>
      </c>
      <c r="H174" s="10"/>
    </row>
    <row r="175" spans="2:8" ht="12.75">
      <c r="B175" s="65" t="s">
        <v>518</v>
      </c>
      <c r="C175" s="247"/>
      <c r="D175" s="247"/>
      <c r="E175" s="247"/>
      <c r="F175" s="67"/>
      <c r="G175" s="67"/>
      <c r="H175" s="10"/>
    </row>
    <row r="176" spans="1:8" ht="12.75">
      <c r="A176" s="10">
        <v>1</v>
      </c>
      <c r="B176" s="57" t="s">
        <v>399</v>
      </c>
      <c r="C176" s="231" t="s">
        <v>231</v>
      </c>
      <c r="D176" s="231" t="s">
        <v>119</v>
      </c>
      <c r="E176" s="14">
        <v>2004</v>
      </c>
      <c r="F176" s="58"/>
      <c r="G176" s="58"/>
      <c r="H176" s="10"/>
    </row>
    <row r="177" spans="1:8" ht="12.75">
      <c r="A177" s="10">
        <v>2</v>
      </c>
      <c r="B177" s="57" t="s">
        <v>129</v>
      </c>
      <c r="C177" s="231" t="s">
        <v>130</v>
      </c>
      <c r="D177" s="231" t="s">
        <v>94</v>
      </c>
      <c r="E177" s="14">
        <v>2004</v>
      </c>
      <c r="F177" s="58"/>
      <c r="G177" s="58"/>
      <c r="H177" s="10"/>
    </row>
    <row r="178" spans="1:8" ht="12.75">
      <c r="A178" s="10">
        <v>3</v>
      </c>
      <c r="B178" s="71" t="s">
        <v>478</v>
      </c>
      <c r="C178" s="231" t="s">
        <v>344</v>
      </c>
      <c r="D178" s="257" t="s">
        <v>163</v>
      </c>
      <c r="E178" s="14">
        <v>2005</v>
      </c>
      <c r="F178" s="58"/>
      <c r="G178" s="58"/>
      <c r="H178" s="10"/>
    </row>
    <row r="179" spans="1:8" ht="12.75">
      <c r="A179" s="10">
        <v>4</v>
      </c>
      <c r="B179" s="71" t="s">
        <v>464</v>
      </c>
      <c r="C179" s="231" t="s">
        <v>237</v>
      </c>
      <c r="D179" s="231" t="s">
        <v>122</v>
      </c>
      <c r="E179" s="14">
        <v>2005</v>
      </c>
      <c r="F179" s="58"/>
      <c r="G179" s="58"/>
      <c r="H179" s="10"/>
    </row>
    <row r="180" spans="1:7" ht="12.75">
      <c r="A180" s="10">
        <v>5</v>
      </c>
      <c r="B180" s="71" t="s">
        <v>469</v>
      </c>
      <c r="C180" s="231" t="s">
        <v>490</v>
      </c>
      <c r="D180" s="231" t="s">
        <v>258</v>
      </c>
      <c r="E180" s="14">
        <v>2005</v>
      </c>
      <c r="F180" s="58"/>
      <c r="G180" s="58"/>
    </row>
    <row r="181" spans="1:7" ht="12.75">
      <c r="A181" s="10">
        <v>6</v>
      </c>
      <c r="B181" s="71" t="s">
        <v>229</v>
      </c>
      <c r="C181" s="231" t="s">
        <v>121</v>
      </c>
      <c r="D181" s="231" t="s">
        <v>95</v>
      </c>
      <c r="E181" s="14">
        <v>2005</v>
      </c>
      <c r="F181" s="58"/>
      <c r="G181" s="58"/>
    </row>
    <row r="182" spans="1:7" s="10" customFormat="1" ht="12.75">
      <c r="A182" s="10">
        <v>7</v>
      </c>
      <c r="B182" s="57" t="s">
        <v>350</v>
      </c>
      <c r="C182" s="231" t="s">
        <v>351</v>
      </c>
      <c r="D182" s="231" t="s">
        <v>139</v>
      </c>
      <c r="E182" s="14">
        <v>2004</v>
      </c>
      <c r="F182" s="58"/>
      <c r="G182" s="58"/>
    </row>
    <row r="183" spans="1:8" s="10" customFormat="1" ht="12.75">
      <c r="A183" s="10">
        <v>8</v>
      </c>
      <c r="B183" s="71" t="s">
        <v>277</v>
      </c>
      <c r="C183" s="231" t="s">
        <v>278</v>
      </c>
      <c r="D183" s="231" t="s">
        <v>248</v>
      </c>
      <c r="E183" s="14">
        <v>2005</v>
      </c>
      <c r="F183" s="58"/>
      <c r="G183" s="58"/>
      <c r="H183"/>
    </row>
    <row r="184" spans="1:8" ht="12.75">
      <c r="A184" s="10">
        <v>9</v>
      </c>
      <c r="B184" s="71" t="s">
        <v>392</v>
      </c>
      <c r="C184" s="231" t="s">
        <v>211</v>
      </c>
      <c r="D184" s="231" t="s">
        <v>125</v>
      </c>
      <c r="E184" s="14">
        <v>2005</v>
      </c>
      <c r="F184" s="58"/>
      <c r="G184" s="58"/>
      <c r="H184" s="10"/>
    </row>
    <row r="185" spans="1:8" ht="12.75">
      <c r="A185" s="10">
        <v>10</v>
      </c>
      <c r="B185" s="57" t="s">
        <v>226</v>
      </c>
      <c r="C185" s="231" t="s">
        <v>215</v>
      </c>
      <c r="D185" s="231" t="s">
        <v>122</v>
      </c>
      <c r="E185" s="14">
        <v>2004</v>
      </c>
      <c r="F185" s="58"/>
      <c r="G185" s="58"/>
      <c r="H185" s="10"/>
    </row>
    <row r="186" spans="1:8" ht="12.75">
      <c r="A186" s="10">
        <v>11</v>
      </c>
      <c r="B186" s="71" t="s">
        <v>355</v>
      </c>
      <c r="C186" s="231" t="s">
        <v>356</v>
      </c>
      <c r="D186" s="231" t="s">
        <v>81</v>
      </c>
      <c r="E186" s="14">
        <v>2005</v>
      </c>
      <c r="F186" s="58"/>
      <c r="G186" s="58"/>
      <c r="H186" s="10"/>
    </row>
    <row r="187" spans="1:8" ht="12.75">
      <c r="A187" s="10">
        <v>12</v>
      </c>
      <c r="B187" s="57" t="s">
        <v>281</v>
      </c>
      <c r="C187" s="231" t="s">
        <v>241</v>
      </c>
      <c r="D187" s="231" t="s">
        <v>125</v>
      </c>
      <c r="E187" s="14">
        <v>2004</v>
      </c>
      <c r="F187" s="58"/>
      <c r="G187" s="58"/>
      <c r="H187" s="10"/>
    </row>
    <row r="188" spans="1:8" ht="12.75">
      <c r="A188" s="10">
        <v>13</v>
      </c>
      <c r="B188" s="71" t="s">
        <v>284</v>
      </c>
      <c r="C188" s="231" t="s">
        <v>215</v>
      </c>
      <c r="D188" s="231" t="s">
        <v>125</v>
      </c>
      <c r="E188" s="14">
        <v>2005</v>
      </c>
      <c r="F188" s="58"/>
      <c r="G188" s="58"/>
      <c r="H188" s="10"/>
    </row>
    <row r="189" spans="1:8" ht="12.75">
      <c r="A189" s="10">
        <v>14</v>
      </c>
      <c r="B189" s="71" t="s">
        <v>282</v>
      </c>
      <c r="C189" s="231" t="s">
        <v>283</v>
      </c>
      <c r="D189" s="231" t="s">
        <v>271</v>
      </c>
      <c r="E189" s="14">
        <v>2005</v>
      </c>
      <c r="F189" s="58"/>
      <c r="G189" s="58"/>
      <c r="H189" s="10"/>
    </row>
    <row r="190" spans="1:8" ht="12.75">
      <c r="A190" s="10">
        <v>15</v>
      </c>
      <c r="B190" s="71" t="s">
        <v>473</v>
      </c>
      <c r="C190" s="231" t="s">
        <v>474</v>
      </c>
      <c r="D190" s="231" t="s">
        <v>327</v>
      </c>
      <c r="E190" s="14">
        <v>2005</v>
      </c>
      <c r="F190" s="58"/>
      <c r="G190" s="58"/>
      <c r="H190" s="10"/>
    </row>
    <row r="191" spans="1:8" ht="12.75">
      <c r="A191" s="10">
        <v>16</v>
      </c>
      <c r="B191" s="71" t="s">
        <v>393</v>
      </c>
      <c r="C191" s="231" t="s">
        <v>80</v>
      </c>
      <c r="D191" s="231" t="s">
        <v>327</v>
      </c>
      <c r="E191" s="14">
        <v>2005</v>
      </c>
      <c r="F191" s="58"/>
      <c r="G191" s="58"/>
      <c r="H191" s="10"/>
    </row>
    <row r="192" spans="1:8" ht="12.75">
      <c r="A192" s="10">
        <v>17</v>
      </c>
      <c r="B192" s="71" t="s">
        <v>147</v>
      </c>
      <c r="C192" s="231" t="s">
        <v>148</v>
      </c>
      <c r="D192" s="231" t="s">
        <v>94</v>
      </c>
      <c r="E192" s="14">
        <v>2005</v>
      </c>
      <c r="F192" s="58"/>
      <c r="G192" s="58"/>
      <c r="H192" s="10"/>
    </row>
    <row r="193" spans="1:8" ht="12.75">
      <c r="A193" s="10">
        <v>18</v>
      </c>
      <c r="B193" s="71" t="s">
        <v>285</v>
      </c>
      <c r="C193" s="231" t="s">
        <v>286</v>
      </c>
      <c r="D193" s="231" t="s">
        <v>128</v>
      </c>
      <c r="E193" s="14">
        <v>2005</v>
      </c>
      <c r="F193" s="58"/>
      <c r="G193" s="58"/>
      <c r="H193" s="10"/>
    </row>
    <row r="194" spans="1:8" ht="12.75">
      <c r="A194" s="10">
        <v>19</v>
      </c>
      <c r="B194" s="71" t="s">
        <v>279</v>
      </c>
      <c r="C194" s="231" t="s">
        <v>280</v>
      </c>
      <c r="D194" s="231" t="s">
        <v>122</v>
      </c>
      <c r="E194" s="14">
        <v>2005</v>
      </c>
      <c r="F194" s="58"/>
      <c r="G194" s="58"/>
      <c r="H194" s="10"/>
    </row>
    <row r="195" spans="1:8" ht="12.75">
      <c r="A195" s="10">
        <v>20</v>
      </c>
      <c r="B195" s="71" t="s">
        <v>225</v>
      </c>
      <c r="C195" s="231" t="s">
        <v>136</v>
      </c>
      <c r="D195" s="231" t="s">
        <v>85</v>
      </c>
      <c r="E195" s="14">
        <v>2005</v>
      </c>
      <c r="F195" s="58"/>
      <c r="G195" s="58"/>
      <c r="H195" s="10"/>
    </row>
    <row r="196" spans="1:8" ht="12.75">
      <c r="A196" s="10">
        <v>21</v>
      </c>
      <c r="B196" s="57" t="s">
        <v>288</v>
      </c>
      <c r="C196" s="231" t="s">
        <v>289</v>
      </c>
      <c r="D196" s="231" t="s">
        <v>95</v>
      </c>
      <c r="E196" s="14">
        <v>2004</v>
      </c>
      <c r="F196" s="58"/>
      <c r="G196" s="58"/>
      <c r="H196" s="10"/>
    </row>
    <row r="197" spans="1:8" ht="12.75">
      <c r="A197" s="10">
        <v>22</v>
      </c>
      <c r="B197" s="71" t="s">
        <v>227</v>
      </c>
      <c r="C197" s="231" t="s">
        <v>228</v>
      </c>
      <c r="D197" s="231" t="s">
        <v>95</v>
      </c>
      <c r="E197" s="14">
        <v>2005</v>
      </c>
      <c r="F197" s="58"/>
      <c r="G197" s="58"/>
      <c r="H197" s="10"/>
    </row>
    <row r="198" spans="1:8" ht="12.75">
      <c r="A198" s="10">
        <v>23</v>
      </c>
      <c r="B198" s="57" t="s">
        <v>120</v>
      </c>
      <c r="C198" s="231" t="s">
        <v>230</v>
      </c>
      <c r="D198" s="231" t="s">
        <v>119</v>
      </c>
      <c r="E198" s="14">
        <v>2004</v>
      </c>
      <c r="F198" s="58"/>
      <c r="G198" s="58"/>
      <c r="H198" s="10"/>
    </row>
    <row r="199" spans="1:8" ht="12.75">
      <c r="A199" s="10">
        <v>24</v>
      </c>
      <c r="B199" s="71" t="s">
        <v>354</v>
      </c>
      <c r="C199" s="231" t="s">
        <v>162</v>
      </c>
      <c r="D199" s="231" t="s">
        <v>128</v>
      </c>
      <c r="E199" s="14">
        <v>2005</v>
      </c>
      <c r="F199" s="58"/>
      <c r="G199" s="58"/>
      <c r="H199" s="10"/>
    </row>
    <row r="200" spans="1:8" ht="12.75">
      <c r="A200" s="10">
        <v>25</v>
      </c>
      <c r="B200" s="71" t="s">
        <v>170</v>
      </c>
      <c r="C200" s="231" t="s">
        <v>171</v>
      </c>
      <c r="D200" s="231" t="s">
        <v>139</v>
      </c>
      <c r="E200" s="14">
        <v>2005</v>
      </c>
      <c r="F200" s="58"/>
      <c r="G200" s="58"/>
      <c r="H200" s="10"/>
    </row>
    <row r="201" spans="1:8" ht="12.75">
      <c r="A201" s="10">
        <v>26</v>
      </c>
      <c r="B201" s="71" t="s">
        <v>352</v>
      </c>
      <c r="C201" s="231" t="s">
        <v>353</v>
      </c>
      <c r="D201" s="231" t="s">
        <v>258</v>
      </c>
      <c r="E201" s="14">
        <v>2005</v>
      </c>
      <c r="F201" s="58"/>
      <c r="G201" s="58"/>
      <c r="H201" s="10"/>
    </row>
    <row r="202" spans="1:8" ht="12.75">
      <c r="A202" s="10">
        <v>27</v>
      </c>
      <c r="B202" s="57" t="s">
        <v>398</v>
      </c>
      <c r="C202" s="231" t="s">
        <v>339</v>
      </c>
      <c r="D202" s="231" t="s">
        <v>119</v>
      </c>
      <c r="E202" s="14">
        <v>2004</v>
      </c>
      <c r="F202" s="58"/>
      <c r="G202" s="58"/>
      <c r="H202" s="10"/>
    </row>
    <row r="203" spans="1:8" ht="12.75">
      <c r="A203" s="10">
        <v>28</v>
      </c>
      <c r="B203" s="57" t="s">
        <v>172</v>
      </c>
      <c r="C203" s="231" t="s">
        <v>173</v>
      </c>
      <c r="D203" s="231" t="s">
        <v>128</v>
      </c>
      <c r="E203" s="14">
        <v>2004</v>
      </c>
      <c r="F203" s="58"/>
      <c r="G203" s="58"/>
      <c r="H203" s="10"/>
    </row>
    <row r="204" spans="1:8" ht="12.75">
      <c r="A204" s="10">
        <v>29</v>
      </c>
      <c r="B204" s="71" t="s">
        <v>312</v>
      </c>
      <c r="C204" s="231" t="s">
        <v>144</v>
      </c>
      <c r="D204" s="231" t="s">
        <v>125</v>
      </c>
      <c r="E204" s="14">
        <v>2005</v>
      </c>
      <c r="F204" s="58"/>
      <c r="G204" s="58"/>
      <c r="H204" s="10"/>
    </row>
    <row r="205" spans="1:8" ht="12.75">
      <c r="A205" s="10">
        <v>30</v>
      </c>
      <c r="B205" s="71" t="s">
        <v>150</v>
      </c>
      <c r="C205" s="231" t="s">
        <v>151</v>
      </c>
      <c r="D205" s="231" t="s">
        <v>94</v>
      </c>
      <c r="E205" s="14">
        <v>2005</v>
      </c>
      <c r="F205" s="58"/>
      <c r="G205" s="58"/>
      <c r="H205" s="10"/>
    </row>
    <row r="206" spans="1:8" ht="12.75">
      <c r="A206" s="10">
        <v>31</v>
      </c>
      <c r="B206" s="57" t="s">
        <v>484</v>
      </c>
      <c r="C206" s="231" t="s">
        <v>485</v>
      </c>
      <c r="D206" s="231" t="s">
        <v>244</v>
      </c>
      <c r="E206" s="14">
        <v>2004</v>
      </c>
      <c r="F206" s="58"/>
      <c r="G206" s="58"/>
      <c r="H206" s="10"/>
    </row>
    <row r="207" spans="1:8" ht="12.75">
      <c r="A207" s="10">
        <v>32</v>
      </c>
      <c r="B207" s="71" t="s">
        <v>306</v>
      </c>
      <c r="C207" s="231" t="s">
        <v>329</v>
      </c>
      <c r="D207" s="231" t="s">
        <v>204</v>
      </c>
      <c r="E207" s="14">
        <v>2005</v>
      </c>
      <c r="F207" s="58"/>
      <c r="G207" s="58"/>
      <c r="H207" s="10"/>
    </row>
    <row r="208" spans="1:8" ht="12.75">
      <c r="A208" s="10">
        <v>33</v>
      </c>
      <c r="B208" s="57" t="s">
        <v>138</v>
      </c>
      <c r="C208" s="231" t="s">
        <v>131</v>
      </c>
      <c r="D208" s="231" t="s">
        <v>139</v>
      </c>
      <c r="E208" s="14">
        <v>2004</v>
      </c>
      <c r="F208" s="58"/>
      <c r="G208" s="58"/>
      <c r="H208" s="10"/>
    </row>
    <row r="209" spans="1:8" ht="12.75">
      <c r="A209" s="10">
        <v>34</v>
      </c>
      <c r="B209" s="57" t="s">
        <v>190</v>
      </c>
      <c r="C209" s="231" t="s">
        <v>84</v>
      </c>
      <c r="D209" s="231" t="s">
        <v>85</v>
      </c>
      <c r="E209" s="14">
        <v>2004</v>
      </c>
      <c r="F209" s="58"/>
      <c r="G209" s="58"/>
      <c r="H209" s="10"/>
    </row>
    <row r="210" spans="1:8" ht="12.75">
      <c r="A210" s="10">
        <v>35</v>
      </c>
      <c r="B210" s="57" t="s">
        <v>232</v>
      </c>
      <c r="C210" s="231" t="s">
        <v>233</v>
      </c>
      <c r="D210" s="231" t="s">
        <v>119</v>
      </c>
      <c r="E210" s="14">
        <v>2004</v>
      </c>
      <c r="F210" s="58"/>
      <c r="H210" s="10"/>
    </row>
    <row r="211" spans="1:8" ht="12.75">
      <c r="A211" s="10">
        <v>36</v>
      </c>
      <c r="B211" s="71" t="s">
        <v>224</v>
      </c>
      <c r="C211" s="231" t="s">
        <v>84</v>
      </c>
      <c r="D211" s="231" t="s">
        <v>85</v>
      </c>
      <c r="E211" s="14">
        <v>2005</v>
      </c>
      <c r="F211" s="58"/>
      <c r="G211" s="58"/>
      <c r="H211" s="10"/>
    </row>
    <row r="212" spans="1:8" ht="12.75">
      <c r="A212" s="10">
        <v>37</v>
      </c>
      <c r="B212" s="71" t="s">
        <v>403</v>
      </c>
      <c r="C212" s="231" t="s">
        <v>328</v>
      </c>
      <c r="D212" s="231" t="s">
        <v>204</v>
      </c>
      <c r="E212" s="14">
        <v>2005</v>
      </c>
      <c r="F212" s="58"/>
      <c r="G212" s="58"/>
      <c r="H212" s="10"/>
    </row>
    <row r="213" spans="1:8" ht="12.75">
      <c r="A213" s="10">
        <v>38</v>
      </c>
      <c r="B213" s="71" t="s">
        <v>133</v>
      </c>
      <c r="C213" s="231" t="s">
        <v>134</v>
      </c>
      <c r="D213" s="231" t="s">
        <v>135</v>
      </c>
      <c r="E213" s="14">
        <v>2005</v>
      </c>
      <c r="F213" s="58"/>
      <c r="G213" s="58"/>
      <c r="H213" s="10"/>
    </row>
    <row r="214" spans="1:8" ht="12.75">
      <c r="A214" s="10"/>
      <c r="B214" s="57"/>
      <c r="C214" s="231"/>
      <c r="D214" s="231"/>
      <c r="E214" s="14"/>
      <c r="F214" s="58"/>
      <c r="G214" s="58"/>
      <c r="H214" s="10"/>
    </row>
    <row r="215" spans="1:8" ht="12.75">
      <c r="A215" s="205" t="s">
        <v>291</v>
      </c>
      <c r="B215" s="140"/>
      <c r="C215" s="206"/>
      <c r="D215" s="141"/>
      <c r="E215" s="141"/>
      <c r="F215" s="210"/>
      <c r="G215" s="58"/>
      <c r="H215" s="10"/>
    </row>
    <row r="216" spans="1:8" ht="12.75">
      <c r="A216" s="207" t="s">
        <v>619</v>
      </c>
      <c r="B216" s="140"/>
      <c r="C216" s="208"/>
      <c r="D216" s="141"/>
      <c r="E216" s="141"/>
      <c r="F216" s="210"/>
      <c r="G216" s="58"/>
      <c r="H216" s="10"/>
    </row>
    <row r="217" spans="1:8" ht="12.75">
      <c r="A217" s="207" t="s">
        <v>292</v>
      </c>
      <c r="B217" s="140"/>
      <c r="C217" s="208"/>
      <c r="D217" s="141"/>
      <c r="E217" s="141"/>
      <c r="F217" s="210"/>
      <c r="G217" s="58"/>
      <c r="H217" s="10"/>
    </row>
    <row r="218" spans="1:8" ht="12.75">
      <c r="A218" s="10"/>
      <c r="B218" s="57"/>
      <c r="C218" s="231"/>
      <c r="D218" s="231"/>
      <c r="E218" s="14"/>
      <c r="F218" s="58"/>
      <c r="G218" s="58"/>
      <c r="H218" s="10"/>
    </row>
    <row r="219" spans="1:8" ht="12.75">
      <c r="A219" s="10"/>
      <c r="B219" s="57"/>
      <c r="C219" s="231"/>
      <c r="D219" s="231"/>
      <c r="E219" s="14"/>
      <c r="F219" s="58"/>
      <c r="G219" s="58"/>
      <c r="H219" s="10"/>
    </row>
    <row r="220" spans="1:8" ht="12.75">
      <c r="A220" s="10"/>
      <c r="B220" s="57"/>
      <c r="C220" s="231"/>
      <c r="D220" s="231"/>
      <c r="E220" s="14"/>
      <c r="F220" s="58"/>
      <c r="G220" s="58"/>
      <c r="H220" s="10"/>
    </row>
    <row r="221" spans="1:8" ht="12.75">
      <c r="A221" s="10"/>
      <c r="B221" s="57"/>
      <c r="C221" s="231"/>
      <c r="D221" s="231"/>
      <c r="E221" s="14"/>
      <c r="F221" s="58"/>
      <c r="G221" s="58"/>
      <c r="H221" s="10"/>
    </row>
    <row r="222" spans="1:7" ht="12.75">
      <c r="A222" s="10"/>
      <c r="B222" s="57"/>
      <c r="C222" s="231"/>
      <c r="D222" s="231"/>
      <c r="E222" s="14"/>
      <c r="F222" s="58"/>
      <c r="G222" s="58"/>
    </row>
    <row r="223" spans="1:7" ht="12.75">
      <c r="A223" s="10"/>
      <c r="B223" s="57"/>
      <c r="C223" s="231"/>
      <c r="D223" s="231"/>
      <c r="E223" s="14"/>
      <c r="F223" s="58"/>
      <c r="G223" s="58"/>
    </row>
    <row r="224" spans="1:7" ht="12.75">
      <c r="A224" s="10"/>
      <c r="B224" s="57"/>
      <c r="C224" s="231"/>
      <c r="D224" s="231"/>
      <c r="E224" s="14"/>
      <c r="F224" s="58"/>
      <c r="G224" s="58"/>
    </row>
    <row r="225" spans="1:7" ht="12.75">
      <c r="A225" s="10"/>
      <c r="B225" s="57"/>
      <c r="C225" s="231"/>
      <c r="D225" s="231"/>
      <c r="E225" s="14"/>
      <c r="F225" s="58"/>
      <c r="G225" s="58"/>
    </row>
    <row r="226" spans="1:7" ht="12.75">
      <c r="A226" s="10"/>
      <c r="B226" s="57"/>
      <c r="C226" s="231"/>
      <c r="D226" s="231"/>
      <c r="E226" s="14"/>
      <c r="F226" s="58"/>
      <c r="G226" s="58"/>
    </row>
    <row r="227" spans="1:7" ht="12.75">
      <c r="A227" s="10"/>
      <c r="B227" s="57"/>
      <c r="C227" s="231"/>
      <c r="D227" s="231"/>
      <c r="E227" s="14"/>
      <c r="F227" s="58"/>
      <c r="G227" s="58"/>
    </row>
  </sheetData>
  <sheetProtection/>
  <mergeCells count="2">
    <mergeCell ref="J4:K6"/>
    <mergeCell ref="J3:K3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209" customWidth="1"/>
    <col min="2" max="2" width="21.00390625" style="141" customWidth="1"/>
    <col min="3" max="3" width="9.28125" style="141" bestFit="1" customWidth="1"/>
    <col min="4" max="4" width="9.421875" style="141" bestFit="1" customWidth="1"/>
    <col min="5" max="5" width="5.00390625" style="141" bestFit="1" customWidth="1"/>
    <col min="6" max="6" width="3.00390625" style="210" bestFit="1" customWidth="1"/>
    <col min="7" max="7" width="18.7109375" style="141" bestFit="1" customWidth="1"/>
    <col min="8" max="8" width="9.8515625" style="141" customWidth="1"/>
    <col min="9" max="9" width="9.28125" style="141" customWidth="1"/>
    <col min="10" max="10" width="5.00390625" style="141" customWidth="1"/>
    <col min="11" max="11" width="3.00390625" style="210" bestFit="1" customWidth="1"/>
    <col min="12" max="12" width="13.00390625" style="141" bestFit="1" customWidth="1"/>
    <col min="13" max="13" width="9.28125" style="141" customWidth="1"/>
    <col min="14" max="14" width="5.8515625" style="141" customWidth="1"/>
    <col min="15" max="15" width="5.00390625" style="141" customWidth="1"/>
    <col min="16" max="16" width="3.00390625" style="210" bestFit="1" customWidth="1"/>
    <col min="17" max="17" width="17.140625" style="141" bestFit="1" customWidth="1"/>
    <col min="18" max="18" width="9.140625" style="141" customWidth="1"/>
    <col min="19" max="19" width="10.57421875" style="141" customWidth="1"/>
    <col min="20" max="20" width="5.00390625" style="140" customWidth="1"/>
    <col min="21" max="16384" width="11.421875" style="140" customWidth="1"/>
  </cols>
  <sheetData>
    <row r="1" spans="2:20" ht="12.75">
      <c r="B1" s="567" t="s">
        <v>386</v>
      </c>
      <c r="C1" s="568"/>
      <c r="D1" s="568"/>
      <c r="E1" s="569"/>
      <c r="G1" s="567" t="s">
        <v>387</v>
      </c>
      <c r="H1" s="568"/>
      <c r="I1" s="568"/>
      <c r="J1" s="569"/>
      <c r="L1" s="567" t="s">
        <v>388</v>
      </c>
      <c r="M1" s="568"/>
      <c r="N1" s="568"/>
      <c r="O1" s="569"/>
      <c r="Q1" s="576" t="s">
        <v>389</v>
      </c>
      <c r="R1" s="577"/>
      <c r="S1" s="577"/>
      <c r="T1" s="578"/>
    </row>
    <row r="2" spans="2:20" ht="12.75">
      <c r="B2" s="570"/>
      <c r="C2" s="571"/>
      <c r="D2" s="571"/>
      <c r="E2" s="572"/>
      <c r="G2" s="570"/>
      <c r="H2" s="571"/>
      <c r="I2" s="571"/>
      <c r="J2" s="572"/>
      <c r="L2" s="570"/>
      <c r="M2" s="571"/>
      <c r="N2" s="571"/>
      <c r="O2" s="572"/>
      <c r="Q2" s="579"/>
      <c r="R2" s="580"/>
      <c r="S2" s="580"/>
      <c r="T2" s="581"/>
    </row>
    <row r="3" spans="2:20" ht="12.75">
      <c r="B3" s="573"/>
      <c r="C3" s="574"/>
      <c r="D3" s="574"/>
      <c r="E3" s="575"/>
      <c r="G3" s="573"/>
      <c r="H3" s="574"/>
      <c r="I3" s="574"/>
      <c r="J3" s="575"/>
      <c r="L3" s="573"/>
      <c r="M3" s="574"/>
      <c r="N3" s="574"/>
      <c r="O3" s="575"/>
      <c r="Q3" s="582"/>
      <c r="R3" s="583"/>
      <c r="S3" s="583"/>
      <c r="T3" s="584"/>
    </row>
    <row r="4" spans="1:20" ht="12.75">
      <c r="A4" s="209">
        <v>1</v>
      </c>
      <c r="B4" s="299" t="s">
        <v>444</v>
      </c>
      <c r="C4" s="300" t="s">
        <v>127</v>
      </c>
      <c r="D4" s="300" t="s">
        <v>95</v>
      </c>
      <c r="E4" s="301">
        <v>2011</v>
      </c>
      <c r="F4" s="210">
        <v>1</v>
      </c>
      <c r="G4" s="308" t="s">
        <v>320</v>
      </c>
      <c r="H4" s="300" t="s">
        <v>241</v>
      </c>
      <c r="I4" s="300" t="s">
        <v>258</v>
      </c>
      <c r="J4" s="301">
        <v>2010</v>
      </c>
      <c r="K4" s="210">
        <v>1</v>
      </c>
      <c r="L4" s="299" t="s">
        <v>439</v>
      </c>
      <c r="M4" s="300" t="s">
        <v>343</v>
      </c>
      <c r="N4" s="300" t="s">
        <v>247</v>
      </c>
      <c r="O4" s="301">
        <v>2012</v>
      </c>
      <c r="P4" s="210">
        <v>1</v>
      </c>
      <c r="Q4" s="308" t="s">
        <v>500</v>
      </c>
      <c r="R4" s="300" t="s">
        <v>345</v>
      </c>
      <c r="S4" s="300" t="s">
        <v>94</v>
      </c>
      <c r="T4" s="301">
        <v>2010</v>
      </c>
    </row>
    <row r="5" spans="1:20" ht="12.75">
      <c r="A5" s="209">
        <v>2</v>
      </c>
      <c r="B5" s="302" t="s">
        <v>357</v>
      </c>
      <c r="C5" s="231" t="s">
        <v>283</v>
      </c>
      <c r="D5" s="231" t="s">
        <v>95</v>
      </c>
      <c r="E5" s="303">
        <v>2010</v>
      </c>
      <c r="F5" s="210">
        <v>2</v>
      </c>
      <c r="G5" s="302" t="s">
        <v>336</v>
      </c>
      <c r="H5" s="231" t="s">
        <v>215</v>
      </c>
      <c r="I5" s="231" t="s">
        <v>258</v>
      </c>
      <c r="J5" s="303">
        <v>2010</v>
      </c>
      <c r="K5" s="210">
        <v>2</v>
      </c>
      <c r="L5" s="302" t="s">
        <v>314</v>
      </c>
      <c r="M5" s="231" t="s">
        <v>153</v>
      </c>
      <c r="N5" s="231" t="s">
        <v>247</v>
      </c>
      <c r="O5" s="303">
        <v>2008</v>
      </c>
      <c r="P5" s="210">
        <v>2</v>
      </c>
      <c r="Q5" s="304" t="s">
        <v>510</v>
      </c>
      <c r="R5" s="231" t="s">
        <v>511</v>
      </c>
      <c r="S5" s="231" t="s">
        <v>94</v>
      </c>
      <c r="T5" s="303">
        <v>2009</v>
      </c>
    </row>
    <row r="6" spans="1:20" ht="12.75">
      <c r="A6" s="209">
        <v>3</v>
      </c>
      <c r="B6" s="302" t="s">
        <v>365</v>
      </c>
      <c r="C6" s="231" t="s">
        <v>234</v>
      </c>
      <c r="D6" s="231" t="s">
        <v>95</v>
      </c>
      <c r="E6" s="303">
        <v>2008</v>
      </c>
      <c r="F6" s="210">
        <v>3</v>
      </c>
      <c r="G6" s="304" t="s">
        <v>440</v>
      </c>
      <c r="H6" s="231" t="s">
        <v>441</v>
      </c>
      <c r="I6" s="231" t="s">
        <v>258</v>
      </c>
      <c r="J6" s="303">
        <v>2009</v>
      </c>
      <c r="K6" s="210">
        <v>3</v>
      </c>
      <c r="L6" s="304" t="s">
        <v>319</v>
      </c>
      <c r="M6" s="231" t="s">
        <v>264</v>
      </c>
      <c r="N6" s="231" t="s">
        <v>247</v>
      </c>
      <c r="O6" s="303">
        <v>2009</v>
      </c>
      <c r="P6" s="210">
        <v>3</v>
      </c>
      <c r="Q6" s="304" t="s">
        <v>510</v>
      </c>
      <c r="R6" s="231" t="s">
        <v>142</v>
      </c>
      <c r="S6" s="231" t="s">
        <v>94</v>
      </c>
      <c r="T6" s="303">
        <v>2009</v>
      </c>
    </row>
    <row r="7" spans="1:20" ht="12.75">
      <c r="A7" s="209">
        <v>4</v>
      </c>
      <c r="B7" s="302" t="s">
        <v>297</v>
      </c>
      <c r="C7" s="231" t="s">
        <v>283</v>
      </c>
      <c r="D7" s="231" t="s">
        <v>95</v>
      </c>
      <c r="E7" s="303">
        <v>2008</v>
      </c>
      <c r="F7" s="210">
        <v>4</v>
      </c>
      <c r="G7" s="304" t="s">
        <v>317</v>
      </c>
      <c r="H7" s="231" t="s">
        <v>318</v>
      </c>
      <c r="I7" s="231" t="s">
        <v>258</v>
      </c>
      <c r="J7" s="303">
        <v>2009</v>
      </c>
      <c r="K7" s="210">
        <v>4</v>
      </c>
      <c r="L7" s="302" t="s">
        <v>305</v>
      </c>
      <c r="M7" s="231" t="s">
        <v>144</v>
      </c>
      <c r="N7" s="231" t="s">
        <v>247</v>
      </c>
      <c r="O7" s="303">
        <v>2008</v>
      </c>
      <c r="P7" s="210">
        <v>4</v>
      </c>
      <c r="Q7" s="304" t="s">
        <v>376</v>
      </c>
      <c r="R7" s="231" t="s">
        <v>349</v>
      </c>
      <c r="S7" s="231" t="s">
        <v>94</v>
      </c>
      <c r="T7" s="303">
        <v>2009</v>
      </c>
    </row>
    <row r="8" spans="1:20" ht="12.75">
      <c r="A8" s="209">
        <v>5</v>
      </c>
      <c r="B8" s="302" t="s">
        <v>311</v>
      </c>
      <c r="C8" s="231" t="s">
        <v>275</v>
      </c>
      <c r="D8" s="231" t="s">
        <v>95</v>
      </c>
      <c r="E8" s="303">
        <v>2008</v>
      </c>
      <c r="F8" s="210">
        <v>5</v>
      </c>
      <c r="G8" s="304" t="s">
        <v>336</v>
      </c>
      <c r="H8" s="231" t="s">
        <v>241</v>
      </c>
      <c r="I8" s="231" t="s">
        <v>258</v>
      </c>
      <c r="J8" s="303">
        <v>2007</v>
      </c>
      <c r="K8" s="210">
        <v>5</v>
      </c>
      <c r="L8" s="302" t="s">
        <v>245</v>
      </c>
      <c r="M8" s="231" t="s">
        <v>246</v>
      </c>
      <c r="N8" s="231" t="s">
        <v>247</v>
      </c>
      <c r="O8" s="303">
        <v>2006</v>
      </c>
      <c r="P8" s="210">
        <v>5</v>
      </c>
      <c r="Q8" s="302" t="s">
        <v>96</v>
      </c>
      <c r="R8" s="231" t="s">
        <v>97</v>
      </c>
      <c r="S8" s="231" t="s">
        <v>94</v>
      </c>
      <c r="T8" s="303">
        <v>2006</v>
      </c>
    </row>
    <row r="9" spans="1:20" ht="12.75">
      <c r="A9" s="209">
        <v>6</v>
      </c>
      <c r="B9" s="302" t="s">
        <v>205</v>
      </c>
      <c r="C9" s="231" t="s">
        <v>206</v>
      </c>
      <c r="D9" s="231" t="s">
        <v>95</v>
      </c>
      <c r="E9" s="303">
        <v>2006</v>
      </c>
      <c r="F9" s="210">
        <v>6</v>
      </c>
      <c r="G9" s="304" t="s">
        <v>334</v>
      </c>
      <c r="H9" s="231" t="s">
        <v>335</v>
      </c>
      <c r="I9" s="231" t="s">
        <v>258</v>
      </c>
      <c r="J9" s="303">
        <v>2007</v>
      </c>
      <c r="K9" s="210">
        <v>6</v>
      </c>
      <c r="L9" s="302" t="s">
        <v>210</v>
      </c>
      <c r="M9" s="231" t="s">
        <v>211</v>
      </c>
      <c r="N9" s="231" t="s">
        <v>247</v>
      </c>
      <c r="O9" s="303">
        <v>2006</v>
      </c>
      <c r="P9" s="210">
        <v>6</v>
      </c>
      <c r="Q9" s="304" t="s">
        <v>145</v>
      </c>
      <c r="R9" s="231" t="s">
        <v>146</v>
      </c>
      <c r="S9" s="231" t="s">
        <v>94</v>
      </c>
      <c r="T9" s="303">
        <v>2005</v>
      </c>
    </row>
    <row r="10" spans="1:20" ht="12.75">
      <c r="A10" s="209">
        <v>7</v>
      </c>
      <c r="B10" s="302" t="s">
        <v>331</v>
      </c>
      <c r="C10" s="231" t="s">
        <v>332</v>
      </c>
      <c r="D10" s="231" t="s">
        <v>95</v>
      </c>
      <c r="E10" s="303">
        <v>2006</v>
      </c>
      <c r="F10" s="210">
        <v>7</v>
      </c>
      <c r="G10" s="304" t="s">
        <v>469</v>
      </c>
      <c r="H10" s="231" t="s">
        <v>470</v>
      </c>
      <c r="I10" s="231" t="s">
        <v>258</v>
      </c>
      <c r="J10" s="303">
        <v>2005</v>
      </c>
      <c r="K10" s="210">
        <v>7</v>
      </c>
      <c r="L10" s="302" t="s">
        <v>340</v>
      </c>
      <c r="M10" s="231" t="s">
        <v>136</v>
      </c>
      <c r="N10" s="231" t="s">
        <v>247</v>
      </c>
      <c r="O10" s="303">
        <v>2006</v>
      </c>
      <c r="P10" s="210">
        <v>7</v>
      </c>
      <c r="Q10" s="302" t="s">
        <v>129</v>
      </c>
      <c r="R10" s="231" t="s">
        <v>130</v>
      </c>
      <c r="S10" s="231" t="s">
        <v>94</v>
      </c>
      <c r="T10" s="303">
        <v>2004</v>
      </c>
    </row>
    <row r="11" spans="1:20" ht="12.75">
      <c r="A11" s="209">
        <v>8</v>
      </c>
      <c r="B11" s="304" t="s">
        <v>229</v>
      </c>
      <c r="C11" s="231" t="s">
        <v>121</v>
      </c>
      <c r="D11" s="231" t="s">
        <v>95</v>
      </c>
      <c r="E11" s="303">
        <v>2005</v>
      </c>
      <c r="F11" s="210">
        <v>8</v>
      </c>
      <c r="G11" s="302" t="s">
        <v>256</v>
      </c>
      <c r="H11" s="231" t="s">
        <v>257</v>
      </c>
      <c r="I11" s="231" t="s">
        <v>258</v>
      </c>
      <c r="J11" s="303">
        <v>2004</v>
      </c>
      <c r="K11" s="210">
        <v>8</v>
      </c>
      <c r="L11" s="302" t="s">
        <v>337</v>
      </c>
      <c r="M11" s="231" t="s">
        <v>136</v>
      </c>
      <c r="N11" s="231" t="s">
        <v>247</v>
      </c>
      <c r="O11" s="303">
        <v>2006</v>
      </c>
      <c r="P11" s="210">
        <v>8</v>
      </c>
      <c r="Q11" s="304" t="s">
        <v>147</v>
      </c>
      <c r="R11" s="231" t="s">
        <v>148</v>
      </c>
      <c r="S11" s="231" t="s">
        <v>94</v>
      </c>
      <c r="T11" s="303">
        <v>2005</v>
      </c>
    </row>
    <row r="12" spans="1:20" ht="12.75">
      <c r="A12" s="209">
        <v>9</v>
      </c>
      <c r="B12" s="302" t="s">
        <v>288</v>
      </c>
      <c r="C12" s="231" t="s">
        <v>289</v>
      </c>
      <c r="D12" s="231" t="s">
        <v>95</v>
      </c>
      <c r="E12" s="303">
        <v>2004</v>
      </c>
      <c r="F12" s="210">
        <v>9</v>
      </c>
      <c r="G12" s="304" t="s">
        <v>469</v>
      </c>
      <c r="H12" s="231" t="s">
        <v>490</v>
      </c>
      <c r="I12" s="231" t="s">
        <v>258</v>
      </c>
      <c r="J12" s="303">
        <v>2005</v>
      </c>
      <c r="K12" s="210">
        <v>9</v>
      </c>
      <c r="L12" s="302" t="s">
        <v>502</v>
      </c>
      <c r="M12" s="231" t="s">
        <v>503</v>
      </c>
      <c r="N12" s="231" t="s">
        <v>128</v>
      </c>
      <c r="O12" s="303">
        <v>2010</v>
      </c>
      <c r="P12" s="210">
        <v>9</v>
      </c>
      <c r="Q12" s="304" t="s">
        <v>150</v>
      </c>
      <c r="R12" s="231" t="s">
        <v>151</v>
      </c>
      <c r="S12" s="231" t="s">
        <v>94</v>
      </c>
      <c r="T12" s="303">
        <v>2005</v>
      </c>
    </row>
    <row r="13" spans="1:20" ht="12.75">
      <c r="A13" s="209">
        <v>10</v>
      </c>
      <c r="B13" s="304" t="s">
        <v>227</v>
      </c>
      <c r="C13" s="231" t="s">
        <v>228</v>
      </c>
      <c r="D13" s="231" t="s">
        <v>95</v>
      </c>
      <c r="E13" s="303">
        <v>2005</v>
      </c>
      <c r="F13" s="210">
        <v>10</v>
      </c>
      <c r="G13" s="304" t="s">
        <v>352</v>
      </c>
      <c r="H13" s="231" t="s">
        <v>353</v>
      </c>
      <c r="I13" s="231" t="s">
        <v>258</v>
      </c>
      <c r="J13" s="303">
        <v>2005</v>
      </c>
      <c r="K13" s="210">
        <v>10</v>
      </c>
      <c r="L13" s="302" t="s">
        <v>504</v>
      </c>
      <c r="M13" s="231" t="s">
        <v>505</v>
      </c>
      <c r="N13" s="231" t="s">
        <v>128</v>
      </c>
      <c r="O13" s="303">
        <v>2010</v>
      </c>
      <c r="P13" s="210">
        <v>10</v>
      </c>
      <c r="Q13" s="302" t="s">
        <v>411</v>
      </c>
      <c r="R13" s="231" t="s">
        <v>412</v>
      </c>
      <c r="S13" s="231" t="s">
        <v>204</v>
      </c>
      <c r="T13" s="303">
        <v>2010</v>
      </c>
    </row>
    <row r="14" spans="1:20" ht="12.75">
      <c r="A14" s="209">
        <v>11</v>
      </c>
      <c r="B14" s="302" t="s">
        <v>251</v>
      </c>
      <c r="C14" s="231" t="s">
        <v>252</v>
      </c>
      <c r="D14" s="231" t="s">
        <v>135</v>
      </c>
      <c r="E14" s="303">
        <v>2006</v>
      </c>
      <c r="F14" s="210">
        <v>11</v>
      </c>
      <c r="G14" s="304" t="s">
        <v>516</v>
      </c>
      <c r="H14" s="231" t="s">
        <v>162</v>
      </c>
      <c r="I14" s="231" t="s">
        <v>517</v>
      </c>
      <c r="J14" s="303">
        <v>2013</v>
      </c>
      <c r="K14" s="210">
        <v>11</v>
      </c>
      <c r="L14" s="302" t="s">
        <v>494</v>
      </c>
      <c r="M14" s="231" t="s">
        <v>495</v>
      </c>
      <c r="N14" s="231" t="s">
        <v>128</v>
      </c>
      <c r="O14" s="303">
        <v>2010</v>
      </c>
      <c r="P14" s="210">
        <v>11</v>
      </c>
      <c r="Q14" s="304" t="s">
        <v>407</v>
      </c>
      <c r="R14" s="231" t="s">
        <v>408</v>
      </c>
      <c r="S14" s="231" t="s">
        <v>204</v>
      </c>
      <c r="T14" s="303">
        <v>2009</v>
      </c>
    </row>
    <row r="15" spans="1:20" ht="12.75">
      <c r="A15" s="209">
        <v>12</v>
      </c>
      <c r="B15" s="304" t="s">
        <v>133</v>
      </c>
      <c r="C15" s="231" t="s">
        <v>134</v>
      </c>
      <c r="D15" s="231" t="s">
        <v>135</v>
      </c>
      <c r="E15" s="303">
        <v>2005</v>
      </c>
      <c r="F15" s="210">
        <v>12</v>
      </c>
      <c r="G15" s="302" t="s">
        <v>309</v>
      </c>
      <c r="H15" s="231" t="s">
        <v>84</v>
      </c>
      <c r="I15" s="231" t="s">
        <v>122</v>
      </c>
      <c r="J15" s="303">
        <v>2008</v>
      </c>
      <c r="K15" s="210">
        <v>12</v>
      </c>
      <c r="L15" s="304" t="s">
        <v>168</v>
      </c>
      <c r="M15" s="231" t="s">
        <v>169</v>
      </c>
      <c r="N15" s="231" t="s">
        <v>128</v>
      </c>
      <c r="O15" s="303">
        <v>2011</v>
      </c>
      <c r="P15" s="210">
        <v>12</v>
      </c>
      <c r="Q15" s="302" t="s">
        <v>491</v>
      </c>
      <c r="R15" s="231" t="s">
        <v>140</v>
      </c>
      <c r="S15" s="231" t="s">
        <v>204</v>
      </c>
      <c r="T15" s="303">
        <v>2008</v>
      </c>
    </row>
    <row r="16" spans="1:20" ht="12.75">
      <c r="A16" s="209">
        <v>13</v>
      </c>
      <c r="B16" s="304" t="s">
        <v>400</v>
      </c>
      <c r="C16" s="231" t="s">
        <v>130</v>
      </c>
      <c r="D16" s="231" t="s">
        <v>125</v>
      </c>
      <c r="E16" s="303">
        <v>2009</v>
      </c>
      <c r="F16" s="210">
        <v>13</v>
      </c>
      <c r="G16" s="302" t="s">
        <v>279</v>
      </c>
      <c r="H16" s="231" t="s">
        <v>310</v>
      </c>
      <c r="I16" s="231" t="s">
        <v>122</v>
      </c>
      <c r="J16" s="303">
        <v>2008</v>
      </c>
      <c r="K16" s="210">
        <v>13</v>
      </c>
      <c r="L16" s="302" t="s">
        <v>507</v>
      </c>
      <c r="M16" s="231" t="s">
        <v>508</v>
      </c>
      <c r="N16" s="231" t="s">
        <v>128</v>
      </c>
      <c r="O16" s="303">
        <v>2010</v>
      </c>
      <c r="P16" s="210">
        <v>13</v>
      </c>
      <c r="Q16" s="304" t="s">
        <v>249</v>
      </c>
      <c r="R16" s="231" t="s">
        <v>250</v>
      </c>
      <c r="S16" s="231" t="s">
        <v>204</v>
      </c>
      <c r="T16" s="303">
        <v>2007</v>
      </c>
    </row>
    <row r="17" spans="1:20" ht="12.75">
      <c r="A17" s="209">
        <v>14</v>
      </c>
      <c r="B17" s="302" t="s">
        <v>161</v>
      </c>
      <c r="C17" s="231" t="s">
        <v>162</v>
      </c>
      <c r="D17" s="231" t="s">
        <v>125</v>
      </c>
      <c r="E17" s="303">
        <v>2008</v>
      </c>
      <c r="F17" s="210">
        <v>14</v>
      </c>
      <c r="G17" s="304" t="s">
        <v>160</v>
      </c>
      <c r="H17" s="231" t="s">
        <v>153</v>
      </c>
      <c r="I17" s="231" t="s">
        <v>122</v>
      </c>
      <c r="J17" s="303">
        <v>2009</v>
      </c>
      <c r="K17" s="210">
        <v>14</v>
      </c>
      <c r="L17" s="302" t="s">
        <v>509</v>
      </c>
      <c r="M17" s="231" t="s">
        <v>286</v>
      </c>
      <c r="N17" s="231" t="s">
        <v>128</v>
      </c>
      <c r="O17" s="303">
        <v>2010</v>
      </c>
      <c r="P17" s="210">
        <v>14</v>
      </c>
      <c r="Q17" s="302" t="s">
        <v>202</v>
      </c>
      <c r="R17" s="231" t="s">
        <v>203</v>
      </c>
      <c r="S17" s="231" t="s">
        <v>204</v>
      </c>
      <c r="T17" s="303">
        <v>2006</v>
      </c>
    </row>
    <row r="18" spans="1:20" ht="12.75">
      <c r="A18" s="209">
        <v>15</v>
      </c>
      <c r="B18" s="304" t="s">
        <v>272</v>
      </c>
      <c r="C18" s="231" t="s">
        <v>273</v>
      </c>
      <c r="D18" s="231" t="s">
        <v>125</v>
      </c>
      <c r="E18" s="303">
        <v>2007</v>
      </c>
      <c r="F18" s="210">
        <v>15</v>
      </c>
      <c r="G18" s="304" t="s">
        <v>368</v>
      </c>
      <c r="H18" s="231" t="s">
        <v>369</v>
      </c>
      <c r="I18" s="231" t="s">
        <v>122</v>
      </c>
      <c r="J18" s="303">
        <v>2009</v>
      </c>
      <c r="K18" s="210">
        <v>15</v>
      </c>
      <c r="L18" s="302" t="s">
        <v>185</v>
      </c>
      <c r="M18" s="231" t="s">
        <v>186</v>
      </c>
      <c r="N18" s="231" t="s">
        <v>128</v>
      </c>
      <c r="O18" s="303">
        <v>2008</v>
      </c>
      <c r="P18" s="210">
        <v>15</v>
      </c>
      <c r="Q18" s="304" t="s">
        <v>475</v>
      </c>
      <c r="R18" s="231" t="s">
        <v>476</v>
      </c>
      <c r="S18" s="231" t="s">
        <v>204</v>
      </c>
      <c r="T18" s="303">
        <v>2007</v>
      </c>
    </row>
    <row r="19" spans="1:20" ht="12.75">
      <c r="A19" s="209">
        <v>16</v>
      </c>
      <c r="B19" s="304" t="s">
        <v>284</v>
      </c>
      <c r="C19" s="231" t="s">
        <v>452</v>
      </c>
      <c r="D19" s="231" t="s">
        <v>125</v>
      </c>
      <c r="E19" s="303">
        <v>2007</v>
      </c>
      <c r="F19" s="210">
        <v>16</v>
      </c>
      <c r="G19" s="304" t="s">
        <v>279</v>
      </c>
      <c r="H19" s="231" t="s">
        <v>303</v>
      </c>
      <c r="I19" s="231" t="s">
        <v>122</v>
      </c>
      <c r="J19" s="303">
        <v>2007</v>
      </c>
      <c r="K19" s="210">
        <v>16</v>
      </c>
      <c r="L19" s="302" t="s">
        <v>188</v>
      </c>
      <c r="M19" s="231" t="s">
        <v>189</v>
      </c>
      <c r="N19" s="231" t="s">
        <v>128</v>
      </c>
      <c r="O19" s="303">
        <v>2008</v>
      </c>
      <c r="P19" s="210">
        <v>16</v>
      </c>
      <c r="Q19" s="302" t="s">
        <v>423</v>
      </c>
      <c r="R19" s="231" t="s">
        <v>140</v>
      </c>
      <c r="S19" s="231" t="s">
        <v>204</v>
      </c>
      <c r="T19" s="303">
        <v>2006</v>
      </c>
    </row>
    <row r="20" spans="1:20" ht="12.75">
      <c r="A20" s="209">
        <v>17</v>
      </c>
      <c r="B20" s="304" t="s">
        <v>333</v>
      </c>
      <c r="C20" s="231" t="s">
        <v>153</v>
      </c>
      <c r="D20" s="231" t="s">
        <v>125</v>
      </c>
      <c r="E20" s="303">
        <v>2007</v>
      </c>
      <c r="F20" s="210">
        <v>17</v>
      </c>
      <c r="G20" s="304" t="s">
        <v>464</v>
      </c>
      <c r="H20" s="231" t="s">
        <v>237</v>
      </c>
      <c r="I20" s="231" t="s">
        <v>122</v>
      </c>
      <c r="J20" s="303">
        <v>2005</v>
      </c>
      <c r="K20" s="210">
        <v>17</v>
      </c>
      <c r="L20" s="302" t="s">
        <v>496</v>
      </c>
      <c r="M20" s="231" t="s">
        <v>141</v>
      </c>
      <c r="N20" s="231" t="s">
        <v>128</v>
      </c>
      <c r="O20" s="303">
        <v>2008</v>
      </c>
      <c r="P20" s="210">
        <v>17</v>
      </c>
      <c r="Q20" s="304" t="s">
        <v>306</v>
      </c>
      <c r="R20" s="231" t="s">
        <v>121</v>
      </c>
      <c r="S20" s="231" t="s">
        <v>204</v>
      </c>
      <c r="T20" s="303">
        <v>2007</v>
      </c>
    </row>
    <row r="21" spans="1:20" ht="12.75">
      <c r="A21" s="209">
        <v>18</v>
      </c>
      <c r="B21" s="304" t="s">
        <v>400</v>
      </c>
      <c r="C21" s="231" t="s">
        <v>401</v>
      </c>
      <c r="D21" s="231" t="s">
        <v>125</v>
      </c>
      <c r="E21" s="303">
        <v>2007</v>
      </c>
      <c r="F21" s="210">
        <v>18</v>
      </c>
      <c r="G21" s="302" t="s">
        <v>226</v>
      </c>
      <c r="H21" s="231" t="s">
        <v>215</v>
      </c>
      <c r="I21" s="231" t="s">
        <v>122</v>
      </c>
      <c r="J21" s="303">
        <v>2004</v>
      </c>
      <c r="K21" s="210">
        <v>18</v>
      </c>
      <c r="L21" s="302" t="s">
        <v>492</v>
      </c>
      <c r="M21" s="231" t="s">
        <v>493</v>
      </c>
      <c r="N21" s="231" t="s">
        <v>128</v>
      </c>
      <c r="O21" s="303">
        <v>2008</v>
      </c>
      <c r="P21" s="210">
        <v>18</v>
      </c>
      <c r="Q21" s="304" t="s">
        <v>330</v>
      </c>
      <c r="R21" s="231" t="s">
        <v>278</v>
      </c>
      <c r="S21" s="231" t="s">
        <v>204</v>
      </c>
      <c r="T21" s="303">
        <v>2007</v>
      </c>
    </row>
    <row r="22" spans="1:20" ht="12.75">
      <c r="A22" s="209">
        <v>19</v>
      </c>
      <c r="B22" s="304" t="s">
        <v>462</v>
      </c>
      <c r="C22" s="231" t="s">
        <v>463</v>
      </c>
      <c r="D22" s="231" t="s">
        <v>125</v>
      </c>
      <c r="E22" s="303">
        <v>2005</v>
      </c>
      <c r="F22" s="210">
        <v>19</v>
      </c>
      <c r="G22" s="304" t="s">
        <v>279</v>
      </c>
      <c r="H22" s="231" t="s">
        <v>280</v>
      </c>
      <c r="I22" s="231" t="s">
        <v>122</v>
      </c>
      <c r="J22" s="303">
        <v>2005</v>
      </c>
      <c r="K22" s="210">
        <v>19</v>
      </c>
      <c r="L22" s="302" t="s">
        <v>126</v>
      </c>
      <c r="M22" s="231" t="s">
        <v>127</v>
      </c>
      <c r="N22" s="231" t="s">
        <v>128</v>
      </c>
      <c r="O22" s="303">
        <v>2006</v>
      </c>
      <c r="P22" s="210">
        <v>19</v>
      </c>
      <c r="Q22" s="304" t="s">
        <v>306</v>
      </c>
      <c r="R22" s="231" t="s">
        <v>329</v>
      </c>
      <c r="S22" s="231" t="s">
        <v>204</v>
      </c>
      <c r="T22" s="303">
        <v>2005</v>
      </c>
    </row>
    <row r="23" spans="1:20" ht="12.75">
      <c r="A23" s="209">
        <v>20</v>
      </c>
      <c r="B23" s="304" t="s">
        <v>392</v>
      </c>
      <c r="C23" s="231" t="s">
        <v>211</v>
      </c>
      <c r="D23" s="231" t="s">
        <v>125</v>
      </c>
      <c r="E23" s="303">
        <v>2005</v>
      </c>
      <c r="F23" s="210">
        <v>20</v>
      </c>
      <c r="G23" s="304" t="s">
        <v>170</v>
      </c>
      <c r="H23" s="231" t="s">
        <v>513</v>
      </c>
      <c r="I23" s="231" t="s">
        <v>248</v>
      </c>
      <c r="J23" s="303">
        <v>2011</v>
      </c>
      <c r="K23" s="210">
        <v>20</v>
      </c>
      <c r="L23" s="304" t="s">
        <v>285</v>
      </c>
      <c r="M23" s="231" t="s">
        <v>286</v>
      </c>
      <c r="N23" s="231" t="s">
        <v>128</v>
      </c>
      <c r="O23" s="303">
        <v>2005</v>
      </c>
      <c r="P23" s="210">
        <v>20</v>
      </c>
      <c r="Q23" s="304" t="s">
        <v>403</v>
      </c>
      <c r="R23" s="231" t="s">
        <v>328</v>
      </c>
      <c r="S23" s="231" t="s">
        <v>204</v>
      </c>
      <c r="T23" s="303">
        <v>2005</v>
      </c>
    </row>
    <row r="24" spans="1:20" ht="12.75">
      <c r="A24" s="209">
        <v>21</v>
      </c>
      <c r="B24" s="302" t="s">
        <v>281</v>
      </c>
      <c r="C24" s="231" t="s">
        <v>241</v>
      </c>
      <c r="D24" s="231" t="s">
        <v>125</v>
      </c>
      <c r="E24" s="303">
        <v>2004</v>
      </c>
      <c r="F24" s="210">
        <v>21</v>
      </c>
      <c r="G24" s="304" t="s">
        <v>274</v>
      </c>
      <c r="H24" s="231" t="s">
        <v>304</v>
      </c>
      <c r="I24" s="231" t="s">
        <v>248</v>
      </c>
      <c r="J24" s="303">
        <v>2009</v>
      </c>
      <c r="K24" s="210">
        <v>21</v>
      </c>
      <c r="L24" s="304" t="s">
        <v>354</v>
      </c>
      <c r="M24" s="231" t="s">
        <v>162</v>
      </c>
      <c r="N24" s="231" t="s">
        <v>128</v>
      </c>
      <c r="O24" s="303">
        <v>2005</v>
      </c>
      <c r="P24" s="210">
        <v>21</v>
      </c>
      <c r="Q24" s="304" t="s">
        <v>322</v>
      </c>
      <c r="R24" s="231" t="s">
        <v>323</v>
      </c>
      <c r="S24" s="231" t="s">
        <v>137</v>
      </c>
      <c r="T24" s="303">
        <v>2009</v>
      </c>
    </row>
    <row r="25" spans="1:20" ht="12.75">
      <c r="A25" s="209">
        <v>22</v>
      </c>
      <c r="B25" s="304" t="s">
        <v>284</v>
      </c>
      <c r="C25" s="231" t="s">
        <v>215</v>
      </c>
      <c r="D25" s="231" t="s">
        <v>125</v>
      </c>
      <c r="E25" s="303">
        <v>2005</v>
      </c>
      <c r="F25" s="210">
        <v>22</v>
      </c>
      <c r="G25" s="304" t="s">
        <v>315</v>
      </c>
      <c r="H25" s="231" t="s">
        <v>316</v>
      </c>
      <c r="I25" s="231" t="s">
        <v>248</v>
      </c>
      <c r="J25" s="303">
        <v>2009</v>
      </c>
      <c r="K25" s="210">
        <v>22</v>
      </c>
      <c r="L25" s="302" t="s">
        <v>172</v>
      </c>
      <c r="M25" s="231" t="s">
        <v>173</v>
      </c>
      <c r="N25" s="231" t="s">
        <v>128</v>
      </c>
      <c r="O25" s="303">
        <v>2004</v>
      </c>
      <c r="P25" s="210">
        <v>22</v>
      </c>
      <c r="Q25" s="302" t="s">
        <v>307</v>
      </c>
      <c r="R25" s="231" t="s">
        <v>308</v>
      </c>
      <c r="S25" s="231" t="s">
        <v>137</v>
      </c>
      <c r="T25" s="303">
        <v>2008</v>
      </c>
    </row>
    <row r="26" spans="1:20" ht="12.75">
      <c r="A26" s="209">
        <v>23</v>
      </c>
      <c r="B26" s="304" t="s">
        <v>312</v>
      </c>
      <c r="C26" s="231" t="s">
        <v>144</v>
      </c>
      <c r="D26" s="231" t="s">
        <v>125</v>
      </c>
      <c r="E26" s="303">
        <v>2005</v>
      </c>
      <c r="F26" s="210">
        <v>23</v>
      </c>
      <c r="G26" s="304" t="s">
        <v>274</v>
      </c>
      <c r="H26" s="231" t="s">
        <v>121</v>
      </c>
      <c r="I26" s="231" t="s">
        <v>248</v>
      </c>
      <c r="J26" s="303">
        <v>2007</v>
      </c>
      <c r="K26" s="214">
        <v>23</v>
      </c>
      <c r="L26" s="304" t="s">
        <v>418</v>
      </c>
      <c r="M26" s="231" t="s">
        <v>419</v>
      </c>
      <c r="N26" s="231" t="s">
        <v>253</v>
      </c>
      <c r="O26" s="303">
        <v>2007</v>
      </c>
      <c r="P26" s="210">
        <v>23</v>
      </c>
      <c r="Q26" s="304" t="s">
        <v>436</v>
      </c>
      <c r="R26" s="231" t="s">
        <v>456</v>
      </c>
      <c r="S26" s="231" t="s">
        <v>137</v>
      </c>
      <c r="T26" s="303">
        <v>2009</v>
      </c>
    </row>
    <row r="27" spans="1:20" ht="12.75">
      <c r="A27" s="209">
        <v>24</v>
      </c>
      <c r="B27" s="304" t="s">
        <v>431</v>
      </c>
      <c r="C27" s="231" t="s">
        <v>432</v>
      </c>
      <c r="D27" s="231" t="s">
        <v>163</v>
      </c>
      <c r="E27" s="303">
        <v>2009</v>
      </c>
      <c r="F27" s="210">
        <v>24</v>
      </c>
      <c r="G27" s="304" t="s">
        <v>277</v>
      </c>
      <c r="H27" s="231" t="s">
        <v>278</v>
      </c>
      <c r="I27" s="231" t="s">
        <v>248</v>
      </c>
      <c r="J27" s="303">
        <v>2005</v>
      </c>
      <c r="K27" s="211">
        <v>24</v>
      </c>
      <c r="L27" s="204"/>
      <c r="M27" s="145"/>
      <c r="N27" s="145"/>
      <c r="O27" s="146"/>
      <c r="P27" s="210">
        <v>24</v>
      </c>
      <c r="Q27" s="304" t="s">
        <v>436</v>
      </c>
      <c r="R27" s="231" t="s">
        <v>241</v>
      </c>
      <c r="S27" s="231" t="s">
        <v>137</v>
      </c>
      <c r="T27" s="303">
        <v>2009</v>
      </c>
    </row>
    <row r="28" spans="1:20" ht="12.75">
      <c r="A28" s="209">
        <v>25</v>
      </c>
      <c r="B28" s="304" t="s">
        <v>413</v>
      </c>
      <c r="C28" s="231" t="s">
        <v>299</v>
      </c>
      <c r="D28" s="231" t="s">
        <v>163</v>
      </c>
      <c r="E28" s="303">
        <v>2007</v>
      </c>
      <c r="F28" s="210">
        <v>25</v>
      </c>
      <c r="G28" s="302" t="s">
        <v>437</v>
      </c>
      <c r="H28" s="231" t="s">
        <v>438</v>
      </c>
      <c r="I28" s="231" t="s">
        <v>81</v>
      </c>
      <c r="J28" s="303">
        <v>2010</v>
      </c>
      <c r="P28" s="210">
        <v>25</v>
      </c>
      <c r="Q28" s="302" t="s">
        <v>458</v>
      </c>
      <c r="R28" s="231" t="s">
        <v>459</v>
      </c>
      <c r="S28" s="231" t="s">
        <v>137</v>
      </c>
      <c r="T28" s="303">
        <v>2008</v>
      </c>
    </row>
    <row r="29" spans="1:20" ht="12.75">
      <c r="A29" s="209">
        <v>26</v>
      </c>
      <c r="B29" s="302" t="s">
        <v>471</v>
      </c>
      <c r="C29" s="231" t="s">
        <v>472</v>
      </c>
      <c r="D29" s="231" t="s">
        <v>163</v>
      </c>
      <c r="E29" s="303">
        <v>2006</v>
      </c>
      <c r="F29" s="210">
        <v>26</v>
      </c>
      <c r="G29" s="302" t="s">
        <v>437</v>
      </c>
      <c r="H29" s="231" t="s">
        <v>457</v>
      </c>
      <c r="I29" s="231" t="s">
        <v>81</v>
      </c>
      <c r="J29" s="303">
        <v>2008</v>
      </c>
      <c r="P29" s="210">
        <v>26</v>
      </c>
      <c r="Q29" s="302" t="s">
        <v>199</v>
      </c>
      <c r="R29" s="231" t="s">
        <v>186</v>
      </c>
      <c r="S29" s="231" t="s">
        <v>137</v>
      </c>
      <c r="T29" s="303">
        <v>2006</v>
      </c>
    </row>
    <row r="30" spans="1:20" ht="12.75">
      <c r="A30" s="209">
        <v>27</v>
      </c>
      <c r="B30" s="304" t="s">
        <v>478</v>
      </c>
      <c r="C30" s="231" t="s">
        <v>344</v>
      </c>
      <c r="D30" s="257" t="s">
        <v>163</v>
      </c>
      <c r="E30" s="303">
        <v>2005</v>
      </c>
      <c r="F30" s="210">
        <v>27</v>
      </c>
      <c r="G30" s="304" t="s">
        <v>424</v>
      </c>
      <c r="H30" s="231" t="s">
        <v>262</v>
      </c>
      <c r="I30" s="231" t="s">
        <v>81</v>
      </c>
      <c r="J30" s="303">
        <v>2009</v>
      </c>
      <c r="P30" s="210">
        <v>27</v>
      </c>
      <c r="Q30" s="302" t="s">
        <v>290</v>
      </c>
      <c r="R30" s="231" t="s">
        <v>262</v>
      </c>
      <c r="S30" s="231" t="s">
        <v>137</v>
      </c>
      <c r="T30" s="303">
        <v>2006</v>
      </c>
    </row>
    <row r="31" spans="1:20" ht="12.75">
      <c r="A31" s="209">
        <v>28</v>
      </c>
      <c r="B31" s="304" t="s">
        <v>298</v>
      </c>
      <c r="C31" s="231" t="s">
        <v>299</v>
      </c>
      <c r="D31" s="231" t="s">
        <v>300</v>
      </c>
      <c r="E31" s="303">
        <v>2007</v>
      </c>
      <c r="F31" s="210">
        <v>28</v>
      </c>
      <c r="G31" s="302" t="s">
        <v>149</v>
      </c>
      <c r="H31" s="231" t="s">
        <v>136</v>
      </c>
      <c r="I31" s="231" t="s">
        <v>81</v>
      </c>
      <c r="J31" s="303">
        <v>2008</v>
      </c>
      <c r="P31" s="210">
        <v>28</v>
      </c>
      <c r="Q31" s="302" t="s">
        <v>263</v>
      </c>
      <c r="R31" s="231" t="s">
        <v>264</v>
      </c>
      <c r="S31" s="231" t="s">
        <v>137</v>
      </c>
      <c r="T31" s="303">
        <v>2006</v>
      </c>
    </row>
    <row r="32" spans="1:20" ht="12.75">
      <c r="A32" s="209">
        <v>29</v>
      </c>
      <c r="B32" s="302" t="s">
        <v>298</v>
      </c>
      <c r="C32" s="231" t="s">
        <v>348</v>
      </c>
      <c r="D32" s="231" t="s">
        <v>300</v>
      </c>
      <c r="E32" s="303">
        <v>2004</v>
      </c>
      <c r="F32" s="210">
        <v>29</v>
      </c>
      <c r="G32" s="302" t="s">
        <v>79</v>
      </c>
      <c r="H32" s="231" t="s">
        <v>80</v>
      </c>
      <c r="I32" s="231" t="s">
        <v>81</v>
      </c>
      <c r="J32" s="303">
        <v>2006</v>
      </c>
      <c r="P32" s="210">
        <v>29</v>
      </c>
      <c r="Q32" s="304" t="s">
        <v>259</v>
      </c>
      <c r="R32" s="231" t="s">
        <v>260</v>
      </c>
      <c r="S32" s="231" t="s">
        <v>137</v>
      </c>
      <c r="T32" s="303">
        <v>2005</v>
      </c>
    </row>
    <row r="33" spans="1:20" ht="12.75">
      <c r="A33" s="209">
        <v>30</v>
      </c>
      <c r="B33" s="304" t="s">
        <v>346</v>
      </c>
      <c r="C33" s="231" t="s">
        <v>347</v>
      </c>
      <c r="D33" s="231" t="s">
        <v>300</v>
      </c>
      <c r="E33" s="303">
        <v>2005</v>
      </c>
      <c r="F33" s="210">
        <v>30</v>
      </c>
      <c r="G33" s="302" t="s">
        <v>338</v>
      </c>
      <c r="H33" s="231" t="s">
        <v>153</v>
      </c>
      <c r="I33" s="231" t="s">
        <v>81</v>
      </c>
      <c r="J33" s="303">
        <v>2006</v>
      </c>
      <c r="P33" s="210">
        <v>30</v>
      </c>
      <c r="Q33" s="304" t="s">
        <v>259</v>
      </c>
      <c r="R33" s="231" t="s">
        <v>261</v>
      </c>
      <c r="S33" s="231" t="s">
        <v>137</v>
      </c>
      <c r="T33" s="303">
        <v>2005</v>
      </c>
    </row>
    <row r="34" spans="1:20" ht="12.75">
      <c r="A34" s="209">
        <v>31</v>
      </c>
      <c r="B34" s="304" t="s">
        <v>373</v>
      </c>
      <c r="C34" s="231" t="s">
        <v>506</v>
      </c>
      <c r="D34" s="231" t="s">
        <v>119</v>
      </c>
      <c r="E34" s="303">
        <v>2011</v>
      </c>
      <c r="F34" s="210">
        <v>31</v>
      </c>
      <c r="G34" s="304" t="s">
        <v>338</v>
      </c>
      <c r="H34" s="231" t="s">
        <v>344</v>
      </c>
      <c r="I34" s="231" t="s">
        <v>81</v>
      </c>
      <c r="J34" s="303">
        <v>2007</v>
      </c>
      <c r="P34" s="210">
        <v>31</v>
      </c>
      <c r="Q34" s="302" t="s">
        <v>174</v>
      </c>
      <c r="R34" s="231" t="s">
        <v>121</v>
      </c>
      <c r="S34" s="231" t="s">
        <v>139</v>
      </c>
      <c r="T34" s="303">
        <v>2010</v>
      </c>
    </row>
    <row r="35" spans="1:20" ht="12.75">
      <c r="A35" s="209">
        <v>32</v>
      </c>
      <c r="B35" s="302" t="s">
        <v>197</v>
      </c>
      <c r="C35" s="231" t="s">
        <v>198</v>
      </c>
      <c r="D35" s="231" t="s">
        <v>119</v>
      </c>
      <c r="E35" s="303">
        <v>2010</v>
      </c>
      <c r="F35" s="210">
        <v>32</v>
      </c>
      <c r="G35" s="304" t="s">
        <v>355</v>
      </c>
      <c r="H35" s="231" t="s">
        <v>356</v>
      </c>
      <c r="I35" s="231" t="s">
        <v>81</v>
      </c>
      <c r="J35" s="303">
        <v>2005</v>
      </c>
      <c r="P35" s="210">
        <v>32</v>
      </c>
      <c r="Q35" s="304" t="s">
        <v>445</v>
      </c>
      <c r="R35" s="231" t="s">
        <v>446</v>
      </c>
      <c r="S35" s="231" t="s">
        <v>139</v>
      </c>
      <c r="T35" s="303">
        <v>2009</v>
      </c>
    </row>
    <row r="36" spans="1:20" ht="12.75">
      <c r="A36" s="209">
        <v>33</v>
      </c>
      <c r="B36" s="304" t="s">
        <v>195</v>
      </c>
      <c r="C36" s="231" t="s">
        <v>196</v>
      </c>
      <c r="D36" s="231" t="s">
        <v>119</v>
      </c>
      <c r="E36" s="303">
        <v>2011</v>
      </c>
      <c r="F36" s="210">
        <v>33</v>
      </c>
      <c r="G36" s="304" t="s">
        <v>501</v>
      </c>
      <c r="H36" s="231" t="s">
        <v>324</v>
      </c>
      <c r="I36" s="231" t="s">
        <v>327</v>
      </c>
      <c r="J36" s="303">
        <v>2012</v>
      </c>
      <c r="P36" s="210">
        <v>33</v>
      </c>
      <c r="Q36" s="302" t="s">
        <v>165</v>
      </c>
      <c r="R36" s="231" t="s">
        <v>219</v>
      </c>
      <c r="S36" s="231" t="s">
        <v>139</v>
      </c>
      <c r="T36" s="303">
        <v>2008</v>
      </c>
    </row>
    <row r="37" spans="1:20" ht="12.75">
      <c r="A37" s="209">
        <v>34</v>
      </c>
      <c r="B37" s="304" t="s">
        <v>192</v>
      </c>
      <c r="C37" s="231" t="s">
        <v>193</v>
      </c>
      <c r="D37" s="231" t="s">
        <v>119</v>
      </c>
      <c r="E37" s="303">
        <v>2011</v>
      </c>
      <c r="F37" s="210">
        <v>34</v>
      </c>
      <c r="G37" s="302" t="s">
        <v>430</v>
      </c>
      <c r="H37" s="231" t="s">
        <v>348</v>
      </c>
      <c r="I37" s="231" t="s">
        <v>327</v>
      </c>
      <c r="J37" s="303">
        <v>2010</v>
      </c>
      <c r="P37" s="210">
        <v>34</v>
      </c>
      <c r="Q37" s="304" t="s">
        <v>165</v>
      </c>
      <c r="R37" s="231" t="s">
        <v>166</v>
      </c>
      <c r="S37" s="231" t="s">
        <v>139</v>
      </c>
      <c r="T37" s="303">
        <v>2009</v>
      </c>
    </row>
    <row r="38" spans="1:20" ht="12.75">
      <c r="A38" s="209">
        <v>35</v>
      </c>
      <c r="B38" s="302" t="s">
        <v>333</v>
      </c>
      <c r="C38" s="231" t="s">
        <v>361</v>
      </c>
      <c r="D38" s="231" t="s">
        <v>119</v>
      </c>
      <c r="E38" s="303">
        <v>2008</v>
      </c>
      <c r="F38" s="210">
        <v>35</v>
      </c>
      <c r="G38" s="304" t="s">
        <v>512</v>
      </c>
      <c r="H38" s="231" t="s">
        <v>143</v>
      </c>
      <c r="I38" s="231" t="s">
        <v>327</v>
      </c>
      <c r="J38" s="303">
        <v>2011</v>
      </c>
      <c r="P38" s="210">
        <v>35</v>
      </c>
      <c r="Q38" s="304" t="s">
        <v>435</v>
      </c>
      <c r="R38" s="231" t="s">
        <v>153</v>
      </c>
      <c r="S38" s="231" t="s">
        <v>139</v>
      </c>
      <c r="T38" s="303">
        <v>2009</v>
      </c>
    </row>
    <row r="39" spans="1:20" ht="12.75">
      <c r="A39" s="209">
        <v>36</v>
      </c>
      <c r="B39" s="302" t="s">
        <v>183</v>
      </c>
      <c r="C39" s="231" t="s">
        <v>184</v>
      </c>
      <c r="D39" s="231" t="s">
        <v>119</v>
      </c>
      <c r="E39" s="303">
        <v>2008</v>
      </c>
      <c r="F39" s="210">
        <v>36</v>
      </c>
      <c r="G39" s="304" t="s">
        <v>325</v>
      </c>
      <c r="H39" s="231" t="s">
        <v>326</v>
      </c>
      <c r="I39" s="231" t="s">
        <v>327</v>
      </c>
      <c r="J39" s="303">
        <v>2009</v>
      </c>
      <c r="P39" s="210">
        <v>36</v>
      </c>
      <c r="Q39" s="302" t="s">
        <v>167</v>
      </c>
      <c r="R39" s="231" t="s">
        <v>143</v>
      </c>
      <c r="S39" s="231" t="s">
        <v>139</v>
      </c>
      <c r="T39" s="303">
        <v>2006</v>
      </c>
    </row>
    <row r="40" spans="1:20" ht="12.75">
      <c r="A40" s="209">
        <v>37</v>
      </c>
      <c r="B40" s="304" t="s">
        <v>200</v>
      </c>
      <c r="C40" s="231" t="s">
        <v>246</v>
      </c>
      <c r="D40" s="231" t="s">
        <v>119</v>
      </c>
      <c r="E40" s="303">
        <v>2009</v>
      </c>
      <c r="F40" s="210">
        <v>37</v>
      </c>
      <c r="G40" s="302" t="s">
        <v>341</v>
      </c>
      <c r="H40" s="231" t="s">
        <v>140</v>
      </c>
      <c r="I40" s="231" t="s">
        <v>327</v>
      </c>
      <c r="J40" s="303">
        <v>2008</v>
      </c>
      <c r="P40" s="211">
        <v>37</v>
      </c>
      <c r="Q40" s="302" t="s">
        <v>350</v>
      </c>
      <c r="R40" s="231" t="s">
        <v>351</v>
      </c>
      <c r="S40" s="231" t="s">
        <v>139</v>
      </c>
      <c r="T40" s="303">
        <v>2004</v>
      </c>
    </row>
    <row r="41" spans="1:20" ht="12.75">
      <c r="A41" s="209">
        <v>38</v>
      </c>
      <c r="B41" s="302" t="s">
        <v>216</v>
      </c>
      <c r="C41" s="231" t="s">
        <v>217</v>
      </c>
      <c r="D41" s="231" t="s">
        <v>119</v>
      </c>
      <c r="E41" s="303">
        <v>2008</v>
      </c>
      <c r="F41" s="210">
        <v>38</v>
      </c>
      <c r="G41" s="302" t="s">
        <v>453</v>
      </c>
      <c r="H41" s="231" t="s">
        <v>454</v>
      </c>
      <c r="I41" s="231" t="s">
        <v>327</v>
      </c>
      <c r="J41" s="303">
        <v>2008</v>
      </c>
      <c r="P41" s="210">
        <v>38</v>
      </c>
      <c r="Q41" s="304" t="s">
        <v>170</v>
      </c>
      <c r="R41" s="231" t="s">
        <v>171</v>
      </c>
      <c r="S41" s="231" t="s">
        <v>139</v>
      </c>
      <c r="T41" s="303">
        <v>2005</v>
      </c>
    </row>
    <row r="42" spans="1:20" ht="12.75">
      <c r="A42" s="209">
        <v>39</v>
      </c>
      <c r="B42" s="302" t="s">
        <v>195</v>
      </c>
      <c r="C42" s="231" t="s">
        <v>218</v>
      </c>
      <c r="D42" s="231" t="s">
        <v>119</v>
      </c>
      <c r="E42" s="303">
        <v>2008</v>
      </c>
      <c r="F42" s="210">
        <v>39</v>
      </c>
      <c r="G42" s="304" t="s">
        <v>473</v>
      </c>
      <c r="H42" s="231" t="s">
        <v>474</v>
      </c>
      <c r="I42" s="231" t="s">
        <v>327</v>
      </c>
      <c r="J42" s="303">
        <v>2005</v>
      </c>
      <c r="L42" s="212" t="s">
        <v>530</v>
      </c>
      <c r="P42" s="210">
        <v>39</v>
      </c>
      <c r="Q42" s="302" t="s">
        <v>138</v>
      </c>
      <c r="R42" s="231" t="s">
        <v>131</v>
      </c>
      <c r="S42" s="231" t="s">
        <v>139</v>
      </c>
      <c r="T42" s="303">
        <v>2004</v>
      </c>
    </row>
    <row r="43" spans="1:20" ht="12.75">
      <c r="A43" s="209">
        <v>40</v>
      </c>
      <c r="B43" s="302" t="s">
        <v>194</v>
      </c>
      <c r="C43" s="231" t="s">
        <v>136</v>
      </c>
      <c r="D43" s="231" t="s">
        <v>119</v>
      </c>
      <c r="E43" s="303">
        <v>2008</v>
      </c>
      <c r="F43" s="214">
        <v>40</v>
      </c>
      <c r="G43" s="304" t="s">
        <v>393</v>
      </c>
      <c r="H43" s="231" t="s">
        <v>80</v>
      </c>
      <c r="I43" s="231" t="s">
        <v>327</v>
      </c>
      <c r="J43" s="303">
        <v>2005</v>
      </c>
      <c r="L43" s="213" t="s">
        <v>529</v>
      </c>
      <c r="P43" s="210">
        <v>40</v>
      </c>
      <c r="Q43" s="302" t="s">
        <v>296</v>
      </c>
      <c r="R43" s="231" t="s">
        <v>246</v>
      </c>
      <c r="S43" s="231" t="s">
        <v>295</v>
      </c>
      <c r="T43" s="303">
        <v>2008</v>
      </c>
    </row>
    <row r="44" spans="1:20" ht="12.75">
      <c r="A44" s="209">
        <v>41</v>
      </c>
      <c r="B44" s="302" t="s">
        <v>371</v>
      </c>
      <c r="C44" s="231" t="s">
        <v>372</v>
      </c>
      <c r="D44" s="231" t="s">
        <v>119</v>
      </c>
      <c r="E44" s="303">
        <v>2008</v>
      </c>
      <c r="F44" s="210">
        <v>41</v>
      </c>
      <c r="G44" s="142"/>
      <c r="H44" s="143"/>
      <c r="I44" s="143"/>
      <c r="J44" s="144"/>
      <c r="P44" s="214">
        <v>41</v>
      </c>
      <c r="Q44" s="305" t="s">
        <v>123</v>
      </c>
      <c r="R44" s="306" t="s">
        <v>124</v>
      </c>
      <c r="S44" s="306" t="s">
        <v>295</v>
      </c>
      <c r="T44" s="307">
        <v>2005</v>
      </c>
    </row>
    <row r="45" spans="1:10" ht="12.75">
      <c r="A45" s="209">
        <v>42</v>
      </c>
      <c r="B45" s="304" t="s">
        <v>373</v>
      </c>
      <c r="C45" s="231" t="s">
        <v>374</v>
      </c>
      <c r="D45" s="231" t="s">
        <v>119</v>
      </c>
      <c r="E45" s="303">
        <v>2009</v>
      </c>
      <c r="F45" s="210">
        <v>42</v>
      </c>
      <c r="G45" s="142"/>
      <c r="H45" s="143"/>
      <c r="I45" s="143"/>
      <c r="J45" s="144"/>
    </row>
    <row r="46" spans="1:10" ht="12.75">
      <c r="A46" s="209">
        <v>43</v>
      </c>
      <c r="B46" s="304" t="s">
        <v>200</v>
      </c>
      <c r="C46" s="231" t="s">
        <v>201</v>
      </c>
      <c r="D46" s="231" t="s">
        <v>119</v>
      </c>
      <c r="E46" s="303">
        <v>2007</v>
      </c>
      <c r="F46" s="210">
        <v>43</v>
      </c>
      <c r="G46" s="142"/>
      <c r="H46" s="143"/>
      <c r="I46" s="143"/>
      <c r="J46" s="144"/>
    </row>
    <row r="47" spans="1:10" ht="12.75">
      <c r="A47" s="209">
        <v>44</v>
      </c>
      <c r="B47" s="304" t="s">
        <v>406</v>
      </c>
      <c r="C47" s="231" t="s">
        <v>80</v>
      </c>
      <c r="D47" s="231" t="s">
        <v>119</v>
      </c>
      <c r="E47" s="303">
        <v>2007</v>
      </c>
      <c r="F47" s="210">
        <v>44</v>
      </c>
      <c r="G47" s="142"/>
      <c r="H47" s="143"/>
      <c r="I47" s="143"/>
      <c r="J47" s="144"/>
    </row>
    <row r="48" spans="1:10" ht="12.75">
      <c r="A48" s="209">
        <v>45</v>
      </c>
      <c r="B48" s="302" t="s">
        <v>120</v>
      </c>
      <c r="C48" s="231" t="s">
        <v>207</v>
      </c>
      <c r="D48" s="231" t="s">
        <v>119</v>
      </c>
      <c r="E48" s="303">
        <v>2006</v>
      </c>
      <c r="F48" s="211">
        <v>45</v>
      </c>
      <c r="G48" s="204"/>
      <c r="H48" s="145"/>
      <c r="I48" s="145"/>
      <c r="J48" s="146"/>
    </row>
    <row r="49" spans="1:5" ht="12.75">
      <c r="A49" s="209">
        <v>46</v>
      </c>
      <c r="B49" s="304" t="s">
        <v>267</v>
      </c>
      <c r="C49" s="231" t="s">
        <v>268</v>
      </c>
      <c r="D49" s="231" t="s">
        <v>119</v>
      </c>
      <c r="E49" s="303">
        <v>2007</v>
      </c>
    </row>
    <row r="50" spans="1:5" ht="12.75">
      <c r="A50" s="209">
        <v>47</v>
      </c>
      <c r="B50" s="304" t="s">
        <v>222</v>
      </c>
      <c r="C50" s="231" t="s">
        <v>223</v>
      </c>
      <c r="D50" s="231" t="s">
        <v>119</v>
      </c>
      <c r="E50" s="303">
        <v>2005</v>
      </c>
    </row>
    <row r="51" spans="1:5" ht="12.75">
      <c r="A51" s="209">
        <v>48</v>
      </c>
      <c r="B51" s="302" t="s">
        <v>220</v>
      </c>
      <c r="C51" s="231" t="s">
        <v>221</v>
      </c>
      <c r="D51" s="231" t="s">
        <v>119</v>
      </c>
      <c r="E51" s="303">
        <v>2004</v>
      </c>
    </row>
    <row r="52" spans="1:5" ht="12.75">
      <c r="A52" s="209">
        <v>49</v>
      </c>
      <c r="B52" s="302" t="s">
        <v>399</v>
      </c>
      <c r="C52" s="231" t="s">
        <v>231</v>
      </c>
      <c r="D52" s="231" t="s">
        <v>119</v>
      </c>
      <c r="E52" s="303">
        <v>2004</v>
      </c>
    </row>
    <row r="53" spans="1:5" ht="12.75">
      <c r="A53" s="209">
        <v>50</v>
      </c>
      <c r="B53" s="302" t="s">
        <v>120</v>
      </c>
      <c r="C53" s="231" t="s">
        <v>230</v>
      </c>
      <c r="D53" s="231" t="s">
        <v>119</v>
      </c>
      <c r="E53" s="303">
        <v>2004</v>
      </c>
    </row>
    <row r="54" spans="1:5" ht="12.75">
      <c r="A54" s="209">
        <v>51</v>
      </c>
      <c r="B54" s="302" t="s">
        <v>398</v>
      </c>
      <c r="C54" s="231" t="s">
        <v>339</v>
      </c>
      <c r="D54" s="231" t="s">
        <v>119</v>
      </c>
      <c r="E54" s="303">
        <v>2004</v>
      </c>
    </row>
    <row r="55" spans="1:5" ht="12.75">
      <c r="A55" s="209">
        <v>52</v>
      </c>
      <c r="B55" s="302" t="s">
        <v>232</v>
      </c>
      <c r="C55" s="231" t="s">
        <v>233</v>
      </c>
      <c r="D55" s="231" t="s">
        <v>119</v>
      </c>
      <c r="E55" s="303">
        <v>2004</v>
      </c>
    </row>
    <row r="56" spans="1:5" ht="12.75">
      <c r="A56" s="209">
        <v>53</v>
      </c>
      <c r="B56" s="304" t="s">
        <v>449</v>
      </c>
      <c r="C56" s="231" t="s">
        <v>450</v>
      </c>
      <c r="D56" s="231" t="s">
        <v>213</v>
      </c>
      <c r="E56" s="303">
        <v>2007</v>
      </c>
    </row>
    <row r="57" spans="1:5" ht="12.75">
      <c r="A57" s="209">
        <v>54</v>
      </c>
      <c r="B57" s="302" t="s">
        <v>214</v>
      </c>
      <c r="C57" s="231" t="s">
        <v>215</v>
      </c>
      <c r="D57" s="231" t="s">
        <v>213</v>
      </c>
      <c r="E57" s="303">
        <v>2006</v>
      </c>
    </row>
    <row r="58" spans="1:5" ht="12.75">
      <c r="A58" s="209">
        <v>55</v>
      </c>
      <c r="B58" s="304" t="s">
        <v>212</v>
      </c>
      <c r="C58" s="231" t="s">
        <v>136</v>
      </c>
      <c r="D58" s="231" t="s">
        <v>213</v>
      </c>
      <c r="E58" s="303">
        <v>2007</v>
      </c>
    </row>
    <row r="59" spans="1:5" ht="12.75">
      <c r="A59" s="209">
        <v>56</v>
      </c>
      <c r="B59" s="304" t="s">
        <v>455</v>
      </c>
      <c r="C59" s="231" t="s">
        <v>198</v>
      </c>
      <c r="D59" s="231" t="s">
        <v>213</v>
      </c>
      <c r="E59" s="303">
        <v>2007</v>
      </c>
    </row>
    <row r="60" spans="1:5" ht="12.75">
      <c r="A60" s="209">
        <v>57</v>
      </c>
      <c r="B60" s="304" t="s">
        <v>427</v>
      </c>
      <c r="C60" s="231" t="s">
        <v>428</v>
      </c>
      <c r="D60" s="231" t="s">
        <v>429</v>
      </c>
      <c r="E60" s="303">
        <v>2009</v>
      </c>
    </row>
    <row r="61" spans="1:5" ht="12.75">
      <c r="A61" s="209">
        <v>58</v>
      </c>
      <c r="B61" s="304" t="s">
        <v>442</v>
      </c>
      <c r="C61" s="231" t="s">
        <v>443</v>
      </c>
      <c r="D61" s="231" t="s">
        <v>429</v>
      </c>
      <c r="E61" s="303">
        <v>2009</v>
      </c>
    </row>
    <row r="62" spans="1:5" ht="12.75">
      <c r="A62" s="209">
        <v>59</v>
      </c>
      <c r="B62" s="302" t="s">
        <v>448</v>
      </c>
      <c r="C62" s="231" t="s">
        <v>217</v>
      </c>
      <c r="D62" s="231" t="s">
        <v>271</v>
      </c>
      <c r="E62" s="303">
        <v>2008</v>
      </c>
    </row>
    <row r="63" spans="1:5" ht="12.75">
      <c r="A63" s="209">
        <v>60</v>
      </c>
      <c r="B63" s="302" t="s">
        <v>483</v>
      </c>
      <c r="C63" s="231" t="s">
        <v>345</v>
      </c>
      <c r="D63" s="231" t="s">
        <v>271</v>
      </c>
      <c r="E63" s="303">
        <v>2006</v>
      </c>
    </row>
    <row r="64" spans="1:5" ht="12.75">
      <c r="A64" s="209">
        <v>61</v>
      </c>
      <c r="B64" s="304" t="s">
        <v>269</v>
      </c>
      <c r="C64" s="231" t="s">
        <v>270</v>
      </c>
      <c r="D64" s="231" t="s">
        <v>271</v>
      </c>
      <c r="E64" s="303">
        <v>2007</v>
      </c>
    </row>
    <row r="65" spans="1:5" ht="12.75">
      <c r="A65" s="209">
        <v>62</v>
      </c>
      <c r="B65" s="302" t="s">
        <v>465</v>
      </c>
      <c r="C65" s="231" t="s">
        <v>466</v>
      </c>
      <c r="D65" s="231" t="s">
        <v>271</v>
      </c>
      <c r="E65" s="303">
        <v>2006</v>
      </c>
    </row>
    <row r="66" spans="1:5" ht="12.75">
      <c r="A66" s="209">
        <v>63</v>
      </c>
      <c r="B66" s="302" t="s">
        <v>467</v>
      </c>
      <c r="C66" s="231" t="s">
        <v>468</v>
      </c>
      <c r="D66" s="231" t="s">
        <v>271</v>
      </c>
      <c r="E66" s="303">
        <v>2006</v>
      </c>
    </row>
    <row r="67" spans="1:5" ht="12.75">
      <c r="A67" s="209">
        <v>64</v>
      </c>
      <c r="B67" s="304" t="s">
        <v>282</v>
      </c>
      <c r="C67" s="231" t="s">
        <v>283</v>
      </c>
      <c r="D67" s="231" t="s">
        <v>271</v>
      </c>
      <c r="E67" s="303">
        <v>2005</v>
      </c>
    </row>
    <row r="68" spans="1:5" ht="12.75">
      <c r="A68" s="209">
        <v>65</v>
      </c>
      <c r="B68" s="304" t="s">
        <v>433</v>
      </c>
      <c r="C68" s="231" t="s">
        <v>434</v>
      </c>
      <c r="D68" s="231" t="s">
        <v>244</v>
      </c>
      <c r="E68" s="303">
        <v>2012</v>
      </c>
    </row>
    <row r="69" spans="1:5" ht="12.75">
      <c r="A69" s="209">
        <v>66</v>
      </c>
      <c r="B69" s="304" t="s">
        <v>370</v>
      </c>
      <c r="C69" s="231" t="s">
        <v>268</v>
      </c>
      <c r="D69" s="231" t="s">
        <v>244</v>
      </c>
      <c r="E69" s="303">
        <v>2009</v>
      </c>
    </row>
    <row r="70" spans="1:5" ht="12.75">
      <c r="A70" s="209">
        <v>67</v>
      </c>
      <c r="B70" s="302" t="s">
        <v>227</v>
      </c>
      <c r="C70" s="231" t="s">
        <v>447</v>
      </c>
      <c r="D70" s="231" t="s">
        <v>244</v>
      </c>
      <c r="E70" s="303">
        <v>2008</v>
      </c>
    </row>
    <row r="71" spans="1:5" ht="12.75">
      <c r="A71" s="209">
        <v>68</v>
      </c>
      <c r="B71" s="302" t="s">
        <v>477</v>
      </c>
      <c r="C71" s="231" t="s">
        <v>313</v>
      </c>
      <c r="D71" s="231" t="s">
        <v>244</v>
      </c>
      <c r="E71" s="303">
        <v>2006</v>
      </c>
    </row>
    <row r="72" spans="1:5" ht="12.75">
      <c r="A72" s="209">
        <v>69</v>
      </c>
      <c r="B72" s="304" t="s">
        <v>460</v>
      </c>
      <c r="C72" s="231" t="s">
        <v>461</v>
      </c>
      <c r="D72" s="231" t="s">
        <v>244</v>
      </c>
      <c r="E72" s="303">
        <v>2007</v>
      </c>
    </row>
    <row r="73" spans="1:5" ht="12.75">
      <c r="A73" s="209">
        <v>70</v>
      </c>
      <c r="B73" s="302" t="s">
        <v>484</v>
      </c>
      <c r="C73" s="231" t="s">
        <v>485</v>
      </c>
      <c r="D73" s="231" t="s">
        <v>244</v>
      </c>
      <c r="E73" s="303">
        <v>2004</v>
      </c>
    </row>
    <row r="74" spans="1:5" ht="12.75">
      <c r="A74" s="209">
        <v>71</v>
      </c>
      <c r="B74" s="302" t="s">
        <v>425</v>
      </c>
      <c r="C74" s="231" t="s">
        <v>426</v>
      </c>
      <c r="D74" s="231" t="s">
        <v>238</v>
      </c>
      <c r="E74" s="303">
        <v>2010</v>
      </c>
    </row>
    <row r="75" spans="1:5" ht="12.75">
      <c r="A75" s="209">
        <v>72</v>
      </c>
      <c r="B75" s="304" t="s">
        <v>147</v>
      </c>
      <c r="C75" s="231" t="s">
        <v>353</v>
      </c>
      <c r="D75" s="231" t="s">
        <v>238</v>
      </c>
      <c r="E75" s="303">
        <v>2011</v>
      </c>
    </row>
    <row r="76" spans="1:5" ht="12.75">
      <c r="A76" s="209">
        <v>73</v>
      </c>
      <c r="B76" s="302" t="s">
        <v>414</v>
      </c>
      <c r="C76" s="231" t="s">
        <v>415</v>
      </c>
      <c r="D76" s="231" t="s">
        <v>238</v>
      </c>
      <c r="E76" s="303">
        <v>2008</v>
      </c>
    </row>
    <row r="77" spans="1:5" ht="12.75">
      <c r="A77" s="209">
        <v>74</v>
      </c>
      <c r="B77" s="302" t="s">
        <v>451</v>
      </c>
      <c r="C77" s="231" t="s">
        <v>196</v>
      </c>
      <c r="D77" s="231" t="s">
        <v>238</v>
      </c>
      <c r="E77" s="303">
        <v>2008</v>
      </c>
    </row>
    <row r="78" spans="1:5" ht="12.75">
      <c r="A78" s="209">
        <v>75</v>
      </c>
      <c r="B78" s="302" t="s">
        <v>147</v>
      </c>
      <c r="C78" s="231" t="s">
        <v>349</v>
      </c>
      <c r="D78" s="231" t="s">
        <v>238</v>
      </c>
      <c r="E78" s="303">
        <v>2008</v>
      </c>
    </row>
    <row r="79" spans="1:5" ht="12.75">
      <c r="A79" s="209">
        <v>76</v>
      </c>
      <c r="B79" s="304" t="s">
        <v>409</v>
      </c>
      <c r="C79" s="231" t="s">
        <v>234</v>
      </c>
      <c r="D79" s="231" t="s">
        <v>85</v>
      </c>
      <c r="E79" s="303">
        <v>2011</v>
      </c>
    </row>
    <row r="80" spans="1:5" ht="12.75">
      <c r="A80" s="211">
        <v>77</v>
      </c>
      <c r="B80" s="302" t="s">
        <v>190</v>
      </c>
      <c r="C80" s="231" t="s">
        <v>191</v>
      </c>
      <c r="D80" s="231" t="s">
        <v>85</v>
      </c>
      <c r="E80" s="303">
        <v>2010</v>
      </c>
    </row>
    <row r="81" spans="1:5" ht="12.75">
      <c r="A81" s="209">
        <v>78</v>
      </c>
      <c r="B81" s="304" t="s">
        <v>409</v>
      </c>
      <c r="C81" s="231" t="s">
        <v>410</v>
      </c>
      <c r="D81" s="231" t="s">
        <v>85</v>
      </c>
      <c r="E81" s="303">
        <v>2009</v>
      </c>
    </row>
    <row r="82" spans="1:5" ht="12.75">
      <c r="A82" s="209">
        <v>79</v>
      </c>
      <c r="B82" s="304" t="s">
        <v>301</v>
      </c>
      <c r="C82" s="231" t="s">
        <v>302</v>
      </c>
      <c r="D82" s="231" t="s">
        <v>85</v>
      </c>
      <c r="E82" s="303">
        <v>2007</v>
      </c>
    </row>
    <row r="83" spans="1:5" ht="12.75">
      <c r="A83" s="209">
        <v>80</v>
      </c>
      <c r="B83" s="302" t="s">
        <v>394</v>
      </c>
      <c r="C83" s="231" t="s">
        <v>395</v>
      </c>
      <c r="D83" s="231" t="s">
        <v>85</v>
      </c>
      <c r="E83" s="303">
        <v>2006</v>
      </c>
    </row>
    <row r="84" spans="1:5" ht="12.75">
      <c r="A84" s="209">
        <v>81</v>
      </c>
      <c r="B84" s="304" t="s">
        <v>265</v>
      </c>
      <c r="C84" s="231" t="s">
        <v>266</v>
      </c>
      <c r="D84" s="231" t="s">
        <v>85</v>
      </c>
      <c r="E84" s="303">
        <v>2007</v>
      </c>
    </row>
    <row r="85" spans="1:5" ht="12.75">
      <c r="A85" s="209">
        <v>82</v>
      </c>
      <c r="B85" s="302" t="s">
        <v>404</v>
      </c>
      <c r="C85" s="231" t="s">
        <v>405</v>
      </c>
      <c r="D85" s="231" t="s">
        <v>85</v>
      </c>
      <c r="E85" s="303">
        <v>2006</v>
      </c>
    </row>
    <row r="86" spans="1:5" ht="12.75">
      <c r="A86" s="209">
        <v>83</v>
      </c>
      <c r="B86" s="304" t="s">
        <v>208</v>
      </c>
      <c r="C86" s="231" t="s">
        <v>209</v>
      </c>
      <c r="D86" s="231" t="s">
        <v>85</v>
      </c>
      <c r="E86" s="303">
        <v>2007</v>
      </c>
    </row>
    <row r="87" spans="1:5" ht="12.75">
      <c r="A87" s="209">
        <v>84</v>
      </c>
      <c r="B87" s="304" t="s">
        <v>225</v>
      </c>
      <c r="C87" s="231" t="s">
        <v>136</v>
      </c>
      <c r="D87" s="231" t="s">
        <v>85</v>
      </c>
      <c r="E87" s="303">
        <v>2005</v>
      </c>
    </row>
    <row r="88" spans="1:5" ht="12.75">
      <c r="A88" s="209">
        <v>85</v>
      </c>
      <c r="B88" s="302" t="s">
        <v>190</v>
      </c>
      <c r="C88" s="231" t="s">
        <v>84</v>
      </c>
      <c r="D88" s="231" t="s">
        <v>85</v>
      </c>
      <c r="E88" s="303">
        <v>2004</v>
      </c>
    </row>
    <row r="89" spans="1:5" ht="12.75">
      <c r="A89" s="214">
        <v>86</v>
      </c>
      <c r="B89" s="305" t="s">
        <v>224</v>
      </c>
      <c r="C89" s="306" t="s">
        <v>84</v>
      </c>
      <c r="D89" s="306" t="s">
        <v>85</v>
      </c>
      <c r="E89" s="307">
        <v>2005</v>
      </c>
    </row>
    <row r="91" spans="1:3" ht="12.75">
      <c r="A91" s="205" t="s">
        <v>291</v>
      </c>
      <c r="B91" s="140"/>
      <c r="C91" s="206"/>
    </row>
    <row r="92" spans="1:3" ht="12.75">
      <c r="A92" s="207" t="s">
        <v>619</v>
      </c>
      <c r="B92" s="140"/>
      <c r="C92" s="208"/>
    </row>
    <row r="93" spans="1:3" ht="12.75">
      <c r="A93" s="207" t="s">
        <v>292</v>
      </c>
      <c r="B93" s="140"/>
      <c r="C93" s="208"/>
    </row>
  </sheetData>
  <sheetProtection/>
  <mergeCells count="4">
    <mergeCell ref="B1:E3"/>
    <mergeCell ref="G1:J3"/>
    <mergeCell ref="L1:O3"/>
    <mergeCell ref="Q1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6.28125" style="0" bestFit="1" customWidth="1"/>
    <col min="2" max="6" width="11.421875" style="45" customWidth="1"/>
  </cols>
  <sheetData>
    <row r="1" spans="3:5" ht="12.75">
      <c r="C1" s="585" t="s">
        <v>515</v>
      </c>
      <c r="E1" s="588" t="s">
        <v>523</v>
      </c>
    </row>
    <row r="2" spans="3:5" ht="12.75">
      <c r="C2" s="586"/>
      <c r="E2" s="589"/>
    </row>
    <row r="3" spans="2:6" ht="12.75">
      <c r="B3" s="201">
        <v>2018</v>
      </c>
      <c r="C3" s="587"/>
      <c r="D3" s="202">
        <v>2019</v>
      </c>
      <c r="E3" s="590"/>
      <c r="F3" s="201">
        <v>2020</v>
      </c>
    </row>
    <row r="4" spans="3:5" ht="12.75">
      <c r="C4" s="259"/>
      <c r="E4" s="203"/>
    </row>
    <row r="5" spans="1:4" ht="12.75">
      <c r="A5" s="44" t="s">
        <v>76</v>
      </c>
      <c r="B5" s="45">
        <v>13</v>
      </c>
      <c r="C5" s="260">
        <v>1</v>
      </c>
      <c r="D5" s="45">
        <v>16</v>
      </c>
    </row>
    <row r="6" spans="1:4" ht="12.75">
      <c r="A6" s="44" t="s">
        <v>75</v>
      </c>
      <c r="B6" s="45">
        <v>47</v>
      </c>
      <c r="C6" s="260">
        <v>4</v>
      </c>
      <c r="D6" s="45">
        <v>40</v>
      </c>
    </row>
    <row r="7" ht="12.75">
      <c r="C7" s="260"/>
    </row>
    <row r="8" spans="1:4" ht="12.75">
      <c r="A8" s="44" t="s">
        <v>74</v>
      </c>
      <c r="B8" s="45">
        <v>12</v>
      </c>
      <c r="C8" s="260">
        <v>6</v>
      </c>
      <c r="D8" s="45">
        <v>11</v>
      </c>
    </row>
    <row r="9" spans="1:4" ht="12.75">
      <c r="A9" s="44" t="s">
        <v>73</v>
      </c>
      <c r="B9" s="45">
        <v>36</v>
      </c>
      <c r="C9" s="260">
        <v>9</v>
      </c>
      <c r="D9" s="45">
        <v>48</v>
      </c>
    </row>
    <row r="10" ht="12.75">
      <c r="C10" s="260"/>
    </row>
    <row r="11" spans="1:4" ht="12.75">
      <c r="A11" s="44" t="s">
        <v>182</v>
      </c>
      <c r="B11" s="45">
        <v>11</v>
      </c>
      <c r="C11" s="260">
        <v>4</v>
      </c>
      <c r="D11" s="45">
        <v>14</v>
      </c>
    </row>
    <row r="12" spans="1:4" ht="12.75">
      <c r="A12" s="44" t="s">
        <v>181</v>
      </c>
      <c r="B12" s="45">
        <v>48</v>
      </c>
      <c r="C12" s="260">
        <v>13</v>
      </c>
      <c r="D12" s="45">
        <v>45</v>
      </c>
    </row>
    <row r="13" ht="12.75">
      <c r="C13" s="260"/>
    </row>
    <row r="14" spans="1:4" ht="12.75">
      <c r="A14" s="44" t="s">
        <v>180</v>
      </c>
      <c r="B14" s="45">
        <v>8</v>
      </c>
      <c r="C14" s="260">
        <v>2</v>
      </c>
      <c r="D14" s="45">
        <v>7</v>
      </c>
    </row>
    <row r="15" spans="1:4" ht="12.75">
      <c r="A15" s="44" t="s">
        <v>179</v>
      </c>
      <c r="B15" s="45">
        <v>34</v>
      </c>
      <c r="C15" s="260">
        <v>17</v>
      </c>
      <c r="D15" s="45">
        <v>32</v>
      </c>
    </row>
    <row r="16" ht="13.5" thickBot="1"/>
    <row r="17" spans="2:6" ht="13.5" thickBot="1">
      <c r="B17" s="45">
        <f>SUM(B5:B15)</f>
        <v>209</v>
      </c>
      <c r="C17" s="261">
        <f>SUM(C5:C16)</f>
        <v>56</v>
      </c>
      <c r="D17" s="262">
        <f>SUM(D5:D15)</f>
        <v>213</v>
      </c>
      <c r="E17" s="45">
        <f>SUM(E5:E16)</f>
        <v>0</v>
      </c>
      <c r="F17" s="45">
        <f>SUM(F5:F15)</f>
        <v>0</v>
      </c>
    </row>
    <row r="18" spans="3:4" ht="12.75">
      <c r="C18" s="200" t="s">
        <v>608</v>
      </c>
      <c r="D18" s="200" t="s">
        <v>522</v>
      </c>
    </row>
    <row r="19" spans="3:4" ht="12.75">
      <c r="C19" s="263" t="s">
        <v>609</v>
      </c>
      <c r="D19" s="264">
        <v>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4.28125" style="126" customWidth="1"/>
    <col min="2" max="2" width="3.7109375" style="126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16384" width="11.421875" style="20" customWidth="1"/>
  </cols>
  <sheetData>
    <row r="1" spans="1:33" ht="12.75" customHeight="1">
      <c r="A1" s="490">
        <v>2020</v>
      </c>
      <c r="B1" s="493">
        <v>2019</v>
      </c>
      <c r="C1" s="312" t="s">
        <v>48</v>
      </c>
      <c r="D1" s="484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</row>
    <row r="2" spans="1:33" ht="20.25" customHeight="1" thickBot="1">
      <c r="A2" s="491"/>
      <c r="B2" s="494"/>
      <c r="C2" s="54" t="s">
        <v>52</v>
      </c>
      <c r="D2" s="485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</row>
    <row r="3" spans="1:33" ht="13.5" customHeight="1" thickBot="1">
      <c r="A3" s="492"/>
      <c r="B3" s="495"/>
      <c r="C3" s="55" t="s">
        <v>14</v>
      </c>
      <c r="D3" s="486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</row>
    <row r="4" spans="1:33" ht="12.75" customHeight="1">
      <c r="A4" s="122">
        <v>1</v>
      </c>
      <c r="B4" s="148">
        <v>1</v>
      </c>
      <c r="C4" s="153" t="s">
        <v>27</v>
      </c>
      <c r="D4" s="315">
        <f aca="true" t="shared" si="0" ref="D4:D38">SUM(AG4)</f>
        <v>42</v>
      </c>
      <c r="E4" s="128"/>
      <c r="F4" s="82"/>
      <c r="G4" s="41"/>
      <c r="H4" s="41"/>
      <c r="I4" s="323">
        <v>1</v>
      </c>
      <c r="J4" s="323">
        <v>1</v>
      </c>
      <c r="K4" s="323">
        <v>1</v>
      </c>
      <c r="L4" s="323">
        <v>1</v>
      </c>
      <c r="M4" s="43"/>
      <c r="N4" s="91">
        <f aca="true" t="shared" si="1" ref="N4:N38">SUM(F4:M4)</f>
        <v>4</v>
      </c>
      <c r="O4" s="48"/>
      <c r="P4" s="82"/>
      <c r="Q4" s="41"/>
      <c r="R4" s="41"/>
      <c r="S4" s="42">
        <v>1</v>
      </c>
      <c r="T4" s="41">
        <v>20</v>
      </c>
      <c r="U4" s="41">
        <v>1</v>
      </c>
      <c r="V4" s="41">
        <v>20</v>
      </c>
      <c r="W4" s="43"/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</row>
    <row r="5" spans="1:33" ht="12.75" customHeight="1">
      <c r="A5" s="123">
        <v>2</v>
      </c>
      <c r="B5" s="149">
        <v>10</v>
      </c>
      <c r="C5" s="75" t="s">
        <v>71</v>
      </c>
      <c r="D5" s="316">
        <f t="shared" si="0"/>
        <v>24</v>
      </c>
      <c r="E5" s="129"/>
      <c r="F5" s="83"/>
      <c r="G5" s="84"/>
      <c r="H5" s="325">
        <v>1</v>
      </c>
      <c r="I5" s="325">
        <v>2</v>
      </c>
      <c r="J5" s="325">
        <v>1</v>
      </c>
      <c r="K5" s="84"/>
      <c r="L5" s="325">
        <v>1</v>
      </c>
      <c r="M5" s="85"/>
      <c r="N5" s="92">
        <f t="shared" si="1"/>
        <v>5</v>
      </c>
      <c r="O5" s="48"/>
      <c r="P5" s="83"/>
      <c r="Q5" s="84"/>
      <c r="R5" s="84">
        <v>1</v>
      </c>
      <c r="S5" s="86">
        <v>21</v>
      </c>
      <c r="T5" s="84">
        <v>1</v>
      </c>
      <c r="U5" s="84"/>
      <c r="V5" s="84">
        <v>1</v>
      </c>
      <c r="W5" s="85"/>
      <c r="X5" s="161"/>
      <c r="Y5" s="166"/>
      <c r="Z5" s="167"/>
      <c r="AA5" s="167">
        <v>1</v>
      </c>
      <c r="AB5" s="167">
        <v>21</v>
      </c>
      <c r="AC5" s="167">
        <v>1</v>
      </c>
      <c r="AD5" s="168"/>
      <c r="AE5" s="168">
        <v>1</v>
      </c>
      <c r="AF5" s="168"/>
      <c r="AG5" s="169">
        <f t="shared" si="2"/>
        <v>24</v>
      </c>
    </row>
    <row r="6" spans="1:33" ht="12.75" customHeight="1">
      <c r="A6" s="123">
        <v>3</v>
      </c>
      <c r="B6" s="149">
        <v>4</v>
      </c>
      <c r="C6" s="75" t="s">
        <v>15</v>
      </c>
      <c r="D6" s="316">
        <f t="shared" si="0"/>
        <v>20</v>
      </c>
      <c r="E6" s="129"/>
      <c r="F6" s="326">
        <v>1</v>
      </c>
      <c r="G6" s="84"/>
      <c r="H6" s="84"/>
      <c r="I6" s="84"/>
      <c r="J6" s="84"/>
      <c r="K6" s="84"/>
      <c r="L6" s="84"/>
      <c r="M6" s="85"/>
      <c r="N6" s="92">
        <f t="shared" si="1"/>
        <v>1</v>
      </c>
      <c r="O6" s="48"/>
      <c r="P6" s="83">
        <v>20</v>
      </c>
      <c r="Q6" s="84"/>
      <c r="R6" s="84"/>
      <c r="S6" s="86"/>
      <c r="T6" s="84"/>
      <c r="U6" s="84"/>
      <c r="V6" s="84"/>
      <c r="W6" s="85"/>
      <c r="X6" s="161"/>
      <c r="Y6" s="166">
        <v>20</v>
      </c>
      <c r="Z6" s="167"/>
      <c r="AA6" s="167"/>
      <c r="AB6" s="167"/>
      <c r="AC6" s="167"/>
      <c r="AD6" s="168"/>
      <c r="AE6" s="168"/>
      <c r="AF6" s="168"/>
      <c r="AG6" s="169">
        <f t="shared" si="2"/>
        <v>20</v>
      </c>
    </row>
    <row r="7" spans="1:33" ht="12.75" customHeight="1">
      <c r="A7" s="123">
        <v>3</v>
      </c>
      <c r="B7" s="149">
        <v>6</v>
      </c>
      <c r="C7" s="75" t="s">
        <v>626</v>
      </c>
      <c r="D7" s="316">
        <f t="shared" si="0"/>
        <v>20</v>
      </c>
      <c r="E7" s="129"/>
      <c r="F7" s="83"/>
      <c r="G7" s="325">
        <v>2</v>
      </c>
      <c r="H7" s="84"/>
      <c r="I7" s="325">
        <v>1</v>
      </c>
      <c r="J7" s="325">
        <v>1</v>
      </c>
      <c r="K7" s="84"/>
      <c r="L7" s="84"/>
      <c r="M7" s="85"/>
      <c r="N7" s="92">
        <f t="shared" si="1"/>
        <v>4</v>
      </c>
      <c r="O7" s="48"/>
      <c r="P7" s="83"/>
      <c r="Q7" s="84">
        <v>9</v>
      </c>
      <c r="R7" s="84"/>
      <c r="S7" s="86">
        <v>10</v>
      </c>
      <c r="T7" s="84">
        <v>1</v>
      </c>
      <c r="U7" s="84"/>
      <c r="V7" s="84"/>
      <c r="W7" s="85"/>
      <c r="X7" s="161"/>
      <c r="Y7" s="166"/>
      <c r="Z7" s="167">
        <v>9</v>
      </c>
      <c r="AA7" s="167"/>
      <c r="AB7" s="167">
        <v>10</v>
      </c>
      <c r="AC7" s="167">
        <v>1</v>
      </c>
      <c r="AD7" s="168"/>
      <c r="AE7" s="168"/>
      <c r="AF7" s="168"/>
      <c r="AG7" s="169">
        <f t="shared" si="2"/>
        <v>20</v>
      </c>
    </row>
    <row r="8" spans="1:33" ht="12.75" customHeight="1">
      <c r="A8" s="131">
        <v>5</v>
      </c>
      <c r="B8" s="149">
        <v>8</v>
      </c>
      <c r="C8" s="75" t="s">
        <v>72</v>
      </c>
      <c r="D8" s="316">
        <f t="shared" si="0"/>
        <v>17</v>
      </c>
      <c r="E8" s="129"/>
      <c r="F8" s="326">
        <v>1</v>
      </c>
      <c r="G8" s="84"/>
      <c r="H8" s="84"/>
      <c r="I8" s="84"/>
      <c r="J8" s="325">
        <v>1</v>
      </c>
      <c r="K8" s="325">
        <v>1</v>
      </c>
      <c r="L8" s="84"/>
      <c r="M8" s="85"/>
      <c r="N8" s="92">
        <f t="shared" si="1"/>
        <v>3</v>
      </c>
      <c r="O8" s="48"/>
      <c r="P8" s="83">
        <v>15</v>
      </c>
      <c r="Q8" s="84"/>
      <c r="R8" s="84"/>
      <c r="S8" s="86"/>
      <c r="T8" s="84">
        <v>1</v>
      </c>
      <c r="U8" s="84">
        <v>1</v>
      </c>
      <c r="V8" s="84"/>
      <c r="W8" s="85"/>
      <c r="X8" s="161"/>
      <c r="Y8" s="166">
        <v>15</v>
      </c>
      <c r="Z8" s="167"/>
      <c r="AA8" s="167"/>
      <c r="AB8" s="167"/>
      <c r="AC8" s="167">
        <v>1</v>
      </c>
      <c r="AD8" s="168">
        <v>1</v>
      </c>
      <c r="AE8" s="168"/>
      <c r="AF8" s="168"/>
      <c r="AG8" s="169">
        <f t="shared" si="2"/>
        <v>17</v>
      </c>
    </row>
    <row r="9" spans="1:33" ht="12.75" customHeight="1">
      <c r="A9" s="123">
        <v>6</v>
      </c>
      <c r="B9" s="149">
        <v>7</v>
      </c>
      <c r="C9" s="75" t="s">
        <v>156</v>
      </c>
      <c r="D9" s="316">
        <f t="shared" si="0"/>
        <v>11</v>
      </c>
      <c r="E9" s="129"/>
      <c r="F9" s="326">
        <v>1</v>
      </c>
      <c r="G9" s="325">
        <v>1</v>
      </c>
      <c r="H9" s="325">
        <v>1</v>
      </c>
      <c r="I9" s="84"/>
      <c r="J9" s="325">
        <v>1</v>
      </c>
      <c r="K9" s="84"/>
      <c r="L9" s="325">
        <v>1</v>
      </c>
      <c r="M9" s="327">
        <v>1</v>
      </c>
      <c r="N9" s="92">
        <f t="shared" si="1"/>
        <v>6</v>
      </c>
      <c r="O9" s="48"/>
      <c r="P9" s="83">
        <v>1</v>
      </c>
      <c r="Q9" s="84">
        <v>1</v>
      </c>
      <c r="R9" s="84">
        <v>1</v>
      </c>
      <c r="S9" s="86"/>
      <c r="T9" s="84">
        <v>1</v>
      </c>
      <c r="U9" s="84"/>
      <c r="V9" s="84">
        <v>1</v>
      </c>
      <c r="W9" s="85">
        <v>6</v>
      </c>
      <c r="X9" s="161"/>
      <c r="Y9" s="166">
        <v>1</v>
      </c>
      <c r="Z9" s="167">
        <v>1</v>
      </c>
      <c r="AA9" s="167">
        <v>1</v>
      </c>
      <c r="AB9" s="167"/>
      <c r="AC9" s="167">
        <v>1</v>
      </c>
      <c r="AD9" s="168"/>
      <c r="AE9" s="168">
        <v>1</v>
      </c>
      <c r="AF9" s="168">
        <v>6</v>
      </c>
      <c r="AG9" s="169">
        <f t="shared" si="2"/>
        <v>11</v>
      </c>
    </row>
    <row r="10" spans="1:33" ht="12.75" customHeight="1">
      <c r="A10" s="123">
        <v>7</v>
      </c>
      <c r="B10" s="150">
        <v>5</v>
      </c>
      <c r="C10" s="75" t="s">
        <v>55</v>
      </c>
      <c r="D10" s="316">
        <f t="shared" si="0"/>
        <v>10</v>
      </c>
      <c r="E10" s="129"/>
      <c r="F10" s="83"/>
      <c r="G10" s="84"/>
      <c r="H10" s="325">
        <v>1</v>
      </c>
      <c r="I10" s="84"/>
      <c r="J10" s="84"/>
      <c r="K10" s="84"/>
      <c r="L10" s="84"/>
      <c r="M10" s="85"/>
      <c r="N10" s="92">
        <f t="shared" si="1"/>
        <v>1</v>
      </c>
      <c r="O10" s="48"/>
      <c r="P10" s="83"/>
      <c r="Q10" s="84"/>
      <c r="R10" s="84">
        <v>10</v>
      </c>
      <c r="S10" s="86"/>
      <c r="T10" s="84"/>
      <c r="U10" s="84"/>
      <c r="V10" s="84"/>
      <c r="W10" s="85"/>
      <c r="X10" s="161"/>
      <c r="Y10" s="166"/>
      <c r="Z10" s="167"/>
      <c r="AA10" s="167">
        <v>10</v>
      </c>
      <c r="AB10" s="167"/>
      <c r="AC10" s="167"/>
      <c r="AD10" s="168"/>
      <c r="AE10" s="168"/>
      <c r="AF10" s="168"/>
      <c r="AG10" s="169">
        <f t="shared" si="2"/>
        <v>10</v>
      </c>
    </row>
    <row r="11" spans="1:33" ht="12.75" customHeight="1">
      <c r="A11" s="123">
        <v>8</v>
      </c>
      <c r="B11" s="149">
        <v>3</v>
      </c>
      <c r="C11" s="75" t="s">
        <v>177</v>
      </c>
      <c r="D11" s="316">
        <f t="shared" si="0"/>
        <v>9</v>
      </c>
      <c r="E11" s="129"/>
      <c r="F11" s="83"/>
      <c r="G11" s="84"/>
      <c r="H11" s="84"/>
      <c r="I11" s="84"/>
      <c r="J11" s="325">
        <v>2</v>
      </c>
      <c r="K11" s="84"/>
      <c r="L11" s="84"/>
      <c r="M11" s="85"/>
      <c r="N11" s="92">
        <f t="shared" si="1"/>
        <v>2</v>
      </c>
      <c r="O11" s="48"/>
      <c r="P11" s="83"/>
      <c r="Q11" s="84"/>
      <c r="R11" s="84"/>
      <c r="S11" s="86"/>
      <c r="T11" s="84">
        <v>9</v>
      </c>
      <c r="U11" s="84"/>
      <c r="V11" s="84"/>
      <c r="W11" s="85"/>
      <c r="X11" s="161"/>
      <c r="Y11" s="166"/>
      <c r="Z11" s="167"/>
      <c r="AA11" s="167"/>
      <c r="AB11" s="167"/>
      <c r="AC11" s="167">
        <v>9</v>
      </c>
      <c r="AD11" s="168"/>
      <c r="AE11" s="168"/>
      <c r="AF11" s="168"/>
      <c r="AG11" s="169">
        <f t="shared" si="2"/>
        <v>9</v>
      </c>
    </row>
    <row r="12" spans="1:33" ht="12.75" customHeight="1">
      <c r="A12" s="123">
        <v>8</v>
      </c>
      <c r="B12" s="150">
        <v>19</v>
      </c>
      <c r="C12" s="75" t="s">
        <v>294</v>
      </c>
      <c r="D12" s="316">
        <f t="shared" si="0"/>
        <v>9</v>
      </c>
      <c r="E12" s="129"/>
      <c r="F12" s="83"/>
      <c r="G12" s="325">
        <v>1</v>
      </c>
      <c r="H12" s="84"/>
      <c r="I12" s="84"/>
      <c r="J12" s="325">
        <v>1</v>
      </c>
      <c r="K12" s="325">
        <v>1</v>
      </c>
      <c r="L12" s="84"/>
      <c r="M12" s="327">
        <v>1</v>
      </c>
      <c r="N12" s="92">
        <f t="shared" si="1"/>
        <v>4</v>
      </c>
      <c r="O12" s="48"/>
      <c r="P12" s="83"/>
      <c r="Q12" s="84">
        <v>6</v>
      </c>
      <c r="R12" s="84"/>
      <c r="S12" s="86"/>
      <c r="T12" s="84">
        <v>1</v>
      </c>
      <c r="U12" s="84">
        <v>1</v>
      </c>
      <c r="V12" s="84"/>
      <c r="W12" s="85">
        <v>1</v>
      </c>
      <c r="X12" s="161"/>
      <c r="Y12" s="166"/>
      <c r="Z12" s="167">
        <v>6</v>
      </c>
      <c r="AA12" s="167"/>
      <c r="AB12" s="167"/>
      <c r="AC12" s="167">
        <v>1</v>
      </c>
      <c r="AD12" s="168">
        <v>1</v>
      </c>
      <c r="AE12" s="168"/>
      <c r="AF12" s="168">
        <v>1</v>
      </c>
      <c r="AG12" s="169">
        <f t="shared" si="2"/>
        <v>9</v>
      </c>
    </row>
    <row r="13" spans="1:33" ht="12.75" customHeight="1">
      <c r="A13" s="123">
        <v>10</v>
      </c>
      <c r="B13" s="149">
        <v>14</v>
      </c>
      <c r="C13" s="75" t="s">
        <v>50</v>
      </c>
      <c r="D13" s="316">
        <f t="shared" si="0"/>
        <v>1</v>
      </c>
      <c r="E13" s="129"/>
      <c r="F13" s="83"/>
      <c r="G13" s="84"/>
      <c r="H13" s="325">
        <v>1</v>
      </c>
      <c r="I13" s="84"/>
      <c r="J13" s="84"/>
      <c r="K13" s="84"/>
      <c r="L13" s="84"/>
      <c r="M13" s="85"/>
      <c r="N13" s="92">
        <f t="shared" si="1"/>
        <v>1</v>
      </c>
      <c r="O13" s="48"/>
      <c r="P13" s="83"/>
      <c r="Q13" s="84"/>
      <c r="R13" s="84">
        <v>1</v>
      </c>
      <c r="S13" s="86"/>
      <c r="T13" s="84"/>
      <c r="U13" s="84"/>
      <c r="V13" s="84"/>
      <c r="W13" s="85"/>
      <c r="X13" s="161"/>
      <c r="Y13" s="166"/>
      <c r="Z13" s="167"/>
      <c r="AA13" s="167">
        <v>1</v>
      </c>
      <c r="AB13" s="167"/>
      <c r="AC13" s="167"/>
      <c r="AD13" s="168"/>
      <c r="AE13" s="168"/>
      <c r="AF13" s="168"/>
      <c r="AG13" s="169">
        <f t="shared" si="2"/>
        <v>1</v>
      </c>
    </row>
    <row r="14" spans="1:33" ht="12.75" customHeight="1">
      <c r="A14" s="123">
        <v>10</v>
      </c>
      <c r="B14" s="149">
        <v>16</v>
      </c>
      <c r="C14" s="75" t="s">
        <v>20</v>
      </c>
      <c r="D14" s="316">
        <f t="shared" si="0"/>
        <v>1</v>
      </c>
      <c r="E14" s="129"/>
      <c r="F14" s="326">
        <v>1</v>
      </c>
      <c r="G14" s="84"/>
      <c r="H14" s="84"/>
      <c r="I14" s="84"/>
      <c r="J14" s="84"/>
      <c r="K14" s="84"/>
      <c r="L14" s="84"/>
      <c r="M14" s="85"/>
      <c r="N14" s="92">
        <f t="shared" si="1"/>
        <v>1</v>
      </c>
      <c r="O14" s="48"/>
      <c r="P14" s="83">
        <v>1</v>
      </c>
      <c r="Q14" s="84"/>
      <c r="R14" s="84"/>
      <c r="S14" s="86"/>
      <c r="T14" s="84"/>
      <c r="U14" s="84"/>
      <c r="V14" s="84"/>
      <c r="W14" s="85"/>
      <c r="X14" s="161"/>
      <c r="Y14" s="166">
        <v>1</v>
      </c>
      <c r="Z14" s="167"/>
      <c r="AA14" s="167"/>
      <c r="AB14" s="167"/>
      <c r="AC14" s="167"/>
      <c r="AD14" s="168"/>
      <c r="AE14" s="168"/>
      <c r="AF14" s="168"/>
      <c r="AG14" s="169">
        <f t="shared" si="2"/>
        <v>1</v>
      </c>
    </row>
    <row r="15" spans="1:33" ht="12.75" customHeight="1">
      <c r="A15" s="123">
        <v>10</v>
      </c>
      <c r="B15" s="150">
        <v>24</v>
      </c>
      <c r="C15" s="75" t="s">
        <v>627</v>
      </c>
      <c r="D15" s="316">
        <f t="shared" si="0"/>
        <v>1</v>
      </c>
      <c r="E15" s="129"/>
      <c r="F15" s="83"/>
      <c r="G15" s="84"/>
      <c r="H15" s="325">
        <v>1</v>
      </c>
      <c r="I15" s="86"/>
      <c r="J15" s="84"/>
      <c r="K15" s="84"/>
      <c r="L15" s="84"/>
      <c r="M15" s="85"/>
      <c r="N15" s="92">
        <f t="shared" si="1"/>
        <v>1</v>
      </c>
      <c r="O15" s="48"/>
      <c r="P15" s="83"/>
      <c r="Q15" s="84"/>
      <c r="R15" s="84">
        <v>1</v>
      </c>
      <c r="S15" s="86"/>
      <c r="T15" s="84"/>
      <c r="U15" s="84"/>
      <c r="V15" s="84"/>
      <c r="W15" s="85"/>
      <c r="X15" s="161"/>
      <c r="Y15" s="166"/>
      <c r="Z15" s="167"/>
      <c r="AA15" s="167">
        <v>1</v>
      </c>
      <c r="AB15" s="167"/>
      <c r="AC15" s="167"/>
      <c r="AD15" s="168"/>
      <c r="AE15" s="168"/>
      <c r="AF15" s="168"/>
      <c r="AG15" s="169">
        <f t="shared" si="2"/>
        <v>1</v>
      </c>
    </row>
    <row r="16" spans="1:33" ht="12.75" customHeight="1">
      <c r="A16" s="124" t="s">
        <v>54</v>
      </c>
      <c r="B16" s="149">
        <v>2</v>
      </c>
      <c r="C16" s="75" t="s">
        <v>60</v>
      </c>
      <c r="D16" s="316">
        <f t="shared" si="0"/>
        <v>0</v>
      </c>
      <c r="E16" s="129"/>
      <c r="F16" s="83"/>
      <c r="G16" s="84"/>
      <c r="H16" s="84"/>
      <c r="I16" s="84"/>
      <c r="J16" s="84"/>
      <c r="K16" s="84"/>
      <c r="L16" s="84"/>
      <c r="M16" s="85"/>
      <c r="N16" s="92">
        <f t="shared" si="1"/>
        <v>0</v>
      </c>
      <c r="O16" s="48"/>
      <c r="P16" s="83"/>
      <c r="Q16" s="84"/>
      <c r="R16" s="84"/>
      <c r="S16" s="86"/>
      <c r="T16" s="84"/>
      <c r="U16" s="84"/>
      <c r="V16" s="84"/>
      <c r="W16" s="85"/>
      <c r="X16" s="161"/>
      <c r="Y16" s="166"/>
      <c r="Z16" s="167"/>
      <c r="AA16" s="167"/>
      <c r="AB16" s="167"/>
      <c r="AC16" s="167"/>
      <c r="AD16" s="168"/>
      <c r="AE16" s="168"/>
      <c r="AF16" s="168"/>
      <c r="AG16" s="169">
        <f t="shared" si="2"/>
        <v>0</v>
      </c>
    </row>
    <row r="17" spans="1:33" ht="12.75" customHeight="1">
      <c r="A17" s="124" t="s">
        <v>54</v>
      </c>
      <c r="B17" s="149">
        <v>8</v>
      </c>
      <c r="C17" s="75" t="s">
        <v>17</v>
      </c>
      <c r="D17" s="316">
        <f t="shared" si="0"/>
        <v>0</v>
      </c>
      <c r="E17" s="129"/>
      <c r="F17" s="83"/>
      <c r="G17" s="84"/>
      <c r="H17" s="84"/>
      <c r="I17" s="84"/>
      <c r="J17" s="84"/>
      <c r="K17" s="84"/>
      <c r="L17" s="84"/>
      <c r="M17" s="85"/>
      <c r="N17" s="92">
        <f t="shared" si="1"/>
        <v>0</v>
      </c>
      <c r="O17" s="48"/>
      <c r="P17" s="83"/>
      <c r="Q17" s="84"/>
      <c r="R17" s="84"/>
      <c r="S17" s="86"/>
      <c r="T17" s="84"/>
      <c r="U17" s="84"/>
      <c r="V17" s="84"/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</row>
    <row r="18" spans="1:33" ht="12.75" customHeight="1">
      <c r="A18" s="124" t="s">
        <v>54</v>
      </c>
      <c r="B18" s="149">
        <v>11</v>
      </c>
      <c r="C18" s="75" t="s">
        <v>16</v>
      </c>
      <c r="D18" s="316">
        <f t="shared" si="0"/>
        <v>0</v>
      </c>
      <c r="E18" s="129"/>
      <c r="F18" s="83"/>
      <c r="G18" s="84"/>
      <c r="H18" s="84"/>
      <c r="I18" s="84"/>
      <c r="J18" s="84"/>
      <c r="K18" s="84"/>
      <c r="L18" s="84"/>
      <c r="M18" s="85"/>
      <c r="N18" s="92">
        <f t="shared" si="1"/>
        <v>0</v>
      </c>
      <c r="O18" s="48"/>
      <c r="P18" s="83"/>
      <c r="Q18" s="84"/>
      <c r="R18" s="84"/>
      <c r="S18" s="86"/>
      <c r="T18" s="84"/>
      <c r="U18" s="84"/>
      <c r="V18" s="84"/>
      <c r="W18" s="85"/>
      <c r="X18" s="161"/>
      <c r="Y18" s="166"/>
      <c r="Z18" s="167"/>
      <c r="AA18" s="167"/>
      <c r="AB18" s="167"/>
      <c r="AC18" s="167"/>
      <c r="AD18" s="168"/>
      <c r="AE18" s="168"/>
      <c r="AF18" s="168"/>
      <c r="AG18" s="169">
        <f t="shared" si="2"/>
        <v>0</v>
      </c>
    </row>
    <row r="19" spans="1:33" ht="12.75" customHeight="1">
      <c r="A19" s="124" t="s">
        <v>54</v>
      </c>
      <c r="B19" s="149"/>
      <c r="C19" s="421" t="s">
        <v>176</v>
      </c>
      <c r="D19" s="316">
        <f t="shared" si="0"/>
        <v>0</v>
      </c>
      <c r="E19" s="129"/>
      <c r="F19" s="83"/>
      <c r="G19" s="84"/>
      <c r="H19" s="84"/>
      <c r="I19" s="84"/>
      <c r="J19" s="84"/>
      <c r="K19" s="84"/>
      <c r="L19" s="84"/>
      <c r="M19" s="85"/>
      <c r="N19" s="92">
        <f t="shared" si="1"/>
        <v>0</v>
      </c>
      <c r="O19" s="48"/>
      <c r="P19" s="83"/>
      <c r="Q19" s="84"/>
      <c r="R19" s="84"/>
      <c r="S19" s="86"/>
      <c r="T19" s="84"/>
      <c r="U19" s="84"/>
      <c r="V19" s="84"/>
      <c r="W19" s="85"/>
      <c r="X19" s="161"/>
      <c r="Y19" s="166"/>
      <c r="Z19" s="167"/>
      <c r="AA19" s="167"/>
      <c r="AB19" s="167"/>
      <c r="AC19" s="167"/>
      <c r="AD19" s="168"/>
      <c r="AE19" s="168"/>
      <c r="AF19" s="168"/>
      <c r="AG19" s="169">
        <f t="shared" si="2"/>
        <v>0</v>
      </c>
    </row>
    <row r="20" spans="1:33" ht="12.75" customHeight="1">
      <c r="A20" s="124" t="s">
        <v>54</v>
      </c>
      <c r="B20" s="149">
        <v>13</v>
      </c>
      <c r="C20" s="75" t="s">
        <v>175</v>
      </c>
      <c r="D20" s="316">
        <f t="shared" si="0"/>
        <v>0</v>
      </c>
      <c r="E20" s="129"/>
      <c r="F20" s="83"/>
      <c r="G20" s="84"/>
      <c r="H20" s="84"/>
      <c r="I20" s="84"/>
      <c r="J20" s="84"/>
      <c r="K20" s="84"/>
      <c r="L20" s="84"/>
      <c r="M20" s="85"/>
      <c r="N20" s="92">
        <f t="shared" si="1"/>
        <v>0</v>
      </c>
      <c r="O20" s="48"/>
      <c r="P20" s="83"/>
      <c r="Q20" s="84"/>
      <c r="R20" s="84"/>
      <c r="S20" s="86"/>
      <c r="T20" s="84"/>
      <c r="U20" s="84"/>
      <c r="V20" s="84"/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</row>
    <row r="21" spans="1:33" ht="12.75" customHeight="1">
      <c r="A21" s="124" t="s">
        <v>54</v>
      </c>
      <c r="B21" s="149">
        <v>15</v>
      </c>
      <c r="C21" s="75" t="s">
        <v>28</v>
      </c>
      <c r="D21" s="316">
        <f t="shared" si="0"/>
        <v>0</v>
      </c>
      <c r="E21" s="129"/>
      <c r="F21" s="83"/>
      <c r="G21" s="84"/>
      <c r="H21" s="84"/>
      <c r="I21" s="84"/>
      <c r="J21" s="84"/>
      <c r="K21" s="84"/>
      <c r="L21" s="84"/>
      <c r="M21" s="85"/>
      <c r="N21" s="92">
        <f t="shared" si="1"/>
        <v>0</v>
      </c>
      <c r="O21" s="48"/>
      <c r="P21" s="83"/>
      <c r="Q21" s="84"/>
      <c r="R21" s="84"/>
      <c r="S21" s="86"/>
      <c r="T21" s="84"/>
      <c r="U21" s="84"/>
      <c r="V21" s="84"/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2"/>
        <v>0</v>
      </c>
    </row>
    <row r="22" spans="1:33" ht="12.75" customHeight="1">
      <c r="A22" s="124" t="s">
        <v>54</v>
      </c>
      <c r="B22" s="150">
        <v>17</v>
      </c>
      <c r="C22" s="75" t="s">
        <v>40</v>
      </c>
      <c r="D22" s="316">
        <f t="shared" si="0"/>
        <v>0</v>
      </c>
      <c r="E22" s="129"/>
      <c r="F22" s="83"/>
      <c r="G22" s="84"/>
      <c r="H22" s="84"/>
      <c r="I22" s="84"/>
      <c r="J22" s="84"/>
      <c r="K22" s="84"/>
      <c r="L22" s="84"/>
      <c r="M22" s="85"/>
      <c r="N22" s="92">
        <f t="shared" si="1"/>
        <v>0</v>
      </c>
      <c r="O22" s="48"/>
      <c r="P22" s="83"/>
      <c r="Q22" s="84"/>
      <c r="R22" s="84"/>
      <c r="S22" s="86"/>
      <c r="T22" s="84"/>
      <c r="U22" s="84"/>
      <c r="V22" s="84"/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</row>
    <row r="23" spans="1:33" ht="12.75" customHeight="1">
      <c r="A23" s="124" t="s">
        <v>54</v>
      </c>
      <c r="B23" s="150">
        <v>18</v>
      </c>
      <c r="C23" s="75" t="s">
        <v>26</v>
      </c>
      <c r="D23" s="316">
        <f t="shared" si="0"/>
        <v>0</v>
      </c>
      <c r="E23" s="129"/>
      <c r="F23" s="83"/>
      <c r="G23" s="84"/>
      <c r="H23" s="84"/>
      <c r="I23" s="84"/>
      <c r="J23" s="84"/>
      <c r="K23" s="84"/>
      <c r="L23" s="84"/>
      <c r="M23" s="85"/>
      <c r="N23" s="92">
        <f t="shared" si="1"/>
        <v>0</v>
      </c>
      <c r="O23" s="48"/>
      <c r="P23" s="83"/>
      <c r="Q23" s="84"/>
      <c r="R23" s="84"/>
      <c r="S23" s="86"/>
      <c r="T23" s="84"/>
      <c r="U23" s="84"/>
      <c r="V23" s="84"/>
      <c r="W23" s="85"/>
      <c r="X23" s="161"/>
      <c r="Y23" s="166"/>
      <c r="Z23" s="167"/>
      <c r="AA23" s="167"/>
      <c r="AB23" s="167"/>
      <c r="AC23" s="167"/>
      <c r="AD23" s="168"/>
      <c r="AE23" s="168"/>
      <c r="AF23" s="168"/>
      <c r="AG23" s="169">
        <f t="shared" si="2"/>
        <v>0</v>
      </c>
    </row>
    <row r="24" spans="1:33" ht="12.75" customHeight="1">
      <c r="A24" s="124" t="s">
        <v>54</v>
      </c>
      <c r="B24" s="150">
        <v>20</v>
      </c>
      <c r="C24" s="75" t="s">
        <v>18</v>
      </c>
      <c r="D24" s="316">
        <f t="shared" si="0"/>
        <v>0</v>
      </c>
      <c r="E24" s="129"/>
      <c r="F24" s="83"/>
      <c r="G24" s="84"/>
      <c r="H24" s="84"/>
      <c r="I24" s="84"/>
      <c r="J24" s="84"/>
      <c r="K24" s="84"/>
      <c r="L24" s="84"/>
      <c r="M24" s="85"/>
      <c r="N24" s="92">
        <f t="shared" si="1"/>
        <v>0</v>
      </c>
      <c r="O24" s="48"/>
      <c r="P24" s="83"/>
      <c r="Q24" s="84"/>
      <c r="R24" s="84"/>
      <c r="S24" s="86"/>
      <c r="T24" s="84"/>
      <c r="U24" s="84"/>
      <c r="V24" s="84"/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 t="shared" si="2"/>
        <v>0</v>
      </c>
    </row>
    <row r="25" spans="1:33" ht="12.75" customHeight="1">
      <c r="A25" s="124" t="s">
        <v>54</v>
      </c>
      <c r="B25" s="150">
        <v>21</v>
      </c>
      <c r="C25" s="75" t="s">
        <v>19</v>
      </c>
      <c r="D25" s="316">
        <f t="shared" si="0"/>
        <v>0</v>
      </c>
      <c r="E25" s="129"/>
      <c r="F25" s="83"/>
      <c r="G25" s="84"/>
      <c r="H25" s="84"/>
      <c r="I25" s="84"/>
      <c r="J25" s="84"/>
      <c r="K25" s="84"/>
      <c r="L25" s="84"/>
      <c r="M25" s="85"/>
      <c r="N25" s="92">
        <f t="shared" si="1"/>
        <v>0</v>
      </c>
      <c r="O25" s="48"/>
      <c r="P25" s="83"/>
      <c r="Q25" s="84"/>
      <c r="R25" s="84"/>
      <c r="S25" s="86"/>
      <c r="T25" s="84"/>
      <c r="U25" s="84"/>
      <c r="V25" s="84"/>
      <c r="W25" s="85"/>
      <c r="X25" s="161"/>
      <c r="Y25" s="166"/>
      <c r="Z25" s="167"/>
      <c r="AA25" s="167"/>
      <c r="AB25" s="167"/>
      <c r="AC25" s="167"/>
      <c r="AD25" s="168"/>
      <c r="AE25" s="168"/>
      <c r="AF25" s="168"/>
      <c r="AG25" s="169">
        <f t="shared" si="2"/>
        <v>0</v>
      </c>
    </row>
    <row r="26" spans="1:33" ht="12.75" customHeight="1">
      <c r="A26" s="124" t="s">
        <v>54</v>
      </c>
      <c r="B26" s="150">
        <v>22</v>
      </c>
      <c r="C26" s="75" t="s">
        <v>43</v>
      </c>
      <c r="D26" s="316">
        <f t="shared" si="0"/>
        <v>0</v>
      </c>
      <c r="E26" s="129"/>
      <c r="F26" s="83"/>
      <c r="G26" s="84"/>
      <c r="H26" s="84"/>
      <c r="I26" s="84"/>
      <c r="J26" s="84"/>
      <c r="K26" s="84"/>
      <c r="L26" s="84"/>
      <c r="M26" s="85"/>
      <c r="N26" s="92">
        <f t="shared" si="1"/>
        <v>0</v>
      </c>
      <c r="O26" s="48"/>
      <c r="P26" s="83"/>
      <c r="Q26" s="84"/>
      <c r="R26" s="84"/>
      <c r="S26" s="86"/>
      <c r="T26" s="84"/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 t="shared" si="2"/>
        <v>0</v>
      </c>
    </row>
    <row r="27" spans="1:33" ht="12.75" customHeight="1">
      <c r="A27" s="124" t="s">
        <v>54</v>
      </c>
      <c r="B27" s="150">
        <v>23</v>
      </c>
      <c r="C27" s="75" t="s">
        <v>59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1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</row>
    <row r="28" spans="1:33" ht="12.75" customHeight="1">
      <c r="A28" s="124" t="s">
        <v>54</v>
      </c>
      <c r="B28" s="150">
        <v>24</v>
      </c>
      <c r="C28" s="75" t="s">
        <v>23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1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</row>
    <row r="29" spans="1:33" ht="12.75" customHeight="1">
      <c r="A29" s="124" t="s">
        <v>54</v>
      </c>
      <c r="B29" s="151" t="s">
        <v>54</v>
      </c>
      <c r="C29" s="76" t="s">
        <v>29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1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</row>
    <row r="30" spans="1:33" ht="12.75" customHeight="1">
      <c r="A30" s="124" t="s">
        <v>54</v>
      </c>
      <c r="B30" s="151" t="s">
        <v>54</v>
      </c>
      <c r="C30" s="76" t="s">
        <v>22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1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</row>
    <row r="31" spans="1:33" ht="12.75" customHeight="1">
      <c r="A31" s="124" t="s">
        <v>54</v>
      </c>
      <c r="B31" s="151" t="s">
        <v>54</v>
      </c>
      <c r="C31" s="76" t="s">
        <v>116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1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</row>
    <row r="32" spans="1:33" ht="12.75" customHeight="1">
      <c r="A32" s="124" t="s">
        <v>54</v>
      </c>
      <c r="B32" s="151" t="s">
        <v>54</v>
      </c>
      <c r="C32" s="75" t="s">
        <v>24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1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</row>
    <row r="33" spans="1:33" ht="12.75" customHeight="1">
      <c r="A33" s="124" t="s">
        <v>54</v>
      </c>
      <c r="B33" s="151" t="s">
        <v>54</v>
      </c>
      <c r="C33" s="75" t="s">
        <v>51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1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</row>
    <row r="34" spans="1:33" ht="12.75" customHeight="1">
      <c r="A34" s="124" t="s">
        <v>54</v>
      </c>
      <c r="B34" s="151" t="s">
        <v>54</v>
      </c>
      <c r="C34" s="75" t="s">
        <v>58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1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</row>
    <row r="35" spans="1:33" ht="12.75" customHeight="1">
      <c r="A35" s="124" t="s">
        <v>54</v>
      </c>
      <c r="B35" s="151" t="s">
        <v>54</v>
      </c>
      <c r="C35" s="75" t="s">
        <v>178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1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</row>
    <row r="36" spans="1:33" ht="12.75" customHeight="1">
      <c r="A36" s="124" t="s">
        <v>54</v>
      </c>
      <c r="B36" s="151" t="s">
        <v>54</v>
      </c>
      <c r="C36" s="75" t="s">
        <v>53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1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</row>
    <row r="37" spans="1:33" ht="12.75" customHeight="1">
      <c r="A37" s="124" t="s">
        <v>54</v>
      </c>
      <c r="B37" s="151" t="s">
        <v>54</v>
      </c>
      <c r="C37" s="75" t="s">
        <v>21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1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</row>
    <row r="38" spans="1:33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1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</row>
    <row r="39" spans="1:23" ht="15">
      <c r="A39" s="198"/>
      <c r="B39" s="199"/>
      <c r="C39" s="80"/>
      <c r="D39" s="197"/>
      <c r="E39" s="22"/>
      <c r="F39" s="22"/>
      <c r="G39" s="22"/>
      <c r="H39" s="23"/>
      <c r="I39" s="36"/>
      <c r="J39" s="24"/>
      <c r="K39" s="25"/>
      <c r="L39" s="25"/>
      <c r="M39" s="25" t="s">
        <v>112</v>
      </c>
      <c r="N39" s="157">
        <f>SUM(N4:N38)</f>
        <v>33</v>
      </c>
      <c r="O39" s="155" t="s">
        <v>621</v>
      </c>
      <c r="P39" s="155"/>
      <c r="Q39" s="22"/>
      <c r="R39" s="23"/>
      <c r="S39" s="36"/>
      <c r="T39" s="24"/>
      <c r="U39" s="25"/>
      <c r="V39" s="25"/>
      <c r="W39" s="25"/>
    </row>
    <row r="40" spans="2:23" ht="12.75">
      <c r="B40" s="127"/>
      <c r="C40" s="80"/>
      <c r="D40" s="184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54" t="s">
        <v>78</v>
      </c>
      <c r="D41" s="187" t="s">
        <v>633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3:19" ht="12.75">
      <c r="C42" s="69" t="s">
        <v>98</v>
      </c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4:19" ht="12.75">
      <c r="D43" s="185"/>
      <c r="E43" s="141"/>
      <c r="F43" s="210"/>
      <c r="G43" s="21"/>
      <c r="H43" s="21"/>
      <c r="I43" s="39"/>
      <c r="O43" s="21"/>
      <c r="P43" s="21"/>
      <c r="Q43" s="21"/>
      <c r="R43" s="21"/>
      <c r="S43" s="39"/>
    </row>
    <row r="44" spans="1:21" ht="12.75">
      <c r="A44" s="205" t="s">
        <v>291</v>
      </c>
      <c r="B44" s="140"/>
      <c r="C44" s="206"/>
      <c r="D44" s="141"/>
      <c r="E44" s="141"/>
      <c r="F44" s="210"/>
      <c r="G44" s="21"/>
      <c r="H44" s="21"/>
      <c r="I44" s="39"/>
      <c r="K44" s="27"/>
      <c r="O44" s="21"/>
      <c r="P44" s="21"/>
      <c r="Q44" s="21"/>
      <c r="R44" s="21"/>
      <c r="S44" s="39"/>
      <c r="U44" s="27"/>
    </row>
    <row r="45" spans="1:19" ht="12.75">
      <c r="A45" s="207" t="s">
        <v>619</v>
      </c>
      <c r="B45" s="140"/>
      <c r="C45" s="208"/>
      <c r="D45" s="141"/>
      <c r="E45" s="141"/>
      <c r="F45" s="210"/>
      <c r="G45" s="21"/>
      <c r="H45" s="21"/>
      <c r="I45" s="39"/>
      <c r="O45" s="21"/>
      <c r="P45" s="21"/>
      <c r="Q45" s="21"/>
      <c r="R45" s="21"/>
      <c r="S45" s="39"/>
    </row>
    <row r="46" spans="1:21" ht="12.75">
      <c r="A46" s="207" t="s">
        <v>292</v>
      </c>
      <c r="B46" s="140"/>
      <c r="C46" s="208"/>
      <c r="D46" s="141"/>
      <c r="E46" s="21"/>
      <c r="F46" s="21"/>
      <c r="G46" s="21"/>
      <c r="H46" s="21"/>
      <c r="I46" s="3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86"/>
      <c r="E47" s="21"/>
      <c r="F47" s="21"/>
      <c r="G47" s="21"/>
      <c r="H47" s="21"/>
      <c r="I47" s="3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56" t="s">
        <v>620</v>
      </c>
      <c r="D48" s="185">
        <f>SUM(D4:D38)</f>
        <v>165</v>
      </c>
      <c r="E48" s="21"/>
      <c r="F48" s="21"/>
      <c r="G48" s="21"/>
      <c r="H48" s="21"/>
      <c r="I48" s="39"/>
      <c r="O48" s="21"/>
      <c r="P48" s="21"/>
      <c r="Q48" s="21"/>
      <c r="R48" s="21"/>
      <c r="S48" s="39"/>
    </row>
  </sheetData>
  <sheetProtection/>
  <mergeCells count="7">
    <mergeCell ref="Y1:AG2"/>
    <mergeCell ref="D1:D3"/>
    <mergeCell ref="N1:N3"/>
    <mergeCell ref="A1:A3"/>
    <mergeCell ref="B1:B3"/>
    <mergeCell ref="F1:M2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2018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zoomScalePageLayoutView="0" workbookViewId="0" topLeftCell="A7">
      <selection activeCell="B21" sqref="B21"/>
    </sheetView>
  </sheetViews>
  <sheetFormatPr defaultColWidth="11.421875" defaultRowHeight="12.75"/>
  <cols>
    <col min="1" max="1" width="4.28125" style="126" customWidth="1"/>
    <col min="2" max="2" width="3.7109375" style="126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16384" width="11.421875" style="20" customWidth="1"/>
  </cols>
  <sheetData>
    <row r="1" spans="1:43" ht="12.75" customHeight="1">
      <c r="A1" s="490">
        <v>2020</v>
      </c>
      <c r="B1" s="493">
        <v>2019</v>
      </c>
      <c r="C1" s="312" t="s">
        <v>48</v>
      </c>
      <c r="D1" s="484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</row>
    <row r="2" spans="1:43" ht="20.25" customHeight="1" thickBot="1">
      <c r="A2" s="491"/>
      <c r="B2" s="494"/>
      <c r="C2" s="54" t="s">
        <v>52</v>
      </c>
      <c r="D2" s="485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</row>
    <row r="3" spans="1:43" ht="13.5" customHeight="1" thickBot="1">
      <c r="A3" s="492"/>
      <c r="B3" s="495"/>
      <c r="C3" s="55" t="s">
        <v>14</v>
      </c>
      <c r="D3" s="486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</row>
    <row r="4" spans="1:43" ht="12.75" customHeight="1">
      <c r="A4" s="122">
        <v>1</v>
      </c>
      <c r="B4" s="148">
        <v>1</v>
      </c>
      <c r="C4" s="73" t="s">
        <v>27</v>
      </c>
      <c r="D4" s="315">
        <f aca="true" t="shared" si="0" ref="D4:D20">SUM(AG4+AQ4)</f>
        <v>178</v>
      </c>
      <c r="E4" s="128"/>
      <c r="F4" s="322">
        <v>2</v>
      </c>
      <c r="G4" s="323">
        <v>2</v>
      </c>
      <c r="H4" s="323">
        <v>4</v>
      </c>
      <c r="I4" s="323">
        <v>1</v>
      </c>
      <c r="J4" s="323">
        <v>3</v>
      </c>
      <c r="K4" s="323">
        <v>2</v>
      </c>
      <c r="L4" s="323">
        <v>4</v>
      </c>
      <c r="M4" s="43"/>
      <c r="N4" s="91">
        <f aca="true" t="shared" si="1" ref="N4:N20">SUM(F4:M4)</f>
        <v>18</v>
      </c>
      <c r="O4" s="48"/>
      <c r="P4" s="82">
        <v>2</v>
      </c>
      <c r="Q4" s="41">
        <v>30</v>
      </c>
      <c r="R4" s="41">
        <v>4</v>
      </c>
      <c r="S4" s="42">
        <v>11</v>
      </c>
      <c r="T4" s="41">
        <v>37</v>
      </c>
      <c r="U4" s="41">
        <v>24</v>
      </c>
      <c r="V4" s="41">
        <v>70</v>
      </c>
      <c r="W4" s="43"/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20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20">SUM(AI4:AP4)</f>
        <v>136</v>
      </c>
    </row>
    <row r="5" spans="1:43" ht="12.75" customHeight="1">
      <c r="A5" s="123">
        <v>2</v>
      </c>
      <c r="B5" s="149">
        <v>10</v>
      </c>
      <c r="C5" s="75" t="s">
        <v>71</v>
      </c>
      <c r="D5" s="316">
        <f t="shared" si="0"/>
        <v>61</v>
      </c>
      <c r="E5" s="129"/>
      <c r="F5" s="83"/>
      <c r="G5" s="84"/>
      <c r="H5" s="325">
        <v>1</v>
      </c>
      <c r="I5" s="325">
        <v>2</v>
      </c>
      <c r="J5" s="325">
        <v>1</v>
      </c>
      <c r="K5" s="84"/>
      <c r="L5" s="325">
        <v>1</v>
      </c>
      <c r="M5" s="85"/>
      <c r="N5" s="92">
        <f t="shared" si="1"/>
        <v>5</v>
      </c>
      <c r="O5" s="48"/>
      <c r="P5" s="83"/>
      <c r="Q5" s="84"/>
      <c r="R5" s="84">
        <v>1</v>
      </c>
      <c r="S5" s="86">
        <v>42</v>
      </c>
      <c r="T5" s="84">
        <v>2</v>
      </c>
      <c r="U5" s="84"/>
      <c r="V5" s="84">
        <v>16</v>
      </c>
      <c r="W5" s="85"/>
      <c r="X5" s="161"/>
      <c r="Y5" s="166"/>
      <c r="Z5" s="167"/>
      <c r="AA5" s="167">
        <v>1</v>
      </c>
      <c r="AB5" s="167">
        <v>21</v>
      </c>
      <c r="AC5" s="167">
        <v>1</v>
      </c>
      <c r="AD5" s="168"/>
      <c r="AE5" s="168">
        <v>1</v>
      </c>
      <c r="AF5" s="168"/>
      <c r="AG5" s="169">
        <f t="shared" si="2"/>
        <v>24</v>
      </c>
      <c r="AH5" s="161"/>
      <c r="AI5" s="166"/>
      <c r="AJ5" s="167"/>
      <c r="AK5" s="167"/>
      <c r="AL5" s="167">
        <v>21</v>
      </c>
      <c r="AM5" s="167">
        <v>1</v>
      </c>
      <c r="AN5" s="168"/>
      <c r="AO5" s="168">
        <v>15</v>
      </c>
      <c r="AP5" s="168"/>
      <c r="AQ5" s="169">
        <f t="shared" si="3"/>
        <v>37</v>
      </c>
    </row>
    <row r="6" spans="1:43" ht="12.75" customHeight="1">
      <c r="A6" s="123">
        <v>3</v>
      </c>
      <c r="B6" s="149">
        <v>6</v>
      </c>
      <c r="C6" s="74" t="s">
        <v>626</v>
      </c>
      <c r="D6" s="316">
        <f t="shared" si="0"/>
        <v>44</v>
      </c>
      <c r="E6" s="129"/>
      <c r="F6" s="83"/>
      <c r="G6" s="325">
        <v>2</v>
      </c>
      <c r="H6" s="84"/>
      <c r="I6" s="325">
        <v>1</v>
      </c>
      <c r="J6" s="325">
        <v>1</v>
      </c>
      <c r="K6" s="84"/>
      <c r="L6" s="84"/>
      <c r="M6" s="85"/>
      <c r="N6" s="92">
        <f t="shared" si="1"/>
        <v>4</v>
      </c>
      <c r="O6" s="48"/>
      <c r="P6" s="83"/>
      <c r="Q6" s="84">
        <v>18</v>
      </c>
      <c r="R6" s="84"/>
      <c r="S6" s="86">
        <v>25</v>
      </c>
      <c r="T6" s="84">
        <v>1</v>
      </c>
      <c r="U6" s="84"/>
      <c r="V6" s="84"/>
      <c r="W6" s="85"/>
      <c r="X6" s="161"/>
      <c r="Y6" s="166"/>
      <c r="Z6" s="167">
        <v>9</v>
      </c>
      <c r="AA6" s="167"/>
      <c r="AB6" s="167">
        <v>10</v>
      </c>
      <c r="AC6" s="167">
        <v>1</v>
      </c>
      <c r="AD6" s="168"/>
      <c r="AE6" s="168"/>
      <c r="AF6" s="168"/>
      <c r="AG6" s="169">
        <f t="shared" si="2"/>
        <v>20</v>
      </c>
      <c r="AH6" s="161"/>
      <c r="AI6" s="166"/>
      <c r="AJ6" s="167">
        <v>9</v>
      </c>
      <c r="AK6" s="167"/>
      <c r="AL6" s="167">
        <v>15</v>
      </c>
      <c r="AM6" s="167"/>
      <c r="AN6" s="168"/>
      <c r="AO6" s="168"/>
      <c r="AP6" s="168"/>
      <c r="AQ6" s="169">
        <f t="shared" si="3"/>
        <v>24</v>
      </c>
    </row>
    <row r="7" spans="1:43" ht="12.75" customHeight="1">
      <c r="A7" s="123">
        <v>4</v>
      </c>
      <c r="B7" s="150">
        <v>5</v>
      </c>
      <c r="C7" s="74" t="s">
        <v>55</v>
      </c>
      <c r="D7" s="316">
        <f t="shared" si="0"/>
        <v>30</v>
      </c>
      <c r="E7" s="129"/>
      <c r="F7" s="83"/>
      <c r="G7" s="84"/>
      <c r="H7" s="325">
        <v>1</v>
      </c>
      <c r="I7" s="84"/>
      <c r="J7" s="84"/>
      <c r="K7" s="84"/>
      <c r="L7" s="84"/>
      <c r="M7" s="85"/>
      <c r="N7" s="92">
        <f t="shared" si="1"/>
        <v>1</v>
      </c>
      <c r="O7" s="48"/>
      <c r="P7" s="83"/>
      <c r="Q7" s="84"/>
      <c r="R7" s="84">
        <v>30</v>
      </c>
      <c r="S7" s="86"/>
      <c r="T7" s="84"/>
      <c r="U7" s="84"/>
      <c r="V7" s="84"/>
      <c r="W7" s="85"/>
      <c r="X7" s="161"/>
      <c r="Y7" s="166"/>
      <c r="Z7" s="167"/>
      <c r="AA7" s="167">
        <v>10</v>
      </c>
      <c r="AB7" s="167"/>
      <c r="AC7" s="167"/>
      <c r="AD7" s="168"/>
      <c r="AE7" s="168"/>
      <c r="AF7" s="168"/>
      <c r="AG7" s="169">
        <f t="shared" si="2"/>
        <v>10</v>
      </c>
      <c r="AH7" s="161"/>
      <c r="AI7" s="166"/>
      <c r="AJ7" s="167"/>
      <c r="AK7" s="167">
        <v>20</v>
      </c>
      <c r="AL7" s="167"/>
      <c r="AM7" s="167"/>
      <c r="AN7" s="168"/>
      <c r="AO7" s="168"/>
      <c r="AP7" s="168"/>
      <c r="AQ7" s="169">
        <f t="shared" si="3"/>
        <v>20</v>
      </c>
    </row>
    <row r="8" spans="1:43" ht="12.75" customHeight="1">
      <c r="A8" s="123">
        <v>5</v>
      </c>
      <c r="B8" s="149">
        <v>11</v>
      </c>
      <c r="C8" s="74" t="s">
        <v>16</v>
      </c>
      <c r="D8" s="316">
        <f t="shared" si="0"/>
        <v>24</v>
      </c>
      <c r="E8" s="129"/>
      <c r="F8" s="83"/>
      <c r="G8" s="84"/>
      <c r="H8" s="84"/>
      <c r="I8" s="84"/>
      <c r="J8" s="325">
        <v>2</v>
      </c>
      <c r="K8" s="84"/>
      <c r="L8" s="325">
        <v>1</v>
      </c>
      <c r="M8" s="85"/>
      <c r="N8" s="92">
        <f t="shared" si="1"/>
        <v>3</v>
      </c>
      <c r="O8" s="48"/>
      <c r="P8" s="83"/>
      <c r="Q8" s="84"/>
      <c r="R8" s="84"/>
      <c r="S8" s="86"/>
      <c r="T8" s="84">
        <v>9</v>
      </c>
      <c r="U8" s="84"/>
      <c r="V8" s="84">
        <v>15</v>
      </c>
      <c r="W8" s="85"/>
      <c r="X8" s="161"/>
      <c r="Y8" s="166"/>
      <c r="Z8" s="167"/>
      <c r="AA8" s="167"/>
      <c r="AB8" s="167"/>
      <c r="AC8" s="167"/>
      <c r="AD8" s="168"/>
      <c r="AE8" s="168"/>
      <c r="AF8" s="168"/>
      <c r="AG8" s="169">
        <f t="shared" si="2"/>
        <v>0</v>
      </c>
      <c r="AH8" s="161"/>
      <c r="AI8" s="166"/>
      <c r="AJ8" s="167"/>
      <c r="AK8" s="167"/>
      <c r="AL8" s="167"/>
      <c r="AM8" s="167">
        <v>9</v>
      </c>
      <c r="AN8" s="168"/>
      <c r="AO8" s="168">
        <v>15</v>
      </c>
      <c r="AP8" s="168"/>
      <c r="AQ8" s="169">
        <f t="shared" si="3"/>
        <v>24</v>
      </c>
    </row>
    <row r="9" spans="1:43" ht="12.75" customHeight="1">
      <c r="A9" s="131">
        <v>6</v>
      </c>
      <c r="B9" s="149">
        <v>2</v>
      </c>
      <c r="C9" s="74" t="s">
        <v>60</v>
      </c>
      <c r="D9" s="316">
        <f t="shared" si="0"/>
        <v>22</v>
      </c>
      <c r="E9" s="129"/>
      <c r="F9" s="83"/>
      <c r="G9" s="84"/>
      <c r="H9" s="325">
        <v>3</v>
      </c>
      <c r="I9" s="84"/>
      <c r="J9" s="84"/>
      <c r="K9" s="84"/>
      <c r="L9" s="84"/>
      <c r="M9" s="85"/>
      <c r="N9" s="92">
        <f t="shared" si="1"/>
        <v>3</v>
      </c>
      <c r="O9" s="48"/>
      <c r="P9" s="83"/>
      <c r="Q9" s="84"/>
      <c r="R9" s="84">
        <v>22</v>
      </c>
      <c r="S9" s="86"/>
      <c r="T9" s="84"/>
      <c r="U9" s="84"/>
      <c r="V9" s="84"/>
      <c r="W9" s="85"/>
      <c r="X9" s="161"/>
      <c r="Y9" s="166"/>
      <c r="Z9" s="167"/>
      <c r="AA9" s="167"/>
      <c r="AB9" s="167"/>
      <c r="AC9" s="167"/>
      <c r="AD9" s="168"/>
      <c r="AE9" s="168"/>
      <c r="AF9" s="168"/>
      <c r="AG9" s="169">
        <f t="shared" si="2"/>
        <v>0</v>
      </c>
      <c r="AH9" s="161"/>
      <c r="AI9" s="166"/>
      <c r="AJ9" s="167"/>
      <c r="AK9" s="167">
        <v>22</v>
      </c>
      <c r="AL9" s="167"/>
      <c r="AM9" s="167"/>
      <c r="AN9" s="168"/>
      <c r="AO9" s="168"/>
      <c r="AP9" s="168"/>
      <c r="AQ9" s="169">
        <f t="shared" si="3"/>
        <v>22</v>
      </c>
    </row>
    <row r="10" spans="1:43" ht="12.75" customHeight="1">
      <c r="A10" s="123">
        <v>7</v>
      </c>
      <c r="B10" s="149">
        <v>4</v>
      </c>
      <c r="C10" s="74" t="s">
        <v>15</v>
      </c>
      <c r="D10" s="316">
        <f t="shared" si="0"/>
        <v>21</v>
      </c>
      <c r="E10" s="129"/>
      <c r="F10" s="326">
        <v>1</v>
      </c>
      <c r="G10" s="84"/>
      <c r="H10" s="84"/>
      <c r="I10" s="84"/>
      <c r="J10" s="325">
        <v>1</v>
      </c>
      <c r="K10" s="84"/>
      <c r="L10" s="84"/>
      <c r="M10" s="85"/>
      <c r="N10" s="92">
        <f t="shared" si="1"/>
        <v>2</v>
      </c>
      <c r="O10" s="48"/>
      <c r="P10" s="83">
        <v>20</v>
      </c>
      <c r="Q10" s="84"/>
      <c r="R10" s="84"/>
      <c r="S10" s="86"/>
      <c r="T10" s="84">
        <v>1</v>
      </c>
      <c r="U10" s="84"/>
      <c r="V10" s="84"/>
      <c r="W10" s="85"/>
      <c r="X10" s="161"/>
      <c r="Y10" s="166">
        <v>20</v>
      </c>
      <c r="Z10" s="167"/>
      <c r="AA10" s="167"/>
      <c r="AB10" s="167"/>
      <c r="AC10" s="167"/>
      <c r="AD10" s="168"/>
      <c r="AE10" s="168"/>
      <c r="AF10" s="168"/>
      <c r="AG10" s="169">
        <f t="shared" si="2"/>
        <v>20</v>
      </c>
      <c r="AH10" s="161"/>
      <c r="AI10" s="166"/>
      <c r="AJ10" s="167"/>
      <c r="AK10" s="167"/>
      <c r="AL10" s="167"/>
      <c r="AM10" s="167">
        <v>1</v>
      </c>
      <c r="AN10" s="168"/>
      <c r="AO10" s="168"/>
      <c r="AP10" s="168"/>
      <c r="AQ10" s="169">
        <f t="shared" si="3"/>
        <v>1</v>
      </c>
    </row>
    <row r="11" spans="1:43" ht="12.75" customHeight="1">
      <c r="A11" s="123">
        <v>8</v>
      </c>
      <c r="B11" s="149">
        <v>3</v>
      </c>
      <c r="C11" s="74" t="s">
        <v>177</v>
      </c>
      <c r="D11" s="316">
        <f t="shared" si="0"/>
        <v>20</v>
      </c>
      <c r="E11" s="129"/>
      <c r="F11" s="83"/>
      <c r="G11" s="84"/>
      <c r="H11" s="84"/>
      <c r="I11" s="84"/>
      <c r="J11" s="325">
        <v>2</v>
      </c>
      <c r="K11" s="84"/>
      <c r="L11" s="84"/>
      <c r="M11" s="85"/>
      <c r="N11" s="92">
        <f t="shared" si="1"/>
        <v>2</v>
      </c>
      <c r="O11" s="48"/>
      <c r="P11" s="83"/>
      <c r="Q11" s="84"/>
      <c r="R11" s="84"/>
      <c r="S11" s="86"/>
      <c r="T11" s="84">
        <v>20</v>
      </c>
      <c r="U11" s="84"/>
      <c r="V11" s="84"/>
      <c r="W11" s="85"/>
      <c r="X11" s="161"/>
      <c r="Y11" s="166"/>
      <c r="Z11" s="167"/>
      <c r="AA11" s="167"/>
      <c r="AB11" s="167"/>
      <c r="AC11" s="167">
        <v>9</v>
      </c>
      <c r="AD11" s="168"/>
      <c r="AE11" s="168"/>
      <c r="AF11" s="168"/>
      <c r="AG11" s="169">
        <f t="shared" si="2"/>
        <v>9</v>
      </c>
      <c r="AH11" s="161"/>
      <c r="AI11" s="166"/>
      <c r="AJ11" s="167"/>
      <c r="AK11" s="167"/>
      <c r="AL11" s="167"/>
      <c r="AM11" s="167">
        <v>11</v>
      </c>
      <c r="AN11" s="168"/>
      <c r="AO11" s="168"/>
      <c r="AP11" s="168"/>
      <c r="AQ11" s="169">
        <f t="shared" si="3"/>
        <v>11</v>
      </c>
    </row>
    <row r="12" spans="1:43" ht="12.75" customHeight="1">
      <c r="A12" s="123">
        <v>8</v>
      </c>
      <c r="B12" s="149">
        <v>8</v>
      </c>
      <c r="C12" s="74" t="s">
        <v>17</v>
      </c>
      <c r="D12" s="316">
        <f t="shared" si="0"/>
        <v>20</v>
      </c>
      <c r="E12" s="129"/>
      <c r="F12" s="83"/>
      <c r="G12" s="84"/>
      <c r="H12" s="84"/>
      <c r="I12" s="84"/>
      <c r="J12" s="325">
        <v>1</v>
      </c>
      <c r="K12" s="84"/>
      <c r="L12" s="84"/>
      <c r="M12" s="85"/>
      <c r="N12" s="92">
        <f t="shared" si="1"/>
        <v>1</v>
      </c>
      <c r="O12" s="48"/>
      <c r="P12" s="83"/>
      <c r="Q12" s="84"/>
      <c r="R12" s="84"/>
      <c r="S12" s="86"/>
      <c r="T12" s="84">
        <v>20</v>
      </c>
      <c r="U12" s="84"/>
      <c r="V12" s="84"/>
      <c r="W12" s="85"/>
      <c r="X12" s="161"/>
      <c r="Y12" s="166"/>
      <c r="Z12" s="167"/>
      <c r="AA12" s="167"/>
      <c r="AB12" s="167"/>
      <c r="AC12" s="167"/>
      <c r="AD12" s="168"/>
      <c r="AE12" s="168"/>
      <c r="AF12" s="168"/>
      <c r="AG12" s="169">
        <f t="shared" si="2"/>
        <v>0</v>
      </c>
      <c r="AH12" s="161"/>
      <c r="AI12" s="166"/>
      <c r="AJ12" s="167"/>
      <c r="AK12" s="167"/>
      <c r="AL12" s="167"/>
      <c r="AM12" s="167">
        <v>20</v>
      </c>
      <c r="AN12" s="168"/>
      <c r="AO12" s="168"/>
      <c r="AP12" s="168"/>
      <c r="AQ12" s="169">
        <f t="shared" si="3"/>
        <v>20</v>
      </c>
    </row>
    <row r="13" spans="1:43" ht="12.75" customHeight="1">
      <c r="A13" s="123">
        <v>10</v>
      </c>
      <c r="B13" s="149">
        <v>7</v>
      </c>
      <c r="C13" s="75" t="s">
        <v>156</v>
      </c>
      <c r="D13" s="316">
        <f t="shared" si="0"/>
        <v>19</v>
      </c>
      <c r="E13" s="129"/>
      <c r="F13" s="326">
        <v>1</v>
      </c>
      <c r="G13" s="325">
        <v>1</v>
      </c>
      <c r="H13" s="325">
        <v>1</v>
      </c>
      <c r="I13" s="84"/>
      <c r="J13" s="325">
        <v>1</v>
      </c>
      <c r="K13" s="84"/>
      <c r="L13" s="325">
        <v>1</v>
      </c>
      <c r="M13" s="327">
        <v>1</v>
      </c>
      <c r="N13" s="92">
        <f t="shared" si="1"/>
        <v>6</v>
      </c>
      <c r="O13" s="48"/>
      <c r="P13" s="83">
        <v>9</v>
      </c>
      <c r="Q13" s="84">
        <v>1</v>
      </c>
      <c r="R13" s="84">
        <v>1</v>
      </c>
      <c r="S13" s="86"/>
      <c r="T13" s="84">
        <v>1</v>
      </c>
      <c r="U13" s="84"/>
      <c r="V13" s="84">
        <v>1</v>
      </c>
      <c r="W13" s="85">
        <v>6</v>
      </c>
      <c r="X13" s="161"/>
      <c r="Y13" s="166">
        <v>1</v>
      </c>
      <c r="Z13" s="167">
        <v>1</v>
      </c>
      <c r="AA13" s="167">
        <v>1</v>
      </c>
      <c r="AB13" s="167"/>
      <c r="AC13" s="167">
        <v>1</v>
      </c>
      <c r="AD13" s="168"/>
      <c r="AE13" s="168">
        <v>1</v>
      </c>
      <c r="AF13" s="168">
        <v>6</v>
      </c>
      <c r="AG13" s="169">
        <f t="shared" si="2"/>
        <v>11</v>
      </c>
      <c r="AH13" s="161"/>
      <c r="AI13" s="166">
        <v>8</v>
      </c>
      <c r="AJ13" s="167"/>
      <c r="AK13" s="167"/>
      <c r="AL13" s="167"/>
      <c r="AM13" s="167"/>
      <c r="AN13" s="168"/>
      <c r="AO13" s="168"/>
      <c r="AP13" s="168"/>
      <c r="AQ13" s="169">
        <f t="shared" si="3"/>
        <v>8</v>
      </c>
    </row>
    <row r="14" spans="1:43" ht="12.75" customHeight="1">
      <c r="A14" s="123">
        <v>11</v>
      </c>
      <c r="B14" s="149">
        <v>8</v>
      </c>
      <c r="C14" s="75" t="s">
        <v>72</v>
      </c>
      <c r="D14" s="316">
        <f t="shared" si="0"/>
        <v>17</v>
      </c>
      <c r="E14" s="129"/>
      <c r="F14" s="326">
        <v>1</v>
      </c>
      <c r="G14" s="84"/>
      <c r="H14" s="84"/>
      <c r="I14" s="84"/>
      <c r="J14" s="325">
        <v>1</v>
      </c>
      <c r="K14" s="325">
        <v>1</v>
      </c>
      <c r="L14" s="84"/>
      <c r="M14" s="85"/>
      <c r="N14" s="92">
        <f t="shared" si="1"/>
        <v>3</v>
      </c>
      <c r="O14" s="48"/>
      <c r="P14" s="83">
        <v>15</v>
      </c>
      <c r="Q14" s="84"/>
      <c r="R14" s="84"/>
      <c r="S14" s="86"/>
      <c r="T14" s="84">
        <v>1</v>
      </c>
      <c r="U14" s="84">
        <v>1</v>
      </c>
      <c r="V14" s="84"/>
      <c r="W14" s="85"/>
      <c r="X14" s="161"/>
      <c r="Y14" s="166">
        <v>15</v>
      </c>
      <c r="Z14" s="167"/>
      <c r="AA14" s="167"/>
      <c r="AB14" s="167"/>
      <c r="AC14" s="167">
        <v>1</v>
      </c>
      <c r="AD14" s="168">
        <v>1</v>
      </c>
      <c r="AE14" s="168"/>
      <c r="AF14" s="168"/>
      <c r="AG14" s="169">
        <f t="shared" si="2"/>
        <v>17</v>
      </c>
      <c r="AH14" s="161"/>
      <c r="AI14" s="166"/>
      <c r="AJ14" s="167"/>
      <c r="AK14" s="167"/>
      <c r="AL14" s="167"/>
      <c r="AM14" s="167"/>
      <c r="AN14" s="168"/>
      <c r="AO14" s="168"/>
      <c r="AP14" s="168"/>
      <c r="AQ14" s="169">
        <f t="shared" si="3"/>
        <v>0</v>
      </c>
    </row>
    <row r="15" spans="1:43" ht="12.75" customHeight="1">
      <c r="A15" s="131">
        <v>12</v>
      </c>
      <c r="B15" s="150">
        <v>19</v>
      </c>
      <c r="C15" s="75" t="s">
        <v>294</v>
      </c>
      <c r="D15" s="316">
        <f t="shared" si="0"/>
        <v>8</v>
      </c>
      <c r="E15" s="129"/>
      <c r="F15" s="83"/>
      <c r="G15" s="84">
        <v>1</v>
      </c>
      <c r="H15" s="84"/>
      <c r="I15" s="84"/>
      <c r="J15" s="325">
        <v>1</v>
      </c>
      <c r="K15" s="325">
        <v>1</v>
      </c>
      <c r="L15" s="84"/>
      <c r="M15" s="85"/>
      <c r="N15" s="92">
        <f t="shared" si="1"/>
        <v>3</v>
      </c>
      <c r="O15" s="48"/>
      <c r="P15" s="83"/>
      <c r="Q15" s="84">
        <v>6</v>
      </c>
      <c r="R15" s="84"/>
      <c r="S15" s="86"/>
      <c r="T15" s="84">
        <v>1</v>
      </c>
      <c r="U15" s="84">
        <v>1</v>
      </c>
      <c r="V15" s="84"/>
      <c r="W15" s="85"/>
      <c r="X15" s="161"/>
      <c r="Y15" s="166"/>
      <c r="Z15" s="167">
        <v>6</v>
      </c>
      <c r="AA15" s="167"/>
      <c r="AB15" s="167"/>
      <c r="AC15" s="167">
        <v>1</v>
      </c>
      <c r="AD15" s="168">
        <v>1</v>
      </c>
      <c r="AE15" s="168"/>
      <c r="AF15" s="168"/>
      <c r="AG15" s="169">
        <f t="shared" si="2"/>
        <v>8</v>
      </c>
      <c r="AH15" s="161"/>
      <c r="AI15" s="166"/>
      <c r="AJ15" s="167"/>
      <c r="AK15" s="167"/>
      <c r="AL15" s="167"/>
      <c r="AM15" s="167"/>
      <c r="AN15" s="168"/>
      <c r="AO15" s="168"/>
      <c r="AP15" s="168"/>
      <c r="AQ15" s="169">
        <f t="shared" si="3"/>
        <v>0</v>
      </c>
    </row>
    <row r="16" spans="1:43" ht="12.75" customHeight="1">
      <c r="A16" s="131">
        <v>13</v>
      </c>
      <c r="B16" s="149">
        <v>16</v>
      </c>
      <c r="C16" s="74" t="s">
        <v>20</v>
      </c>
      <c r="D16" s="316">
        <f t="shared" si="0"/>
        <v>7</v>
      </c>
      <c r="E16" s="129"/>
      <c r="F16" s="326">
        <v>2</v>
      </c>
      <c r="G16" s="84"/>
      <c r="H16" s="84"/>
      <c r="I16" s="84"/>
      <c r="J16" s="84"/>
      <c r="K16" s="84"/>
      <c r="L16" s="84"/>
      <c r="M16" s="85"/>
      <c r="N16" s="92">
        <f t="shared" si="1"/>
        <v>2</v>
      </c>
      <c r="O16" s="48"/>
      <c r="P16" s="83">
        <v>7</v>
      </c>
      <c r="Q16" s="84"/>
      <c r="R16" s="84"/>
      <c r="S16" s="86"/>
      <c r="T16" s="84"/>
      <c r="U16" s="84"/>
      <c r="V16" s="84"/>
      <c r="W16" s="85"/>
      <c r="X16" s="161"/>
      <c r="Y16" s="166">
        <v>1</v>
      </c>
      <c r="Z16" s="167"/>
      <c r="AA16" s="167"/>
      <c r="AB16" s="167"/>
      <c r="AC16" s="167"/>
      <c r="AD16" s="168"/>
      <c r="AE16" s="168"/>
      <c r="AF16" s="168"/>
      <c r="AG16" s="169">
        <f t="shared" si="2"/>
        <v>1</v>
      </c>
      <c r="AH16" s="161"/>
      <c r="AI16" s="166">
        <v>6</v>
      </c>
      <c r="AJ16" s="167"/>
      <c r="AK16" s="167"/>
      <c r="AL16" s="167"/>
      <c r="AM16" s="167"/>
      <c r="AN16" s="168"/>
      <c r="AO16" s="168"/>
      <c r="AP16" s="168"/>
      <c r="AQ16" s="169">
        <f t="shared" si="3"/>
        <v>6</v>
      </c>
    </row>
    <row r="17" spans="1:43" ht="12.75" customHeight="1">
      <c r="A17" s="131">
        <v>13</v>
      </c>
      <c r="B17" s="149">
        <v>13</v>
      </c>
      <c r="C17" s="74" t="s">
        <v>175</v>
      </c>
      <c r="D17" s="316">
        <f t="shared" si="0"/>
        <v>7</v>
      </c>
      <c r="E17" s="129"/>
      <c r="F17" s="83"/>
      <c r="G17" s="84"/>
      <c r="H17" s="84"/>
      <c r="I17" s="84"/>
      <c r="J17" s="325">
        <v>1</v>
      </c>
      <c r="K17" s="325">
        <v>1</v>
      </c>
      <c r="L17" s="84"/>
      <c r="M17" s="85"/>
      <c r="N17" s="92">
        <f t="shared" si="1"/>
        <v>2</v>
      </c>
      <c r="O17" s="48"/>
      <c r="P17" s="83"/>
      <c r="Q17" s="84"/>
      <c r="R17" s="84"/>
      <c r="S17" s="86"/>
      <c r="T17" s="84">
        <v>1</v>
      </c>
      <c r="U17" s="84">
        <v>6</v>
      </c>
      <c r="V17" s="84"/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  <c r="AH17" s="161"/>
      <c r="AI17" s="166"/>
      <c r="AJ17" s="167"/>
      <c r="AK17" s="167"/>
      <c r="AL17" s="167"/>
      <c r="AM17" s="167">
        <v>1</v>
      </c>
      <c r="AN17" s="168">
        <v>6</v>
      </c>
      <c r="AO17" s="168"/>
      <c r="AP17" s="168"/>
      <c r="AQ17" s="169">
        <f t="shared" si="3"/>
        <v>7</v>
      </c>
    </row>
    <row r="18" spans="1:43" ht="12.75" customHeight="1">
      <c r="A18" s="131">
        <v>15</v>
      </c>
      <c r="B18" s="150">
        <v>17</v>
      </c>
      <c r="C18" s="74" t="s">
        <v>40</v>
      </c>
      <c r="D18" s="316">
        <f t="shared" si="0"/>
        <v>6</v>
      </c>
      <c r="E18" s="129"/>
      <c r="F18" s="83"/>
      <c r="G18" s="325">
        <v>1</v>
      </c>
      <c r="H18" s="84"/>
      <c r="I18" s="84"/>
      <c r="J18" s="84"/>
      <c r="K18" s="84"/>
      <c r="L18" s="84"/>
      <c r="M18" s="85"/>
      <c r="N18" s="92">
        <f t="shared" si="1"/>
        <v>1</v>
      </c>
      <c r="O18" s="48"/>
      <c r="P18" s="83"/>
      <c r="Q18" s="84">
        <v>6</v>
      </c>
      <c r="R18" s="84"/>
      <c r="S18" s="86"/>
      <c r="T18" s="84"/>
      <c r="U18" s="84"/>
      <c r="V18" s="84"/>
      <c r="W18" s="85"/>
      <c r="X18" s="161"/>
      <c r="Y18" s="166"/>
      <c r="Z18" s="167"/>
      <c r="AA18" s="167"/>
      <c r="AB18" s="167"/>
      <c r="AC18" s="167"/>
      <c r="AD18" s="168"/>
      <c r="AE18" s="168"/>
      <c r="AF18" s="168"/>
      <c r="AG18" s="169">
        <f t="shared" si="2"/>
        <v>0</v>
      </c>
      <c r="AH18" s="161"/>
      <c r="AI18" s="166"/>
      <c r="AJ18" s="167">
        <v>6</v>
      </c>
      <c r="AK18" s="167"/>
      <c r="AL18" s="167"/>
      <c r="AM18" s="167"/>
      <c r="AN18" s="168"/>
      <c r="AO18" s="168"/>
      <c r="AP18" s="168"/>
      <c r="AQ18" s="169">
        <f t="shared" si="3"/>
        <v>6</v>
      </c>
    </row>
    <row r="19" spans="1:43" ht="12.75" customHeight="1">
      <c r="A19" s="131">
        <v>16</v>
      </c>
      <c r="B19" s="149">
        <v>14</v>
      </c>
      <c r="C19" s="75" t="s">
        <v>50</v>
      </c>
      <c r="D19" s="316">
        <f t="shared" si="0"/>
        <v>1</v>
      </c>
      <c r="E19" s="129"/>
      <c r="F19" s="83"/>
      <c r="G19" s="84"/>
      <c r="H19" s="325">
        <v>1</v>
      </c>
      <c r="I19" s="84"/>
      <c r="J19" s="84"/>
      <c r="K19" s="84"/>
      <c r="L19" s="84"/>
      <c r="M19" s="85"/>
      <c r="N19" s="92">
        <f t="shared" si="1"/>
        <v>1</v>
      </c>
      <c r="O19" s="48"/>
      <c r="P19" s="83"/>
      <c r="Q19" s="84"/>
      <c r="R19" s="84">
        <v>1</v>
      </c>
      <c r="S19" s="86"/>
      <c r="T19" s="84"/>
      <c r="U19" s="84"/>
      <c r="V19" s="84"/>
      <c r="W19" s="85"/>
      <c r="X19" s="161"/>
      <c r="Y19" s="166"/>
      <c r="Z19" s="167"/>
      <c r="AA19" s="167">
        <v>1</v>
      </c>
      <c r="AB19" s="167"/>
      <c r="AC19" s="167"/>
      <c r="AD19" s="168"/>
      <c r="AE19" s="168"/>
      <c r="AF19" s="168"/>
      <c r="AG19" s="169">
        <f t="shared" si="2"/>
        <v>1</v>
      </c>
      <c r="AH19" s="161"/>
      <c r="AI19" s="166"/>
      <c r="AJ19" s="167"/>
      <c r="AK19" s="167"/>
      <c r="AL19" s="167"/>
      <c r="AM19" s="167"/>
      <c r="AN19" s="168"/>
      <c r="AO19" s="168"/>
      <c r="AP19" s="168"/>
      <c r="AQ19" s="169">
        <f t="shared" si="3"/>
        <v>0</v>
      </c>
    </row>
    <row r="20" spans="1:43" ht="12.75" customHeight="1">
      <c r="A20" s="131">
        <v>16</v>
      </c>
      <c r="B20" s="150">
        <v>24</v>
      </c>
      <c r="C20" s="75" t="s">
        <v>627</v>
      </c>
      <c r="D20" s="316">
        <f t="shared" si="0"/>
        <v>1</v>
      </c>
      <c r="E20" s="129"/>
      <c r="F20" s="83"/>
      <c r="G20" s="84"/>
      <c r="H20" s="325">
        <v>1</v>
      </c>
      <c r="I20" s="86"/>
      <c r="J20" s="84"/>
      <c r="K20" s="84"/>
      <c r="L20" s="84"/>
      <c r="M20" s="85"/>
      <c r="N20" s="92">
        <f t="shared" si="1"/>
        <v>1</v>
      </c>
      <c r="O20" s="48"/>
      <c r="P20" s="83"/>
      <c r="Q20" s="84"/>
      <c r="R20" s="84">
        <v>1</v>
      </c>
      <c r="S20" s="86"/>
      <c r="T20" s="84"/>
      <c r="U20" s="84"/>
      <c r="V20" s="84"/>
      <c r="W20" s="85"/>
      <c r="X20" s="161"/>
      <c r="Y20" s="166"/>
      <c r="Z20" s="167"/>
      <c r="AA20" s="167">
        <v>1</v>
      </c>
      <c r="AB20" s="167"/>
      <c r="AC20" s="167"/>
      <c r="AD20" s="168"/>
      <c r="AE20" s="168"/>
      <c r="AF20" s="168"/>
      <c r="AG20" s="169">
        <f t="shared" si="2"/>
        <v>1</v>
      </c>
      <c r="AH20" s="161"/>
      <c r="AI20" s="166"/>
      <c r="AJ20" s="167"/>
      <c r="AK20" s="167"/>
      <c r="AL20" s="167"/>
      <c r="AM20" s="167"/>
      <c r="AN20" s="168"/>
      <c r="AO20" s="168"/>
      <c r="AP20" s="168"/>
      <c r="AQ20" s="169">
        <f t="shared" si="3"/>
        <v>0</v>
      </c>
    </row>
    <row r="21" spans="1:43" ht="12.75" customHeight="1">
      <c r="A21" s="419" t="s">
        <v>742</v>
      </c>
      <c r="B21" s="420"/>
      <c r="C21" s="421" t="s">
        <v>176</v>
      </c>
      <c r="D21" s="316">
        <f>SUM(AG21+AQ21)</f>
        <v>20</v>
      </c>
      <c r="E21" s="129"/>
      <c r="F21" s="326">
        <v>1</v>
      </c>
      <c r="G21" s="84"/>
      <c r="H21" s="84"/>
      <c r="I21" s="84"/>
      <c r="J21" s="84"/>
      <c r="K21" s="84"/>
      <c r="L21" s="84"/>
      <c r="M21" s="85"/>
      <c r="N21" s="92">
        <f>SUM(F21:M21)</f>
        <v>1</v>
      </c>
      <c r="O21" s="48"/>
      <c r="P21" s="83">
        <v>20</v>
      </c>
      <c r="Q21" s="84"/>
      <c r="R21" s="84"/>
      <c r="S21" s="86"/>
      <c r="T21" s="84"/>
      <c r="U21" s="84"/>
      <c r="V21" s="84"/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>SUM(Y21:AF21)</f>
        <v>0</v>
      </c>
      <c r="AH21" s="161"/>
      <c r="AI21" s="166">
        <v>20</v>
      </c>
      <c r="AJ21" s="167"/>
      <c r="AK21" s="167"/>
      <c r="AL21" s="167"/>
      <c r="AM21" s="167"/>
      <c r="AN21" s="168"/>
      <c r="AO21" s="168"/>
      <c r="AP21" s="168"/>
      <c r="AQ21" s="169">
        <f>SUM(AI21:AP21)</f>
        <v>20</v>
      </c>
    </row>
    <row r="22" spans="1:43" ht="12.75" customHeight="1">
      <c r="A22" s="124" t="s">
        <v>54</v>
      </c>
      <c r="B22" s="149">
        <v>15</v>
      </c>
      <c r="C22" s="75" t="s">
        <v>28</v>
      </c>
      <c r="D22" s="316">
        <f aca="true" t="shared" si="4" ref="D22:D38">SUM(AG22+AQ22)</f>
        <v>0</v>
      </c>
      <c r="E22" s="129"/>
      <c r="F22" s="83"/>
      <c r="G22" s="84"/>
      <c r="H22" s="84"/>
      <c r="I22" s="84"/>
      <c r="J22" s="84"/>
      <c r="K22" s="84"/>
      <c r="L22" s="84"/>
      <c r="M22" s="85"/>
      <c r="N22" s="92">
        <f aca="true" t="shared" si="5" ref="N22:N38">SUM(F22:M22)</f>
        <v>0</v>
      </c>
      <c r="O22" s="48"/>
      <c r="P22" s="83"/>
      <c r="Q22" s="84"/>
      <c r="R22" s="84"/>
      <c r="S22" s="86"/>
      <c r="T22" s="84"/>
      <c r="U22" s="84"/>
      <c r="V22" s="84"/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aca="true" t="shared" si="6" ref="AG22:AG38">SUM(Y22:AF22)</f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aca="true" t="shared" si="7" ref="AQ22:AQ38">SUM(AI22:AP22)</f>
        <v>0</v>
      </c>
    </row>
    <row r="23" spans="1:43" ht="12.75" customHeight="1">
      <c r="A23" s="124" t="s">
        <v>54</v>
      </c>
      <c r="B23" s="150">
        <v>18</v>
      </c>
      <c r="C23" s="75" t="s">
        <v>26</v>
      </c>
      <c r="D23" s="316">
        <f t="shared" si="4"/>
        <v>0</v>
      </c>
      <c r="E23" s="129"/>
      <c r="F23" s="83"/>
      <c r="G23" s="84"/>
      <c r="H23" s="84"/>
      <c r="I23" s="84"/>
      <c r="J23" s="84"/>
      <c r="K23" s="84"/>
      <c r="L23" s="84"/>
      <c r="M23" s="85"/>
      <c r="N23" s="92">
        <f t="shared" si="5"/>
        <v>0</v>
      </c>
      <c r="O23" s="48"/>
      <c r="P23" s="83"/>
      <c r="Q23" s="84"/>
      <c r="R23" s="84"/>
      <c r="S23" s="86"/>
      <c r="T23" s="84"/>
      <c r="U23" s="84"/>
      <c r="V23" s="84"/>
      <c r="W23" s="85"/>
      <c r="X23" s="161"/>
      <c r="Y23" s="166"/>
      <c r="Z23" s="167"/>
      <c r="AA23" s="167"/>
      <c r="AB23" s="167"/>
      <c r="AC23" s="167"/>
      <c r="AD23" s="168"/>
      <c r="AE23" s="168"/>
      <c r="AF23" s="168"/>
      <c r="AG23" s="169">
        <f t="shared" si="6"/>
        <v>0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7"/>
        <v>0</v>
      </c>
    </row>
    <row r="24" spans="1:43" ht="12.75" customHeight="1">
      <c r="A24" s="124" t="s">
        <v>54</v>
      </c>
      <c r="B24" s="150">
        <v>20</v>
      </c>
      <c r="C24" s="74" t="s">
        <v>18</v>
      </c>
      <c r="D24" s="316">
        <f t="shared" si="4"/>
        <v>0</v>
      </c>
      <c r="E24" s="129"/>
      <c r="F24" s="83"/>
      <c r="G24" s="84"/>
      <c r="H24" s="84"/>
      <c r="I24" s="84"/>
      <c r="J24" s="84"/>
      <c r="K24" s="84"/>
      <c r="L24" s="84"/>
      <c r="M24" s="85"/>
      <c r="N24" s="92">
        <f t="shared" si="5"/>
        <v>0</v>
      </c>
      <c r="O24" s="48"/>
      <c r="P24" s="83"/>
      <c r="Q24" s="84"/>
      <c r="R24" s="84"/>
      <c r="S24" s="86"/>
      <c r="T24" s="84"/>
      <c r="U24" s="84"/>
      <c r="V24" s="84"/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 t="shared" si="6"/>
        <v>0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7"/>
        <v>0</v>
      </c>
    </row>
    <row r="25" spans="1:43" ht="12.75" customHeight="1">
      <c r="A25" s="124" t="s">
        <v>54</v>
      </c>
      <c r="B25" s="150">
        <v>21</v>
      </c>
      <c r="C25" s="75" t="s">
        <v>19</v>
      </c>
      <c r="D25" s="316">
        <f t="shared" si="4"/>
        <v>0</v>
      </c>
      <c r="E25" s="129"/>
      <c r="F25" s="83"/>
      <c r="G25" s="84"/>
      <c r="H25" s="84"/>
      <c r="I25" s="84"/>
      <c r="J25" s="84"/>
      <c r="K25" s="84"/>
      <c r="L25" s="84"/>
      <c r="M25" s="85"/>
      <c r="N25" s="92">
        <f t="shared" si="5"/>
        <v>0</v>
      </c>
      <c r="O25" s="48"/>
      <c r="P25" s="83"/>
      <c r="Q25" s="84"/>
      <c r="R25" s="84"/>
      <c r="S25" s="86"/>
      <c r="T25" s="84"/>
      <c r="U25" s="84"/>
      <c r="V25" s="84"/>
      <c r="W25" s="85"/>
      <c r="X25" s="161"/>
      <c r="Y25" s="166"/>
      <c r="Z25" s="167"/>
      <c r="AA25" s="167"/>
      <c r="AB25" s="167"/>
      <c r="AC25" s="167"/>
      <c r="AD25" s="168"/>
      <c r="AE25" s="168"/>
      <c r="AF25" s="168"/>
      <c r="AG25" s="169">
        <f t="shared" si="6"/>
        <v>0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7"/>
        <v>0</v>
      </c>
    </row>
    <row r="26" spans="1:43" ht="12.75" customHeight="1">
      <c r="A26" s="124" t="s">
        <v>54</v>
      </c>
      <c r="B26" s="150">
        <v>22</v>
      </c>
      <c r="C26" s="75" t="s">
        <v>43</v>
      </c>
      <c r="D26" s="316">
        <f t="shared" si="4"/>
        <v>0</v>
      </c>
      <c r="E26" s="129"/>
      <c r="F26" s="83"/>
      <c r="G26" s="84"/>
      <c r="H26" s="84"/>
      <c r="I26" s="84"/>
      <c r="J26" s="84"/>
      <c r="K26" s="84"/>
      <c r="L26" s="84"/>
      <c r="M26" s="85"/>
      <c r="N26" s="92">
        <f t="shared" si="5"/>
        <v>0</v>
      </c>
      <c r="O26" s="48"/>
      <c r="P26" s="83"/>
      <c r="Q26" s="84"/>
      <c r="R26" s="84"/>
      <c r="S26" s="86"/>
      <c r="T26" s="84"/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 t="shared" si="6"/>
        <v>0</v>
      </c>
      <c r="AH26" s="161"/>
      <c r="AI26" s="166"/>
      <c r="AJ26" s="167"/>
      <c r="AK26" s="167"/>
      <c r="AL26" s="167"/>
      <c r="AM26" s="167"/>
      <c r="AN26" s="168"/>
      <c r="AO26" s="168"/>
      <c r="AP26" s="168"/>
      <c r="AQ26" s="169">
        <f t="shared" si="7"/>
        <v>0</v>
      </c>
    </row>
    <row r="27" spans="1:43" ht="12.75" customHeight="1">
      <c r="A27" s="124" t="s">
        <v>54</v>
      </c>
      <c r="B27" s="150">
        <v>23</v>
      </c>
      <c r="C27" s="75" t="s">
        <v>59</v>
      </c>
      <c r="D27" s="316">
        <f t="shared" si="4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5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6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7"/>
        <v>0</v>
      </c>
    </row>
    <row r="28" spans="1:43" ht="12.75" customHeight="1">
      <c r="A28" s="124" t="s">
        <v>54</v>
      </c>
      <c r="B28" s="150">
        <v>24</v>
      </c>
      <c r="C28" s="75" t="s">
        <v>23</v>
      </c>
      <c r="D28" s="316">
        <f t="shared" si="4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5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6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7"/>
        <v>0</v>
      </c>
    </row>
    <row r="29" spans="1:43" ht="12.75" customHeight="1">
      <c r="A29" s="124" t="s">
        <v>54</v>
      </c>
      <c r="B29" s="151" t="s">
        <v>54</v>
      </c>
      <c r="C29" s="76" t="s">
        <v>22</v>
      </c>
      <c r="D29" s="316">
        <f t="shared" si="4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5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6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7"/>
        <v>0</v>
      </c>
    </row>
    <row r="30" spans="1:43" ht="12.75" customHeight="1">
      <c r="A30" s="124" t="s">
        <v>54</v>
      </c>
      <c r="B30" s="151" t="s">
        <v>54</v>
      </c>
      <c r="C30" s="76" t="s">
        <v>116</v>
      </c>
      <c r="D30" s="316">
        <f t="shared" si="4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5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6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7"/>
        <v>0</v>
      </c>
    </row>
    <row r="31" spans="1:43" ht="12.75" customHeight="1">
      <c r="A31" s="124" t="s">
        <v>54</v>
      </c>
      <c r="B31" s="151" t="s">
        <v>54</v>
      </c>
      <c r="C31" s="75" t="s">
        <v>24</v>
      </c>
      <c r="D31" s="316">
        <f t="shared" si="4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5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6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7"/>
        <v>0</v>
      </c>
    </row>
    <row r="32" spans="1:43" ht="12.75" customHeight="1">
      <c r="A32" s="124" t="s">
        <v>54</v>
      </c>
      <c r="B32" s="151" t="s">
        <v>54</v>
      </c>
      <c r="C32" s="75" t="s">
        <v>51</v>
      </c>
      <c r="D32" s="316">
        <f t="shared" si="4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5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6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7"/>
        <v>0</v>
      </c>
    </row>
    <row r="33" spans="1:43" ht="12.75" customHeight="1">
      <c r="A33" s="124" t="s">
        <v>54</v>
      </c>
      <c r="B33" s="151" t="s">
        <v>54</v>
      </c>
      <c r="C33" s="75" t="s">
        <v>58</v>
      </c>
      <c r="D33" s="316">
        <f t="shared" si="4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5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6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7"/>
        <v>0</v>
      </c>
    </row>
    <row r="34" spans="1:43" ht="12.75" customHeight="1">
      <c r="A34" s="124" t="s">
        <v>54</v>
      </c>
      <c r="B34" s="151" t="s">
        <v>54</v>
      </c>
      <c r="C34" s="75" t="s">
        <v>178</v>
      </c>
      <c r="D34" s="316">
        <f t="shared" si="4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5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6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7"/>
        <v>0</v>
      </c>
    </row>
    <row r="35" spans="1:43" ht="12.75" customHeight="1">
      <c r="A35" s="124" t="s">
        <v>54</v>
      </c>
      <c r="B35" s="151" t="s">
        <v>54</v>
      </c>
      <c r="C35" s="75" t="s">
        <v>53</v>
      </c>
      <c r="D35" s="316">
        <f t="shared" si="4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5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6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7"/>
        <v>0</v>
      </c>
    </row>
    <row r="36" spans="1:43" ht="12.75" customHeight="1">
      <c r="A36" s="124" t="s">
        <v>54</v>
      </c>
      <c r="B36" s="151" t="s">
        <v>54</v>
      </c>
      <c r="C36" s="75" t="s">
        <v>21</v>
      </c>
      <c r="D36" s="316">
        <f t="shared" si="4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5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6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7"/>
        <v>0</v>
      </c>
    </row>
    <row r="37" spans="1:43" ht="12.75" customHeight="1">
      <c r="A37" s="124" t="s">
        <v>54</v>
      </c>
      <c r="B37" s="151" t="s">
        <v>54</v>
      </c>
      <c r="C37" s="76" t="s">
        <v>29</v>
      </c>
      <c r="D37" s="316">
        <f t="shared" si="4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5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6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7"/>
        <v>0</v>
      </c>
    </row>
    <row r="38" spans="1:43" ht="15" thickBot="1">
      <c r="A38" s="125" t="s">
        <v>54</v>
      </c>
      <c r="B38" s="152" t="s">
        <v>54</v>
      </c>
      <c r="C38" s="81" t="s">
        <v>44</v>
      </c>
      <c r="D38" s="317">
        <f t="shared" si="4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5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6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7"/>
        <v>0</v>
      </c>
    </row>
    <row r="39" spans="1:23" ht="15">
      <c r="A39" s="198"/>
      <c r="B39" s="199"/>
      <c r="C39" s="80"/>
      <c r="D39" s="197"/>
      <c r="E39" s="22"/>
      <c r="F39" s="22"/>
      <c r="G39" s="22"/>
      <c r="H39" s="23"/>
      <c r="I39" s="36"/>
      <c r="J39" s="24"/>
      <c r="K39" s="25"/>
      <c r="L39" s="25"/>
      <c r="M39" s="25" t="s">
        <v>112</v>
      </c>
      <c r="N39" s="157">
        <f>SUM(N4:N38)</f>
        <v>59</v>
      </c>
      <c r="O39" s="155" t="s">
        <v>621</v>
      </c>
      <c r="P39" s="155"/>
      <c r="Q39" s="22"/>
      <c r="R39" s="23"/>
      <c r="S39" s="36"/>
      <c r="T39" s="24"/>
      <c r="U39" s="25"/>
      <c r="V39" s="25"/>
      <c r="W39" s="25"/>
    </row>
    <row r="40" spans="2:23" ht="12.75">
      <c r="B40" s="127"/>
      <c r="C40" s="80"/>
      <c r="D40" s="184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54"/>
      <c r="C41" s="318" t="s">
        <v>78</v>
      </c>
      <c r="D41" s="187" t="s">
        <v>639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506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9">
    <mergeCell ref="Y1:AG2"/>
    <mergeCell ref="AI1:AQ2"/>
    <mergeCell ref="A42:C4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4">
      <selection activeCell="A24" sqref="A24:C24"/>
    </sheetView>
  </sheetViews>
  <sheetFormatPr defaultColWidth="11.421875" defaultRowHeight="12.75"/>
  <cols>
    <col min="1" max="1" width="4.28125" style="126" customWidth="1"/>
    <col min="2" max="2" width="3.7109375" style="126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2.7109375" style="20" customWidth="1"/>
    <col min="55" max="55" width="7.7109375" style="20" bestFit="1" customWidth="1"/>
    <col min="56" max="16384" width="11.421875" style="20" customWidth="1"/>
  </cols>
  <sheetData>
    <row r="1" spans="1:55" ht="12.75" customHeight="1">
      <c r="A1" s="490">
        <v>2020</v>
      </c>
      <c r="B1" s="493">
        <v>2019</v>
      </c>
      <c r="C1" s="312" t="s">
        <v>48</v>
      </c>
      <c r="D1" s="484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</row>
    <row r="2" spans="1:55" ht="20.25" customHeight="1" thickBot="1">
      <c r="A2" s="491"/>
      <c r="B2" s="494"/>
      <c r="C2" s="54" t="s">
        <v>52</v>
      </c>
      <c r="D2" s="485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</row>
    <row r="3" spans="1:55" ht="13.5" customHeight="1" thickBot="1">
      <c r="A3" s="492"/>
      <c r="B3" s="495"/>
      <c r="C3" s="55" t="s">
        <v>14</v>
      </c>
      <c r="D3" s="486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</row>
    <row r="4" spans="1:55" ht="12.75" customHeight="1">
      <c r="A4" s="122">
        <v>1</v>
      </c>
      <c r="B4" s="148">
        <v>1</v>
      </c>
      <c r="C4" s="73" t="s">
        <v>27</v>
      </c>
      <c r="D4" s="315">
        <f>SUM(AG4+AQ4+BA4+BC4)</f>
        <v>457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4</v>
      </c>
      <c r="M4" s="324">
        <v>1</v>
      </c>
      <c r="N4" s="91">
        <f aca="true" t="shared" si="0" ref="N4:N38">SUM(F4:M4)</f>
        <v>25</v>
      </c>
      <c r="O4" s="48"/>
      <c r="P4" s="82">
        <v>30</v>
      </c>
      <c r="Q4" s="41">
        <v>85</v>
      </c>
      <c r="R4" s="41">
        <v>18</v>
      </c>
      <c r="S4" s="42">
        <v>56</v>
      </c>
      <c r="T4" s="41">
        <v>109</v>
      </c>
      <c r="U4" s="41">
        <v>85</v>
      </c>
      <c r="V4" s="41">
        <v>73</v>
      </c>
      <c r="W4" s="43">
        <v>1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1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2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3" ref="BA4:BA38">SUM(AS4:AZ4)</f>
        <v>169</v>
      </c>
      <c r="BB4" s="161"/>
      <c r="BC4" s="165">
        <v>110</v>
      </c>
    </row>
    <row r="5" spans="1:55" ht="12.75" customHeight="1">
      <c r="A5" s="123">
        <v>2</v>
      </c>
      <c r="B5" s="149">
        <v>2</v>
      </c>
      <c r="C5" s="74" t="s">
        <v>60</v>
      </c>
      <c r="D5" s="316">
        <f aca="true" t="shared" si="4" ref="D5:D38">SUM(AG5+AQ5+BA5+BC5)</f>
        <v>161</v>
      </c>
      <c r="E5" s="129"/>
      <c r="F5" s="326">
        <v>4</v>
      </c>
      <c r="G5" s="325">
        <v>1</v>
      </c>
      <c r="H5" s="325">
        <v>3</v>
      </c>
      <c r="I5" s="84"/>
      <c r="J5" s="325">
        <v>1</v>
      </c>
      <c r="K5" s="84"/>
      <c r="L5" s="84"/>
      <c r="M5" s="85"/>
      <c r="N5" s="92">
        <f t="shared" si="0"/>
        <v>9</v>
      </c>
      <c r="O5" s="48"/>
      <c r="P5" s="83">
        <v>36</v>
      </c>
      <c r="Q5" s="84">
        <v>10</v>
      </c>
      <c r="R5" s="84">
        <v>95</v>
      </c>
      <c r="S5" s="86"/>
      <c r="T5" s="84">
        <v>20</v>
      </c>
      <c r="U5" s="84"/>
      <c r="V5" s="84"/>
      <c r="W5" s="85"/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1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2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3"/>
        <v>69</v>
      </c>
      <c r="BB5" s="161"/>
      <c r="BC5" s="169">
        <v>70</v>
      </c>
    </row>
    <row r="6" spans="1:55" ht="12.75" customHeight="1">
      <c r="A6" s="123">
        <v>3</v>
      </c>
      <c r="B6" s="149">
        <v>8</v>
      </c>
      <c r="C6" s="75" t="s">
        <v>72</v>
      </c>
      <c r="D6" s="316">
        <f t="shared" si="4"/>
        <v>108</v>
      </c>
      <c r="E6" s="129"/>
      <c r="F6" s="326">
        <v>1</v>
      </c>
      <c r="G6" s="84"/>
      <c r="H6" s="84"/>
      <c r="I6" s="325">
        <v>1</v>
      </c>
      <c r="J6" s="325">
        <v>1</v>
      </c>
      <c r="K6" s="325">
        <v>1</v>
      </c>
      <c r="L6" s="84"/>
      <c r="M6" s="85"/>
      <c r="N6" s="92">
        <f t="shared" si="0"/>
        <v>4</v>
      </c>
      <c r="O6" s="48"/>
      <c r="P6" s="83">
        <v>45</v>
      </c>
      <c r="Q6" s="84"/>
      <c r="R6" s="84"/>
      <c r="S6" s="86">
        <v>30</v>
      </c>
      <c r="T6" s="84">
        <v>12</v>
      </c>
      <c r="U6" s="84">
        <v>21</v>
      </c>
      <c r="V6" s="84"/>
      <c r="W6" s="85"/>
      <c r="X6" s="161"/>
      <c r="Y6" s="166">
        <v>15</v>
      </c>
      <c r="Z6" s="167"/>
      <c r="AA6" s="167"/>
      <c r="AB6" s="167"/>
      <c r="AC6" s="167">
        <v>1</v>
      </c>
      <c r="AD6" s="168">
        <v>1</v>
      </c>
      <c r="AE6" s="168"/>
      <c r="AF6" s="168"/>
      <c r="AG6" s="169">
        <f t="shared" si="1"/>
        <v>17</v>
      </c>
      <c r="AH6" s="161"/>
      <c r="AI6" s="166"/>
      <c r="AJ6" s="167"/>
      <c r="AK6" s="167"/>
      <c r="AL6" s="167"/>
      <c r="AM6" s="167"/>
      <c r="AN6" s="168"/>
      <c r="AO6" s="168"/>
      <c r="AP6" s="168"/>
      <c r="AQ6" s="169">
        <f t="shared" si="2"/>
        <v>0</v>
      </c>
      <c r="AR6" s="161"/>
      <c r="AS6" s="166">
        <v>20</v>
      </c>
      <c r="AT6" s="167"/>
      <c r="AU6" s="167"/>
      <c r="AV6" s="167">
        <v>20</v>
      </c>
      <c r="AW6" s="167">
        <v>1</v>
      </c>
      <c r="AX6" s="168">
        <v>10</v>
      </c>
      <c r="AY6" s="168"/>
      <c r="AZ6" s="168"/>
      <c r="BA6" s="169">
        <f t="shared" si="3"/>
        <v>51</v>
      </c>
      <c r="BB6" s="161"/>
      <c r="BC6" s="169">
        <v>40</v>
      </c>
    </row>
    <row r="7" spans="1:55" ht="12.75" customHeight="1">
      <c r="A7" s="123">
        <v>4</v>
      </c>
      <c r="B7" s="149">
        <v>10</v>
      </c>
      <c r="C7" s="75" t="s">
        <v>71</v>
      </c>
      <c r="D7" s="316">
        <f t="shared" si="4"/>
        <v>126</v>
      </c>
      <c r="E7" s="129"/>
      <c r="F7" s="83"/>
      <c r="G7" s="84"/>
      <c r="H7" s="325">
        <v>1</v>
      </c>
      <c r="I7" s="325">
        <v>2</v>
      </c>
      <c r="J7" s="325">
        <v>2</v>
      </c>
      <c r="K7" s="84"/>
      <c r="L7" s="325">
        <v>1</v>
      </c>
      <c r="M7" s="85"/>
      <c r="N7" s="92">
        <f t="shared" si="0"/>
        <v>6</v>
      </c>
      <c r="O7" s="48"/>
      <c r="P7" s="83"/>
      <c r="Q7" s="84"/>
      <c r="R7" s="84">
        <v>12</v>
      </c>
      <c r="S7" s="86">
        <v>58</v>
      </c>
      <c r="T7" s="84">
        <v>14</v>
      </c>
      <c r="U7" s="84"/>
      <c r="V7" s="84">
        <v>17</v>
      </c>
      <c r="W7" s="85"/>
      <c r="X7" s="161"/>
      <c r="Y7" s="166"/>
      <c r="Z7" s="167"/>
      <c r="AA7" s="167">
        <v>1</v>
      </c>
      <c r="AB7" s="167">
        <v>21</v>
      </c>
      <c r="AC7" s="167">
        <v>1</v>
      </c>
      <c r="AD7" s="168"/>
      <c r="AE7" s="168">
        <v>1</v>
      </c>
      <c r="AF7" s="168"/>
      <c r="AG7" s="169">
        <f t="shared" si="1"/>
        <v>24</v>
      </c>
      <c r="AH7" s="161"/>
      <c r="AI7" s="166"/>
      <c r="AJ7" s="167"/>
      <c r="AK7" s="167"/>
      <c r="AL7" s="167">
        <v>21</v>
      </c>
      <c r="AM7" s="167">
        <v>1</v>
      </c>
      <c r="AN7" s="168"/>
      <c r="AO7" s="168">
        <v>15</v>
      </c>
      <c r="AP7" s="168"/>
      <c r="AQ7" s="169">
        <f t="shared" si="2"/>
        <v>37</v>
      </c>
      <c r="AR7" s="161"/>
      <c r="AS7" s="166">
        <v>15</v>
      </c>
      <c r="AT7" s="167"/>
      <c r="AU7" s="167">
        <v>1</v>
      </c>
      <c r="AV7" s="167">
        <v>6</v>
      </c>
      <c r="AW7" s="167">
        <v>2</v>
      </c>
      <c r="AX7" s="168"/>
      <c r="AY7" s="168">
        <v>1</v>
      </c>
      <c r="AZ7" s="168"/>
      <c r="BA7" s="169">
        <f t="shared" si="3"/>
        <v>25</v>
      </c>
      <c r="BB7" s="161"/>
      <c r="BC7" s="169">
        <v>40</v>
      </c>
    </row>
    <row r="8" spans="1:55" ht="12.75" customHeight="1">
      <c r="A8" s="123">
        <v>5</v>
      </c>
      <c r="B8" s="149">
        <v>4</v>
      </c>
      <c r="C8" s="74" t="s">
        <v>15</v>
      </c>
      <c r="D8" s="316">
        <f t="shared" si="4"/>
        <v>44</v>
      </c>
      <c r="E8" s="129"/>
      <c r="F8" s="326">
        <v>1</v>
      </c>
      <c r="G8" s="84"/>
      <c r="H8" s="84"/>
      <c r="I8" s="84"/>
      <c r="J8" s="325">
        <v>3</v>
      </c>
      <c r="K8" s="84"/>
      <c r="L8" s="84"/>
      <c r="M8" s="85"/>
      <c r="N8" s="92">
        <f t="shared" si="0"/>
        <v>4</v>
      </c>
      <c r="O8" s="48"/>
      <c r="P8" s="83">
        <v>45</v>
      </c>
      <c r="Q8" s="84"/>
      <c r="R8" s="84"/>
      <c r="S8" s="86"/>
      <c r="T8" s="84">
        <v>24</v>
      </c>
      <c r="U8" s="84"/>
      <c r="V8" s="84"/>
      <c r="W8" s="85"/>
      <c r="X8" s="161"/>
      <c r="Y8" s="166">
        <v>20</v>
      </c>
      <c r="Z8" s="167"/>
      <c r="AA8" s="167"/>
      <c r="AB8" s="167"/>
      <c r="AC8" s="167"/>
      <c r="AD8" s="168"/>
      <c r="AE8" s="168"/>
      <c r="AF8" s="168"/>
      <c r="AG8" s="169">
        <f t="shared" si="1"/>
        <v>20</v>
      </c>
      <c r="AH8" s="161"/>
      <c r="AI8" s="166"/>
      <c r="AJ8" s="167"/>
      <c r="AK8" s="167"/>
      <c r="AL8" s="167"/>
      <c r="AM8" s="167">
        <v>1</v>
      </c>
      <c r="AN8" s="168"/>
      <c r="AO8" s="168"/>
      <c r="AP8" s="168"/>
      <c r="AQ8" s="169">
        <f t="shared" si="2"/>
        <v>1</v>
      </c>
      <c r="AR8" s="161"/>
      <c r="AS8" s="166"/>
      <c r="AT8" s="167"/>
      <c r="AU8" s="167"/>
      <c r="AV8" s="167"/>
      <c r="AW8" s="167">
        <v>3</v>
      </c>
      <c r="AX8" s="168"/>
      <c r="AY8" s="168"/>
      <c r="AZ8" s="168"/>
      <c r="BA8" s="169">
        <f t="shared" si="3"/>
        <v>3</v>
      </c>
      <c r="BB8" s="161"/>
      <c r="BC8" s="169">
        <v>20</v>
      </c>
    </row>
    <row r="9" spans="1:55" ht="12.75" customHeight="1">
      <c r="A9" s="131">
        <v>6</v>
      </c>
      <c r="B9" s="149">
        <v>6</v>
      </c>
      <c r="C9" s="74" t="s">
        <v>626</v>
      </c>
      <c r="D9" s="316">
        <f t="shared" si="4"/>
        <v>55</v>
      </c>
      <c r="E9" s="129"/>
      <c r="F9" s="83"/>
      <c r="G9" s="325">
        <v>2</v>
      </c>
      <c r="H9" s="84"/>
      <c r="I9" s="325">
        <v>1</v>
      </c>
      <c r="J9" s="325">
        <v>1</v>
      </c>
      <c r="K9" s="84"/>
      <c r="L9" s="84"/>
      <c r="M9" s="85"/>
      <c r="N9" s="92">
        <f t="shared" si="0"/>
        <v>4</v>
      </c>
      <c r="O9" s="48"/>
      <c r="P9" s="83"/>
      <c r="Q9" s="84">
        <v>18</v>
      </c>
      <c r="R9" s="84"/>
      <c r="S9" s="86">
        <v>35</v>
      </c>
      <c r="T9" s="84">
        <v>2</v>
      </c>
      <c r="U9" s="84"/>
      <c r="V9" s="84"/>
      <c r="W9" s="85"/>
      <c r="X9" s="161"/>
      <c r="Y9" s="166"/>
      <c r="Z9" s="167">
        <v>9</v>
      </c>
      <c r="AA9" s="167"/>
      <c r="AB9" s="167">
        <v>10</v>
      </c>
      <c r="AC9" s="167">
        <v>1</v>
      </c>
      <c r="AD9" s="168"/>
      <c r="AE9" s="168"/>
      <c r="AF9" s="168"/>
      <c r="AG9" s="169">
        <f t="shared" si="1"/>
        <v>20</v>
      </c>
      <c r="AH9" s="161"/>
      <c r="AI9" s="166"/>
      <c r="AJ9" s="167">
        <v>9</v>
      </c>
      <c r="AK9" s="167"/>
      <c r="AL9" s="167">
        <v>15</v>
      </c>
      <c r="AM9" s="167"/>
      <c r="AN9" s="168"/>
      <c r="AO9" s="168"/>
      <c r="AP9" s="168"/>
      <c r="AQ9" s="169">
        <f t="shared" si="2"/>
        <v>24</v>
      </c>
      <c r="AR9" s="161"/>
      <c r="AS9" s="166"/>
      <c r="AT9" s="167"/>
      <c r="AU9" s="167"/>
      <c r="AV9" s="167"/>
      <c r="AW9" s="167">
        <v>1</v>
      </c>
      <c r="AX9" s="168"/>
      <c r="AY9" s="168"/>
      <c r="AZ9" s="168"/>
      <c r="BA9" s="169">
        <f t="shared" si="3"/>
        <v>1</v>
      </c>
      <c r="BB9" s="161"/>
      <c r="BC9" s="169">
        <v>10</v>
      </c>
    </row>
    <row r="10" spans="1:55" ht="12.75" customHeight="1">
      <c r="A10" s="123">
        <v>7</v>
      </c>
      <c r="B10" s="149">
        <v>3</v>
      </c>
      <c r="C10" s="74" t="s">
        <v>177</v>
      </c>
      <c r="D10" s="316">
        <f t="shared" si="4"/>
        <v>50</v>
      </c>
      <c r="E10" s="129"/>
      <c r="F10" s="83"/>
      <c r="G10" s="84"/>
      <c r="H10" s="84"/>
      <c r="I10" s="84"/>
      <c r="J10" s="325">
        <v>2</v>
      </c>
      <c r="K10" s="84"/>
      <c r="L10" s="325">
        <v>1</v>
      </c>
      <c r="M10" s="85"/>
      <c r="N10" s="92">
        <f t="shared" si="0"/>
        <v>3</v>
      </c>
      <c r="O10" s="48"/>
      <c r="P10" s="83"/>
      <c r="Q10" s="84"/>
      <c r="R10" s="84"/>
      <c r="S10" s="86"/>
      <c r="T10" s="84">
        <v>49</v>
      </c>
      <c r="U10" s="84"/>
      <c r="V10" s="84">
        <v>1</v>
      </c>
      <c r="W10" s="85"/>
      <c r="X10" s="161"/>
      <c r="Y10" s="166"/>
      <c r="Z10" s="167"/>
      <c r="AA10" s="167"/>
      <c r="AB10" s="167"/>
      <c r="AC10" s="167">
        <v>9</v>
      </c>
      <c r="AD10" s="168"/>
      <c r="AE10" s="168"/>
      <c r="AF10" s="168"/>
      <c r="AG10" s="169">
        <f t="shared" si="1"/>
        <v>9</v>
      </c>
      <c r="AH10" s="161"/>
      <c r="AI10" s="166"/>
      <c r="AJ10" s="167"/>
      <c r="AK10" s="167"/>
      <c r="AL10" s="167"/>
      <c r="AM10" s="167">
        <v>11</v>
      </c>
      <c r="AN10" s="168"/>
      <c r="AO10" s="168"/>
      <c r="AP10" s="168"/>
      <c r="AQ10" s="169">
        <f t="shared" si="2"/>
        <v>11</v>
      </c>
      <c r="AR10" s="161"/>
      <c r="AS10" s="166"/>
      <c r="AT10" s="167"/>
      <c r="AU10" s="167"/>
      <c r="AV10" s="167"/>
      <c r="AW10" s="167">
        <v>9</v>
      </c>
      <c r="AX10" s="168"/>
      <c r="AY10" s="168">
        <v>1</v>
      </c>
      <c r="AZ10" s="168"/>
      <c r="BA10" s="169">
        <f t="shared" si="3"/>
        <v>10</v>
      </c>
      <c r="BB10" s="161"/>
      <c r="BC10" s="169">
        <v>20</v>
      </c>
    </row>
    <row r="11" spans="1:55" ht="12.75" customHeight="1">
      <c r="A11" s="123">
        <v>8</v>
      </c>
      <c r="B11" s="149">
        <v>13</v>
      </c>
      <c r="C11" s="74" t="s">
        <v>175</v>
      </c>
      <c r="D11" s="316">
        <f t="shared" si="4"/>
        <v>48</v>
      </c>
      <c r="E11" s="129"/>
      <c r="F11" s="326">
        <v>1</v>
      </c>
      <c r="G11" s="325">
        <v>1</v>
      </c>
      <c r="H11" s="84"/>
      <c r="I11" s="325">
        <v>1</v>
      </c>
      <c r="J11" s="325">
        <v>3</v>
      </c>
      <c r="K11" s="325">
        <v>1</v>
      </c>
      <c r="L11" s="84"/>
      <c r="M11" s="85"/>
      <c r="N11" s="92">
        <f t="shared" si="0"/>
        <v>7</v>
      </c>
      <c r="O11" s="48"/>
      <c r="P11" s="83">
        <v>1</v>
      </c>
      <c r="Q11" s="84">
        <v>8</v>
      </c>
      <c r="R11" s="84"/>
      <c r="S11" s="86">
        <v>1</v>
      </c>
      <c r="T11" s="84">
        <v>14</v>
      </c>
      <c r="U11" s="84">
        <v>24</v>
      </c>
      <c r="V11" s="84"/>
      <c r="W11" s="85"/>
      <c r="X11" s="161"/>
      <c r="Y11" s="166"/>
      <c r="Z11" s="167"/>
      <c r="AA11" s="167"/>
      <c r="AB11" s="167"/>
      <c r="AC11" s="167"/>
      <c r="AD11" s="168"/>
      <c r="AE11" s="168"/>
      <c r="AF11" s="168"/>
      <c r="AG11" s="169">
        <f t="shared" si="1"/>
        <v>0</v>
      </c>
      <c r="AH11" s="161"/>
      <c r="AI11" s="166"/>
      <c r="AJ11" s="167"/>
      <c r="AK11" s="167"/>
      <c r="AL11" s="167"/>
      <c r="AM11" s="167">
        <v>1</v>
      </c>
      <c r="AN11" s="168">
        <v>6</v>
      </c>
      <c r="AO11" s="168"/>
      <c r="AP11" s="168"/>
      <c r="AQ11" s="169">
        <f t="shared" si="2"/>
        <v>7</v>
      </c>
      <c r="AR11" s="161"/>
      <c r="AS11" s="166">
        <v>1</v>
      </c>
      <c r="AT11" s="167">
        <v>8</v>
      </c>
      <c r="AU11" s="167"/>
      <c r="AV11" s="167">
        <v>1</v>
      </c>
      <c r="AW11" s="167">
        <v>3</v>
      </c>
      <c r="AX11" s="168">
        <v>8</v>
      </c>
      <c r="AY11" s="168"/>
      <c r="AZ11" s="168"/>
      <c r="BA11" s="169">
        <f t="shared" si="3"/>
        <v>21</v>
      </c>
      <c r="BB11" s="161"/>
      <c r="BC11" s="169">
        <v>20</v>
      </c>
    </row>
    <row r="12" spans="1:55" ht="12.75" customHeight="1">
      <c r="A12" s="123">
        <v>9</v>
      </c>
      <c r="B12" s="149">
        <v>11</v>
      </c>
      <c r="C12" s="74" t="s">
        <v>16</v>
      </c>
      <c r="D12" s="316">
        <f t="shared" si="4"/>
        <v>45</v>
      </c>
      <c r="E12" s="129"/>
      <c r="F12" s="83"/>
      <c r="G12" s="84"/>
      <c r="H12" s="84"/>
      <c r="I12" s="84"/>
      <c r="J12" s="325">
        <v>2</v>
      </c>
      <c r="K12" s="84"/>
      <c r="L12" s="325">
        <v>1</v>
      </c>
      <c r="M12" s="85"/>
      <c r="N12" s="92">
        <f t="shared" si="0"/>
        <v>3</v>
      </c>
      <c r="O12" s="48"/>
      <c r="P12" s="83"/>
      <c r="Q12" s="84"/>
      <c r="R12" s="84"/>
      <c r="S12" s="86"/>
      <c r="T12" s="84">
        <v>30</v>
      </c>
      <c r="U12" s="84"/>
      <c r="V12" s="84">
        <v>15</v>
      </c>
      <c r="W12" s="85"/>
      <c r="X12" s="161"/>
      <c r="Y12" s="166"/>
      <c r="Z12" s="167"/>
      <c r="AA12" s="167"/>
      <c r="AB12" s="167"/>
      <c r="AC12" s="167"/>
      <c r="AD12" s="168"/>
      <c r="AE12" s="168"/>
      <c r="AF12" s="168"/>
      <c r="AG12" s="169">
        <f t="shared" si="1"/>
        <v>0</v>
      </c>
      <c r="AH12" s="161"/>
      <c r="AI12" s="166"/>
      <c r="AJ12" s="167"/>
      <c r="AK12" s="167"/>
      <c r="AL12" s="167"/>
      <c r="AM12" s="167">
        <v>9</v>
      </c>
      <c r="AN12" s="168"/>
      <c r="AO12" s="168">
        <v>15</v>
      </c>
      <c r="AP12" s="168"/>
      <c r="AQ12" s="169">
        <f t="shared" si="2"/>
        <v>24</v>
      </c>
      <c r="AR12" s="161"/>
      <c r="AS12" s="166"/>
      <c r="AT12" s="167"/>
      <c r="AU12" s="167"/>
      <c r="AV12" s="167"/>
      <c r="AW12" s="167">
        <v>1</v>
      </c>
      <c r="AX12" s="168"/>
      <c r="AY12" s="168"/>
      <c r="AZ12" s="168"/>
      <c r="BA12" s="169">
        <f t="shared" si="3"/>
        <v>1</v>
      </c>
      <c r="BB12" s="161"/>
      <c r="BC12" s="169">
        <v>20</v>
      </c>
    </row>
    <row r="13" spans="1:55" ht="12.75" customHeight="1">
      <c r="A13" s="123">
        <v>10</v>
      </c>
      <c r="B13" s="150">
        <v>5</v>
      </c>
      <c r="C13" s="74" t="s">
        <v>55</v>
      </c>
      <c r="D13" s="316">
        <f t="shared" si="4"/>
        <v>40</v>
      </c>
      <c r="E13" s="129"/>
      <c r="F13" s="83"/>
      <c r="G13" s="84"/>
      <c r="H13" s="325">
        <v>1</v>
      </c>
      <c r="I13" s="84"/>
      <c r="J13" s="84"/>
      <c r="K13" s="84"/>
      <c r="L13" s="84"/>
      <c r="M13" s="85"/>
      <c r="N13" s="92">
        <f t="shared" si="0"/>
        <v>1</v>
      </c>
      <c r="O13" s="48"/>
      <c r="P13" s="83"/>
      <c r="Q13" s="84"/>
      <c r="R13" s="84">
        <v>40</v>
      </c>
      <c r="S13" s="86"/>
      <c r="T13" s="84"/>
      <c r="U13" s="84"/>
      <c r="V13" s="84"/>
      <c r="W13" s="85"/>
      <c r="X13" s="161"/>
      <c r="Y13" s="166"/>
      <c r="Z13" s="167"/>
      <c r="AA13" s="167">
        <v>10</v>
      </c>
      <c r="AB13" s="167"/>
      <c r="AC13" s="167"/>
      <c r="AD13" s="168"/>
      <c r="AE13" s="168"/>
      <c r="AF13" s="168"/>
      <c r="AG13" s="169">
        <f t="shared" si="1"/>
        <v>10</v>
      </c>
      <c r="AH13" s="161"/>
      <c r="AI13" s="166"/>
      <c r="AJ13" s="167"/>
      <c r="AK13" s="167">
        <v>20</v>
      </c>
      <c r="AL13" s="167"/>
      <c r="AM13" s="167"/>
      <c r="AN13" s="168"/>
      <c r="AO13" s="168"/>
      <c r="AP13" s="168"/>
      <c r="AQ13" s="169">
        <f t="shared" si="2"/>
        <v>20</v>
      </c>
      <c r="AR13" s="161"/>
      <c r="AS13" s="166"/>
      <c r="AT13" s="167"/>
      <c r="AU13" s="167"/>
      <c r="AV13" s="167"/>
      <c r="AW13" s="167"/>
      <c r="AX13" s="168"/>
      <c r="AY13" s="168"/>
      <c r="AZ13" s="168"/>
      <c r="BA13" s="169">
        <f t="shared" si="3"/>
        <v>0</v>
      </c>
      <c r="BB13" s="161"/>
      <c r="BC13" s="169">
        <v>10</v>
      </c>
    </row>
    <row r="14" spans="1:55" ht="12.75" customHeight="1">
      <c r="A14" s="123">
        <v>11</v>
      </c>
      <c r="B14" s="149">
        <v>7</v>
      </c>
      <c r="C14" s="75" t="s">
        <v>156</v>
      </c>
      <c r="D14" s="316">
        <f t="shared" si="4"/>
        <v>31</v>
      </c>
      <c r="E14" s="129"/>
      <c r="F14" s="326">
        <v>1</v>
      </c>
      <c r="G14" s="325">
        <v>1</v>
      </c>
      <c r="H14" s="325">
        <v>2</v>
      </c>
      <c r="I14" s="84"/>
      <c r="J14" s="325">
        <v>1</v>
      </c>
      <c r="K14" s="84"/>
      <c r="L14" s="325">
        <v>1</v>
      </c>
      <c r="M14" s="327">
        <v>1</v>
      </c>
      <c r="N14" s="92">
        <f t="shared" si="0"/>
        <v>7</v>
      </c>
      <c r="O14" s="48"/>
      <c r="P14" s="83">
        <v>10</v>
      </c>
      <c r="Q14" s="84">
        <v>1</v>
      </c>
      <c r="R14" s="84">
        <v>11</v>
      </c>
      <c r="S14" s="86"/>
      <c r="T14" s="84">
        <v>1</v>
      </c>
      <c r="U14" s="84"/>
      <c r="V14" s="84">
        <v>1</v>
      </c>
      <c r="W14" s="85">
        <v>7</v>
      </c>
      <c r="X14" s="161"/>
      <c r="Y14" s="166">
        <v>1</v>
      </c>
      <c r="Z14" s="167">
        <v>1</v>
      </c>
      <c r="AA14" s="167">
        <v>1</v>
      </c>
      <c r="AB14" s="167"/>
      <c r="AC14" s="167">
        <v>1</v>
      </c>
      <c r="AD14" s="168"/>
      <c r="AE14" s="168">
        <v>1</v>
      </c>
      <c r="AF14" s="168">
        <v>6</v>
      </c>
      <c r="AG14" s="169">
        <f t="shared" si="1"/>
        <v>11</v>
      </c>
      <c r="AH14" s="161"/>
      <c r="AI14" s="166">
        <v>8</v>
      </c>
      <c r="AJ14" s="167"/>
      <c r="AK14" s="167"/>
      <c r="AL14" s="167"/>
      <c r="AM14" s="167"/>
      <c r="AN14" s="168"/>
      <c r="AO14" s="168"/>
      <c r="AP14" s="168"/>
      <c r="AQ14" s="169">
        <f t="shared" si="2"/>
        <v>8</v>
      </c>
      <c r="AR14" s="161"/>
      <c r="AS14" s="166">
        <v>1</v>
      </c>
      <c r="AT14" s="167"/>
      <c r="AU14" s="167"/>
      <c r="AV14" s="167"/>
      <c r="AW14" s="167"/>
      <c r="AX14" s="168"/>
      <c r="AY14" s="168"/>
      <c r="AZ14" s="168">
        <v>1</v>
      </c>
      <c r="BA14" s="169">
        <f t="shared" si="3"/>
        <v>2</v>
      </c>
      <c r="BB14" s="161"/>
      <c r="BC14" s="169">
        <v>10</v>
      </c>
    </row>
    <row r="15" spans="1:55" ht="12.75" customHeight="1">
      <c r="A15" s="123">
        <v>12</v>
      </c>
      <c r="B15" s="149">
        <v>8</v>
      </c>
      <c r="C15" s="74" t="s">
        <v>17</v>
      </c>
      <c r="D15" s="316">
        <f t="shared" si="4"/>
        <v>21</v>
      </c>
      <c r="E15" s="129"/>
      <c r="F15" s="83"/>
      <c r="G15" s="84"/>
      <c r="H15" s="84"/>
      <c r="I15" s="84"/>
      <c r="J15" s="328">
        <v>1</v>
      </c>
      <c r="K15" s="84"/>
      <c r="L15" s="84"/>
      <c r="M15" s="85"/>
      <c r="N15" s="92">
        <f t="shared" si="0"/>
        <v>1</v>
      </c>
      <c r="O15" s="48"/>
      <c r="P15" s="83"/>
      <c r="Q15" s="84"/>
      <c r="R15" s="84"/>
      <c r="S15" s="86"/>
      <c r="T15" s="84">
        <v>21</v>
      </c>
      <c r="U15" s="84"/>
      <c r="V15" s="84"/>
      <c r="W15" s="85"/>
      <c r="X15" s="161"/>
      <c r="Y15" s="166"/>
      <c r="Z15" s="167"/>
      <c r="AA15" s="167"/>
      <c r="AB15" s="167"/>
      <c r="AC15" s="167"/>
      <c r="AD15" s="168"/>
      <c r="AE15" s="168"/>
      <c r="AF15" s="168"/>
      <c r="AG15" s="169">
        <f t="shared" si="1"/>
        <v>0</v>
      </c>
      <c r="AH15" s="161"/>
      <c r="AI15" s="166"/>
      <c r="AJ15" s="167"/>
      <c r="AK15" s="167"/>
      <c r="AL15" s="167"/>
      <c r="AM15" s="167">
        <v>20</v>
      </c>
      <c r="AN15" s="168"/>
      <c r="AO15" s="168"/>
      <c r="AP15" s="168"/>
      <c r="AQ15" s="169">
        <f t="shared" si="2"/>
        <v>20</v>
      </c>
      <c r="AR15" s="161"/>
      <c r="AS15" s="166"/>
      <c r="AT15" s="167"/>
      <c r="AU15" s="167"/>
      <c r="AV15" s="167"/>
      <c r="AW15" s="167">
        <v>1</v>
      </c>
      <c r="AX15" s="168"/>
      <c r="AY15" s="168"/>
      <c r="AZ15" s="168"/>
      <c r="BA15" s="169">
        <f t="shared" si="3"/>
        <v>1</v>
      </c>
      <c r="BB15" s="161"/>
      <c r="BC15" s="169"/>
    </row>
    <row r="16" spans="1:55" ht="12.75" customHeight="1">
      <c r="A16" s="131">
        <v>12</v>
      </c>
      <c r="B16" s="149">
        <v>14</v>
      </c>
      <c r="C16" s="75" t="s">
        <v>50</v>
      </c>
      <c r="D16" s="316">
        <f t="shared" si="4"/>
        <v>21</v>
      </c>
      <c r="E16" s="129"/>
      <c r="F16" s="83"/>
      <c r="G16" s="84"/>
      <c r="H16" s="325">
        <v>1</v>
      </c>
      <c r="I16" s="84"/>
      <c r="J16" s="84"/>
      <c r="K16" s="84"/>
      <c r="L16" s="84"/>
      <c r="M16" s="85"/>
      <c r="N16" s="92">
        <f t="shared" si="0"/>
        <v>1</v>
      </c>
      <c r="O16" s="48"/>
      <c r="P16" s="83"/>
      <c r="Q16" s="84"/>
      <c r="R16" s="84">
        <v>11</v>
      </c>
      <c r="S16" s="86"/>
      <c r="T16" s="84"/>
      <c r="U16" s="84"/>
      <c r="V16" s="84"/>
      <c r="W16" s="85"/>
      <c r="X16" s="161"/>
      <c r="Y16" s="166"/>
      <c r="Z16" s="167"/>
      <c r="AA16" s="167">
        <v>1</v>
      </c>
      <c r="AB16" s="167"/>
      <c r="AC16" s="167"/>
      <c r="AD16" s="168"/>
      <c r="AE16" s="168"/>
      <c r="AF16" s="168"/>
      <c r="AG16" s="169">
        <f t="shared" si="1"/>
        <v>1</v>
      </c>
      <c r="AH16" s="161"/>
      <c r="AI16" s="166"/>
      <c r="AJ16" s="167"/>
      <c r="AK16" s="167"/>
      <c r="AL16" s="167"/>
      <c r="AM16" s="167"/>
      <c r="AN16" s="168"/>
      <c r="AO16" s="168"/>
      <c r="AP16" s="168"/>
      <c r="AQ16" s="169">
        <f t="shared" si="2"/>
        <v>0</v>
      </c>
      <c r="AR16" s="161"/>
      <c r="AS16" s="166"/>
      <c r="AT16" s="167"/>
      <c r="AU16" s="167">
        <v>10</v>
      </c>
      <c r="AV16" s="167"/>
      <c r="AW16" s="167"/>
      <c r="AX16" s="168"/>
      <c r="AY16" s="168"/>
      <c r="AZ16" s="168"/>
      <c r="BA16" s="169">
        <f t="shared" si="3"/>
        <v>10</v>
      </c>
      <c r="BB16" s="161"/>
      <c r="BC16" s="169">
        <v>10</v>
      </c>
    </row>
    <row r="17" spans="1:55" ht="12.75" customHeight="1">
      <c r="A17" s="131">
        <v>14</v>
      </c>
      <c r="B17" s="149">
        <v>15</v>
      </c>
      <c r="C17" s="75" t="s">
        <v>28</v>
      </c>
      <c r="D17" s="316">
        <f t="shared" si="4"/>
        <v>16</v>
      </c>
      <c r="E17" s="129"/>
      <c r="F17" s="83"/>
      <c r="G17" s="84"/>
      <c r="H17" s="325">
        <v>1</v>
      </c>
      <c r="I17" s="325">
        <v>1</v>
      </c>
      <c r="J17" s="325">
        <v>2</v>
      </c>
      <c r="K17" s="84"/>
      <c r="L17" s="84"/>
      <c r="M17" s="85"/>
      <c r="N17" s="92">
        <f t="shared" si="0"/>
        <v>4</v>
      </c>
      <c r="O17" s="48"/>
      <c r="P17" s="83"/>
      <c r="Q17" s="84"/>
      <c r="R17" s="84">
        <v>6</v>
      </c>
      <c r="S17" s="86">
        <v>8</v>
      </c>
      <c r="T17" s="84">
        <v>2</v>
      </c>
      <c r="U17" s="84"/>
      <c r="V17" s="84"/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1"/>
        <v>0</v>
      </c>
      <c r="AH17" s="161"/>
      <c r="AI17" s="166"/>
      <c r="AJ17" s="167"/>
      <c r="AK17" s="167"/>
      <c r="AL17" s="167"/>
      <c r="AM17" s="167"/>
      <c r="AN17" s="168"/>
      <c r="AO17" s="168"/>
      <c r="AP17" s="168"/>
      <c r="AQ17" s="169">
        <f t="shared" si="2"/>
        <v>0</v>
      </c>
      <c r="AR17" s="161"/>
      <c r="AS17" s="166"/>
      <c r="AT17" s="167"/>
      <c r="AU17" s="167">
        <v>6</v>
      </c>
      <c r="AV17" s="167">
        <v>8</v>
      </c>
      <c r="AW17" s="167">
        <v>2</v>
      </c>
      <c r="AX17" s="168"/>
      <c r="AY17" s="168"/>
      <c r="AZ17" s="168"/>
      <c r="BA17" s="169">
        <f t="shared" si="3"/>
        <v>16</v>
      </c>
      <c r="BB17" s="161"/>
      <c r="BC17" s="169"/>
    </row>
    <row r="18" spans="1:55" ht="12.75" customHeight="1">
      <c r="A18" s="131">
        <v>15</v>
      </c>
      <c r="B18" s="150">
        <v>19</v>
      </c>
      <c r="C18" s="75" t="s">
        <v>294</v>
      </c>
      <c r="D18" s="316">
        <f t="shared" si="4"/>
        <v>8</v>
      </c>
      <c r="E18" s="129"/>
      <c r="F18" s="83"/>
      <c r="G18" s="325">
        <v>1</v>
      </c>
      <c r="H18" s="84"/>
      <c r="I18" s="84"/>
      <c r="J18" s="325">
        <v>1</v>
      </c>
      <c r="K18" s="325">
        <v>1</v>
      </c>
      <c r="L18" s="84"/>
      <c r="M18" s="85"/>
      <c r="N18" s="92">
        <f t="shared" si="0"/>
        <v>3</v>
      </c>
      <c r="O18" s="48"/>
      <c r="P18" s="83"/>
      <c r="Q18" s="84">
        <v>6</v>
      </c>
      <c r="R18" s="84"/>
      <c r="S18" s="86"/>
      <c r="T18" s="84">
        <v>1</v>
      </c>
      <c r="U18" s="84">
        <v>1</v>
      </c>
      <c r="V18" s="84"/>
      <c r="W18" s="85"/>
      <c r="X18" s="161"/>
      <c r="Y18" s="166"/>
      <c r="Z18" s="167">
        <v>6</v>
      </c>
      <c r="AA18" s="167">
        <v>1</v>
      </c>
      <c r="AB18" s="167"/>
      <c r="AC18" s="167">
        <v>1</v>
      </c>
      <c r="AD18" s="168"/>
      <c r="AE18" s="168"/>
      <c r="AF18" s="168"/>
      <c r="AG18" s="169">
        <f t="shared" si="1"/>
        <v>8</v>
      </c>
      <c r="AH18" s="161"/>
      <c r="AI18" s="166"/>
      <c r="AJ18" s="167"/>
      <c r="AK18" s="167"/>
      <c r="AL18" s="167"/>
      <c r="AM18" s="167"/>
      <c r="AN18" s="168"/>
      <c r="AO18" s="168"/>
      <c r="AP18" s="168"/>
      <c r="AQ18" s="169">
        <f t="shared" si="2"/>
        <v>0</v>
      </c>
      <c r="AR18" s="161"/>
      <c r="AS18" s="166"/>
      <c r="AT18" s="167"/>
      <c r="AU18" s="167"/>
      <c r="AV18" s="167"/>
      <c r="AW18" s="167"/>
      <c r="AX18" s="168"/>
      <c r="AY18" s="168"/>
      <c r="AZ18" s="168"/>
      <c r="BA18" s="169">
        <f t="shared" si="3"/>
        <v>0</v>
      </c>
      <c r="BB18" s="161"/>
      <c r="BC18" s="169"/>
    </row>
    <row r="19" spans="1:55" ht="12.75" customHeight="1">
      <c r="A19" s="131">
        <v>16</v>
      </c>
      <c r="B19" s="149">
        <v>16</v>
      </c>
      <c r="C19" s="74" t="s">
        <v>20</v>
      </c>
      <c r="D19" s="316">
        <f t="shared" si="4"/>
        <v>7</v>
      </c>
      <c r="E19" s="129"/>
      <c r="F19" s="326">
        <v>2</v>
      </c>
      <c r="G19" s="84"/>
      <c r="H19" s="84"/>
      <c r="I19" s="84"/>
      <c r="J19" s="84"/>
      <c r="K19" s="84"/>
      <c r="L19" s="84"/>
      <c r="M19" s="85"/>
      <c r="N19" s="92">
        <f t="shared" si="0"/>
        <v>2</v>
      </c>
      <c r="O19" s="48"/>
      <c r="P19" s="83">
        <v>7</v>
      </c>
      <c r="Q19" s="84"/>
      <c r="R19" s="84"/>
      <c r="S19" s="86"/>
      <c r="T19" s="84"/>
      <c r="U19" s="84"/>
      <c r="V19" s="84"/>
      <c r="W19" s="85"/>
      <c r="X19" s="161"/>
      <c r="Y19" s="166">
        <v>1</v>
      </c>
      <c r="Z19" s="167"/>
      <c r="AA19" s="167"/>
      <c r="AB19" s="167"/>
      <c r="AC19" s="167"/>
      <c r="AD19" s="168"/>
      <c r="AE19" s="168"/>
      <c r="AF19" s="168"/>
      <c r="AG19" s="169">
        <f t="shared" si="1"/>
        <v>1</v>
      </c>
      <c r="AH19" s="161"/>
      <c r="AI19" s="166">
        <v>6</v>
      </c>
      <c r="AJ19" s="167"/>
      <c r="AK19" s="167"/>
      <c r="AL19" s="167"/>
      <c r="AM19" s="167"/>
      <c r="AN19" s="168"/>
      <c r="AO19" s="168"/>
      <c r="AP19" s="168"/>
      <c r="AQ19" s="169">
        <f t="shared" si="2"/>
        <v>6</v>
      </c>
      <c r="AR19" s="161"/>
      <c r="AS19" s="166"/>
      <c r="AT19" s="167"/>
      <c r="AU19" s="167"/>
      <c r="AV19" s="167"/>
      <c r="AW19" s="167"/>
      <c r="AX19" s="168"/>
      <c r="AY19" s="168"/>
      <c r="AZ19" s="168"/>
      <c r="BA19" s="169">
        <f t="shared" si="3"/>
        <v>0</v>
      </c>
      <c r="BB19" s="161"/>
      <c r="BC19" s="169"/>
    </row>
    <row r="20" spans="1:55" ht="12.75" customHeight="1">
      <c r="A20" s="131">
        <v>17</v>
      </c>
      <c r="B20" s="150">
        <v>17</v>
      </c>
      <c r="C20" s="74" t="s">
        <v>40</v>
      </c>
      <c r="D20" s="316">
        <f t="shared" si="4"/>
        <v>6</v>
      </c>
      <c r="E20" s="129"/>
      <c r="F20" s="83"/>
      <c r="G20" s="325">
        <v>1</v>
      </c>
      <c r="H20" s="84"/>
      <c r="I20" s="84"/>
      <c r="J20" s="84"/>
      <c r="K20" s="84"/>
      <c r="L20" s="84"/>
      <c r="M20" s="85"/>
      <c r="N20" s="92">
        <f t="shared" si="0"/>
        <v>1</v>
      </c>
      <c r="O20" s="48"/>
      <c r="P20" s="83"/>
      <c r="Q20" s="84">
        <v>1</v>
      </c>
      <c r="R20" s="84"/>
      <c r="S20" s="86"/>
      <c r="T20" s="84"/>
      <c r="U20" s="84"/>
      <c r="V20" s="84"/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1"/>
        <v>0</v>
      </c>
      <c r="AH20" s="161"/>
      <c r="AI20" s="166"/>
      <c r="AJ20" s="167">
        <v>6</v>
      </c>
      <c r="AK20" s="167"/>
      <c r="AL20" s="167"/>
      <c r="AM20" s="167"/>
      <c r="AN20" s="168"/>
      <c r="AO20" s="168"/>
      <c r="AP20" s="168"/>
      <c r="AQ20" s="169">
        <f t="shared" si="2"/>
        <v>6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3"/>
        <v>0</v>
      </c>
      <c r="BB20" s="161"/>
      <c r="BC20" s="169"/>
    </row>
    <row r="21" spans="1:55" ht="12.75" customHeight="1">
      <c r="A21" s="131">
        <v>18</v>
      </c>
      <c r="B21" s="150">
        <v>24</v>
      </c>
      <c r="C21" s="75" t="s">
        <v>23</v>
      </c>
      <c r="D21" s="316">
        <f t="shared" si="4"/>
        <v>2</v>
      </c>
      <c r="E21" s="129"/>
      <c r="F21" s="83"/>
      <c r="G21" s="84"/>
      <c r="H21" s="84"/>
      <c r="I21" s="84"/>
      <c r="J21" s="325">
        <v>1</v>
      </c>
      <c r="K21" s="84"/>
      <c r="L21" s="325">
        <v>1</v>
      </c>
      <c r="M21" s="85"/>
      <c r="N21" s="92">
        <f t="shared" si="0"/>
        <v>2</v>
      </c>
      <c r="O21" s="48"/>
      <c r="P21" s="83"/>
      <c r="Q21" s="84"/>
      <c r="R21" s="84"/>
      <c r="S21" s="86"/>
      <c r="T21" s="84">
        <v>1</v>
      </c>
      <c r="U21" s="84"/>
      <c r="V21" s="84">
        <v>1</v>
      </c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1"/>
        <v>0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2"/>
        <v>0</v>
      </c>
      <c r="AR21" s="161"/>
      <c r="AS21" s="166"/>
      <c r="AT21" s="167"/>
      <c r="AU21" s="167"/>
      <c r="AV21" s="167"/>
      <c r="AW21" s="167">
        <v>1</v>
      </c>
      <c r="AX21" s="168"/>
      <c r="AY21" s="168">
        <v>1</v>
      </c>
      <c r="AZ21" s="168"/>
      <c r="BA21" s="169">
        <f t="shared" si="3"/>
        <v>2</v>
      </c>
      <c r="BB21" s="161"/>
      <c r="BC21" s="169"/>
    </row>
    <row r="22" spans="1:55" ht="12.75" customHeight="1">
      <c r="A22" s="131">
        <v>19</v>
      </c>
      <c r="B22" s="150">
        <v>20</v>
      </c>
      <c r="C22" s="74" t="s">
        <v>18</v>
      </c>
      <c r="D22" s="316">
        <f t="shared" si="4"/>
        <v>3</v>
      </c>
      <c r="E22" s="129"/>
      <c r="F22" s="83"/>
      <c r="G22" s="84"/>
      <c r="H22" s="325">
        <v>1</v>
      </c>
      <c r="I22" s="325">
        <v>1</v>
      </c>
      <c r="J22" s="325">
        <v>1</v>
      </c>
      <c r="K22" s="84"/>
      <c r="L22" s="84"/>
      <c r="M22" s="85"/>
      <c r="N22" s="92">
        <f t="shared" si="0"/>
        <v>3</v>
      </c>
      <c r="O22" s="48"/>
      <c r="P22" s="83"/>
      <c r="Q22" s="84"/>
      <c r="R22" s="84">
        <v>1</v>
      </c>
      <c r="S22" s="86">
        <v>1</v>
      </c>
      <c r="T22" s="84">
        <v>1</v>
      </c>
      <c r="U22" s="84"/>
      <c r="V22" s="84"/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1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2"/>
        <v>0</v>
      </c>
      <c r="AR22" s="161"/>
      <c r="AS22" s="166"/>
      <c r="AT22" s="167"/>
      <c r="AU22" s="167">
        <v>1</v>
      </c>
      <c r="AV22" s="167">
        <v>1</v>
      </c>
      <c r="AW22" s="167">
        <v>1</v>
      </c>
      <c r="AX22" s="168"/>
      <c r="AY22" s="168"/>
      <c r="AZ22" s="168"/>
      <c r="BA22" s="169">
        <f t="shared" si="3"/>
        <v>3</v>
      </c>
      <c r="BB22" s="161"/>
      <c r="BC22" s="169"/>
    </row>
    <row r="23" spans="1:55" ht="12.75" customHeight="1">
      <c r="A23" s="131">
        <v>20</v>
      </c>
      <c r="B23" s="150">
        <v>24</v>
      </c>
      <c r="C23" s="75" t="s">
        <v>627</v>
      </c>
      <c r="D23" s="316">
        <f t="shared" si="4"/>
        <v>1</v>
      </c>
      <c r="E23" s="129"/>
      <c r="F23" s="83"/>
      <c r="G23" s="84"/>
      <c r="H23" s="325">
        <v>1</v>
      </c>
      <c r="I23" s="86"/>
      <c r="J23" s="84"/>
      <c r="K23" s="84"/>
      <c r="L23" s="84"/>
      <c r="M23" s="85"/>
      <c r="N23" s="92">
        <f t="shared" si="0"/>
        <v>1</v>
      </c>
      <c r="O23" s="48"/>
      <c r="P23" s="83"/>
      <c r="Q23" s="84"/>
      <c r="R23" s="84">
        <v>1</v>
      </c>
      <c r="S23" s="86"/>
      <c r="T23" s="84"/>
      <c r="U23" s="84"/>
      <c r="V23" s="84"/>
      <c r="W23" s="85"/>
      <c r="X23" s="161"/>
      <c r="Y23" s="166"/>
      <c r="Z23" s="167"/>
      <c r="AA23" s="167">
        <v>1</v>
      </c>
      <c r="AB23" s="167"/>
      <c r="AC23" s="167"/>
      <c r="AD23" s="168"/>
      <c r="AE23" s="168"/>
      <c r="AF23" s="168"/>
      <c r="AG23" s="169">
        <f t="shared" si="1"/>
        <v>1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2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3"/>
        <v>0</v>
      </c>
      <c r="BB23" s="161"/>
      <c r="BC23" s="169"/>
    </row>
    <row r="24" spans="1:55" ht="12.75" customHeight="1">
      <c r="A24" s="419" t="s">
        <v>742</v>
      </c>
      <c r="B24" s="420"/>
      <c r="C24" s="421" t="s">
        <v>176</v>
      </c>
      <c r="D24" s="316">
        <f>SUM(AG24+AQ24+BA24+BC24)</f>
        <v>20</v>
      </c>
      <c r="E24" s="129"/>
      <c r="F24" s="330">
        <v>1</v>
      </c>
      <c r="G24" s="84"/>
      <c r="H24" s="84"/>
      <c r="I24" s="84"/>
      <c r="J24" s="84"/>
      <c r="K24" s="84"/>
      <c r="L24" s="84"/>
      <c r="M24" s="85"/>
      <c r="N24" s="92"/>
      <c r="O24" s="48"/>
      <c r="P24" s="83">
        <v>20</v>
      </c>
      <c r="Q24" s="84"/>
      <c r="R24" s="84"/>
      <c r="S24" s="86"/>
      <c r="T24" s="84"/>
      <c r="U24" s="84"/>
      <c r="V24" s="84"/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>SUM(Y24:AF24)</f>
        <v>0</v>
      </c>
      <c r="AH24" s="161"/>
      <c r="AI24" s="166">
        <v>20</v>
      </c>
      <c r="AJ24" s="167"/>
      <c r="AK24" s="167"/>
      <c r="AL24" s="167"/>
      <c r="AM24" s="167"/>
      <c r="AN24" s="168"/>
      <c r="AO24" s="168"/>
      <c r="AP24" s="168"/>
      <c r="AQ24" s="169">
        <f>SUM(AI24:AP24)</f>
        <v>20</v>
      </c>
      <c r="AR24" s="161"/>
      <c r="AS24" s="166"/>
      <c r="AT24" s="167"/>
      <c r="AU24" s="167"/>
      <c r="AV24" s="167"/>
      <c r="AW24" s="167"/>
      <c r="AX24" s="168"/>
      <c r="AY24" s="168"/>
      <c r="AZ24" s="168"/>
      <c r="BA24" s="169">
        <f>SUM(AS24:AZ24)</f>
        <v>0</v>
      </c>
      <c r="BB24" s="161"/>
      <c r="BC24" s="169"/>
    </row>
    <row r="25" spans="1:55" ht="12.75" customHeight="1">
      <c r="A25" s="124" t="s">
        <v>54</v>
      </c>
      <c r="B25" s="150">
        <v>18</v>
      </c>
      <c r="C25" s="75" t="s">
        <v>26</v>
      </c>
      <c r="D25" s="316">
        <f t="shared" si="4"/>
        <v>0</v>
      </c>
      <c r="E25" s="129"/>
      <c r="F25" s="83"/>
      <c r="G25" s="84"/>
      <c r="H25" s="84"/>
      <c r="I25" s="84"/>
      <c r="J25" s="84"/>
      <c r="K25" s="84"/>
      <c r="L25" s="84"/>
      <c r="M25" s="85"/>
      <c r="N25" s="92">
        <f t="shared" si="0"/>
        <v>0</v>
      </c>
      <c r="O25" s="48"/>
      <c r="P25" s="83"/>
      <c r="Q25" s="84"/>
      <c r="R25" s="84"/>
      <c r="S25" s="86"/>
      <c r="T25" s="84"/>
      <c r="U25" s="84"/>
      <c r="V25" s="84"/>
      <c r="W25" s="85"/>
      <c r="X25" s="161"/>
      <c r="Y25" s="166"/>
      <c r="Z25" s="167"/>
      <c r="AA25" s="167"/>
      <c r="AB25" s="167"/>
      <c r="AC25" s="167"/>
      <c r="AD25" s="168"/>
      <c r="AE25" s="168"/>
      <c r="AF25" s="168"/>
      <c r="AG25" s="169">
        <f t="shared" si="1"/>
        <v>0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2"/>
        <v>0</v>
      </c>
      <c r="AR25" s="161"/>
      <c r="AS25" s="166"/>
      <c r="AT25" s="167"/>
      <c r="AU25" s="167"/>
      <c r="AV25" s="167"/>
      <c r="AW25" s="167"/>
      <c r="AX25" s="168"/>
      <c r="AY25" s="168"/>
      <c r="AZ25" s="168"/>
      <c r="BA25" s="169">
        <f t="shared" si="3"/>
        <v>0</v>
      </c>
      <c r="BB25" s="161"/>
      <c r="BC25" s="169"/>
    </row>
    <row r="26" spans="1:55" ht="12.75" customHeight="1">
      <c r="A26" s="124" t="s">
        <v>54</v>
      </c>
      <c r="B26" s="150">
        <v>21</v>
      </c>
      <c r="C26" s="75" t="s">
        <v>19</v>
      </c>
      <c r="D26" s="316">
        <f t="shared" si="4"/>
        <v>0</v>
      </c>
      <c r="E26" s="129"/>
      <c r="F26" s="83"/>
      <c r="G26" s="84"/>
      <c r="H26" s="84"/>
      <c r="I26" s="84"/>
      <c r="J26" s="84"/>
      <c r="K26" s="84"/>
      <c r="L26" s="84"/>
      <c r="M26" s="85"/>
      <c r="N26" s="92">
        <f t="shared" si="0"/>
        <v>0</v>
      </c>
      <c r="O26" s="48"/>
      <c r="P26" s="83"/>
      <c r="Q26" s="84"/>
      <c r="R26" s="84"/>
      <c r="S26" s="86"/>
      <c r="T26" s="84"/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 t="shared" si="1"/>
        <v>0</v>
      </c>
      <c r="AH26" s="161"/>
      <c r="AI26" s="166"/>
      <c r="AJ26" s="167"/>
      <c r="AK26" s="167"/>
      <c r="AL26" s="167"/>
      <c r="AM26" s="167"/>
      <c r="AN26" s="168"/>
      <c r="AO26" s="168"/>
      <c r="AP26" s="168"/>
      <c r="AQ26" s="169">
        <f t="shared" si="2"/>
        <v>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 t="shared" si="3"/>
        <v>0</v>
      </c>
      <c r="BB26" s="161"/>
      <c r="BC26" s="169"/>
    </row>
    <row r="27" spans="1:55" ht="12.75" customHeight="1">
      <c r="A27" s="124" t="s">
        <v>54</v>
      </c>
      <c r="B27" s="150">
        <v>22</v>
      </c>
      <c r="C27" s="75" t="s">
        <v>43</v>
      </c>
      <c r="D27" s="316">
        <f t="shared" si="4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0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1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2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3"/>
        <v>0</v>
      </c>
      <c r="BB27" s="161"/>
      <c r="BC27" s="169"/>
    </row>
    <row r="28" spans="1:55" ht="12.75" customHeight="1">
      <c r="A28" s="124" t="s">
        <v>54</v>
      </c>
      <c r="B28" s="150">
        <v>23</v>
      </c>
      <c r="C28" s="75" t="s">
        <v>59</v>
      </c>
      <c r="D28" s="316">
        <f t="shared" si="4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0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1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2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3"/>
        <v>0</v>
      </c>
      <c r="BB28" s="161"/>
      <c r="BC28" s="169"/>
    </row>
    <row r="29" spans="1:55" ht="12.75" customHeight="1">
      <c r="A29" s="124" t="s">
        <v>54</v>
      </c>
      <c r="B29" s="151" t="s">
        <v>54</v>
      </c>
      <c r="C29" s="76" t="s">
        <v>22</v>
      </c>
      <c r="D29" s="316">
        <f t="shared" si="4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0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1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2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3"/>
        <v>0</v>
      </c>
      <c r="BB29" s="161"/>
      <c r="BC29" s="169"/>
    </row>
    <row r="30" spans="1:55" ht="12.75" customHeight="1">
      <c r="A30" s="124" t="s">
        <v>54</v>
      </c>
      <c r="B30" s="151" t="s">
        <v>54</v>
      </c>
      <c r="C30" s="76" t="s">
        <v>116</v>
      </c>
      <c r="D30" s="316">
        <f t="shared" si="4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0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1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2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3"/>
        <v>0</v>
      </c>
      <c r="BB30" s="161"/>
      <c r="BC30" s="169"/>
    </row>
    <row r="31" spans="1:55" ht="12.75" customHeight="1">
      <c r="A31" s="124" t="s">
        <v>54</v>
      </c>
      <c r="B31" s="151" t="s">
        <v>54</v>
      </c>
      <c r="C31" s="75" t="s">
        <v>24</v>
      </c>
      <c r="D31" s="316">
        <f t="shared" si="4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0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1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2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3"/>
        <v>0</v>
      </c>
      <c r="BB31" s="161"/>
      <c r="BC31" s="169"/>
    </row>
    <row r="32" spans="1:55" ht="12.75" customHeight="1">
      <c r="A32" s="124" t="s">
        <v>54</v>
      </c>
      <c r="B32" s="151" t="s">
        <v>54</v>
      </c>
      <c r="C32" s="75" t="s">
        <v>51</v>
      </c>
      <c r="D32" s="316">
        <f t="shared" si="4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0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1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2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3"/>
        <v>0</v>
      </c>
      <c r="BB32" s="161"/>
      <c r="BC32" s="169"/>
    </row>
    <row r="33" spans="1:55" ht="12.75" customHeight="1">
      <c r="A33" s="124" t="s">
        <v>54</v>
      </c>
      <c r="B33" s="151" t="s">
        <v>54</v>
      </c>
      <c r="C33" s="75" t="s">
        <v>58</v>
      </c>
      <c r="D33" s="316">
        <f t="shared" si="4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0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1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2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3"/>
        <v>0</v>
      </c>
      <c r="BB33" s="161"/>
      <c r="BC33" s="169"/>
    </row>
    <row r="34" spans="1:55" ht="12.75" customHeight="1">
      <c r="A34" s="124" t="s">
        <v>54</v>
      </c>
      <c r="B34" s="151" t="s">
        <v>54</v>
      </c>
      <c r="C34" s="75" t="s">
        <v>178</v>
      </c>
      <c r="D34" s="316">
        <f t="shared" si="4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0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1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2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3"/>
        <v>0</v>
      </c>
      <c r="BB34" s="161"/>
      <c r="BC34" s="174"/>
    </row>
    <row r="35" spans="1:55" ht="12.75" customHeight="1">
      <c r="A35" s="124" t="s">
        <v>54</v>
      </c>
      <c r="B35" s="151" t="s">
        <v>54</v>
      </c>
      <c r="C35" s="75" t="s">
        <v>53</v>
      </c>
      <c r="D35" s="316">
        <f t="shared" si="4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0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1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2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3"/>
        <v>0</v>
      </c>
      <c r="BB35" s="161"/>
      <c r="BC35" s="174"/>
    </row>
    <row r="36" spans="1:55" ht="12.75" customHeight="1">
      <c r="A36" s="124" t="s">
        <v>54</v>
      </c>
      <c r="B36" s="151" t="s">
        <v>54</v>
      </c>
      <c r="C36" s="75" t="s">
        <v>21</v>
      </c>
      <c r="D36" s="316">
        <f t="shared" si="4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0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1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2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3"/>
        <v>0</v>
      </c>
      <c r="BB36" s="161"/>
      <c r="BC36" s="174"/>
    </row>
    <row r="37" spans="1:55" ht="12.75" customHeight="1">
      <c r="A37" s="124" t="s">
        <v>54</v>
      </c>
      <c r="B37" s="151" t="s">
        <v>54</v>
      </c>
      <c r="C37" s="76" t="s">
        <v>29</v>
      </c>
      <c r="D37" s="316">
        <f t="shared" si="4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0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1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2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3"/>
        <v>0</v>
      </c>
      <c r="BB37" s="161"/>
      <c r="BC37" s="174"/>
    </row>
    <row r="38" spans="1:55" ht="15" thickBot="1">
      <c r="A38" s="125" t="s">
        <v>54</v>
      </c>
      <c r="B38" s="152" t="s">
        <v>54</v>
      </c>
      <c r="C38" s="81" t="s">
        <v>44</v>
      </c>
      <c r="D38" s="317">
        <f t="shared" si="4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0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1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2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3"/>
        <v>0</v>
      </c>
      <c r="BB38" s="161"/>
      <c r="BC38" s="180"/>
    </row>
    <row r="39" spans="1:23" ht="15">
      <c r="A39" s="198"/>
      <c r="B39" s="199"/>
      <c r="C39" s="80"/>
      <c r="D39" s="197"/>
      <c r="E39" s="22"/>
      <c r="F39" s="22"/>
      <c r="G39" s="22"/>
      <c r="H39" s="23"/>
      <c r="I39" s="36"/>
      <c r="J39" s="24"/>
      <c r="K39" s="25"/>
      <c r="L39" s="25"/>
      <c r="M39" s="25" t="s">
        <v>112</v>
      </c>
      <c r="N39" s="157">
        <f>SUM(N4:N38)</f>
        <v>91</v>
      </c>
      <c r="O39" s="155" t="s">
        <v>621</v>
      </c>
      <c r="P39" s="155"/>
      <c r="Q39" s="22"/>
      <c r="R39" s="23"/>
      <c r="S39" s="36"/>
      <c r="T39" s="24"/>
      <c r="U39" s="25"/>
      <c r="V39" s="25"/>
      <c r="W39" s="25"/>
    </row>
    <row r="40" spans="2:23" ht="12.75">
      <c r="B40" s="127"/>
      <c r="C40" s="80"/>
      <c r="D40" s="184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54"/>
      <c r="C41" s="318" t="s">
        <v>78</v>
      </c>
      <c r="D41" s="187" t="s">
        <v>655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1270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1">
    <mergeCell ref="P1:W2"/>
    <mergeCell ref="Y1:AG2"/>
    <mergeCell ref="AI1:AQ2"/>
    <mergeCell ref="A42:C43"/>
    <mergeCell ref="AS1:BA2"/>
    <mergeCell ref="BC1:BC3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9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4.28125" style="126" customWidth="1"/>
    <col min="2" max="2" width="3.7109375" style="126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2.7109375" style="20" customWidth="1"/>
    <col min="55" max="55" width="7.7109375" style="20" bestFit="1" customWidth="1"/>
    <col min="56" max="56" width="2.7109375" style="19" customWidth="1"/>
    <col min="57" max="57" width="5.8515625" style="19" customWidth="1"/>
    <col min="58" max="60" width="5.7109375" style="19" customWidth="1"/>
    <col min="61" max="61" width="5.7109375" style="40" customWidth="1"/>
    <col min="62" max="62" width="5.7109375" style="19" customWidth="1"/>
    <col min="63" max="16384" width="11.421875" style="20" customWidth="1"/>
  </cols>
  <sheetData>
    <row r="1" spans="1:62" ht="12.75" customHeight="1">
      <c r="A1" s="490">
        <v>2020</v>
      </c>
      <c r="B1" s="493">
        <v>2019</v>
      </c>
      <c r="C1" s="312" t="s">
        <v>48</v>
      </c>
      <c r="D1" s="484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  <c r="BD1" s="50"/>
      <c r="BE1" s="496" t="s">
        <v>657</v>
      </c>
      <c r="BF1" s="508"/>
      <c r="BG1" s="508"/>
      <c r="BH1" s="508"/>
      <c r="BI1" s="509"/>
      <c r="BJ1" s="487" t="s">
        <v>0</v>
      </c>
    </row>
    <row r="2" spans="1:62" ht="20.25" customHeight="1" thickBot="1">
      <c r="A2" s="491"/>
      <c r="B2" s="494"/>
      <c r="C2" s="54" t="s">
        <v>52</v>
      </c>
      <c r="D2" s="485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  <c r="BD2" s="51"/>
      <c r="BE2" s="510"/>
      <c r="BF2" s="510"/>
      <c r="BG2" s="510"/>
      <c r="BH2" s="510"/>
      <c r="BI2" s="507"/>
      <c r="BJ2" s="488"/>
    </row>
    <row r="3" spans="1:62" ht="13.5" customHeight="1" thickBot="1">
      <c r="A3" s="492"/>
      <c r="B3" s="495"/>
      <c r="C3" s="55" t="s">
        <v>14</v>
      </c>
      <c r="D3" s="486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  <c r="BD3" s="49"/>
      <c r="BE3" s="335" t="s">
        <v>658</v>
      </c>
      <c r="BF3" s="336" t="s">
        <v>87</v>
      </c>
      <c r="BG3" s="336" t="s">
        <v>659</v>
      </c>
      <c r="BH3" s="336" t="s">
        <v>660</v>
      </c>
      <c r="BI3" s="337" t="s">
        <v>77</v>
      </c>
      <c r="BJ3" s="489"/>
    </row>
    <row r="4" spans="1:62" ht="12.75" customHeight="1">
      <c r="A4" s="122">
        <v>1</v>
      </c>
      <c r="B4" s="148">
        <v>1</v>
      </c>
      <c r="C4" s="73" t="s">
        <v>27</v>
      </c>
      <c r="D4" s="315">
        <f aca="true" t="shared" si="0" ref="D4:D38">SUM(AG4+AQ4+BA4+BC4+BJ4)</f>
        <v>536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4</v>
      </c>
      <c r="M4" s="324">
        <v>1</v>
      </c>
      <c r="N4" s="91">
        <f aca="true" t="shared" si="1" ref="N4:N21">SUM(F4:M4)</f>
        <v>25</v>
      </c>
      <c r="O4" s="48"/>
      <c r="P4" s="82">
        <v>34</v>
      </c>
      <c r="Q4" s="41">
        <v>85</v>
      </c>
      <c r="R4" s="41">
        <v>19</v>
      </c>
      <c r="S4" s="42">
        <v>64</v>
      </c>
      <c r="T4" s="41">
        <v>123</v>
      </c>
      <c r="U4" s="41">
        <v>86</v>
      </c>
      <c r="V4" s="41">
        <v>84</v>
      </c>
      <c r="W4" s="43">
        <v>1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4" ref="BA4:BA38">SUM(AS4:AZ4)</f>
        <v>169</v>
      </c>
      <c r="BB4" s="161"/>
      <c r="BC4" s="165">
        <v>110</v>
      </c>
      <c r="BD4" s="48"/>
      <c r="BE4" s="349">
        <v>40</v>
      </c>
      <c r="BF4" s="338">
        <v>5</v>
      </c>
      <c r="BG4" s="339">
        <v>9</v>
      </c>
      <c r="BH4" s="339">
        <v>14</v>
      </c>
      <c r="BI4" s="339">
        <v>11</v>
      </c>
      <c r="BJ4" s="340">
        <f aca="true" t="shared" si="5" ref="BJ4:BJ38">SUM(BE4:BI4)</f>
        <v>79</v>
      </c>
    </row>
    <row r="5" spans="1:62" ht="12.75" customHeight="1">
      <c r="A5" s="123">
        <v>2</v>
      </c>
      <c r="B5" s="149">
        <v>2</v>
      </c>
      <c r="C5" s="74" t="s">
        <v>60</v>
      </c>
      <c r="D5" s="316">
        <f t="shared" si="0"/>
        <v>219</v>
      </c>
      <c r="E5" s="129"/>
      <c r="F5" s="326">
        <v>5</v>
      </c>
      <c r="G5" s="325">
        <v>1</v>
      </c>
      <c r="H5" s="325">
        <v>3</v>
      </c>
      <c r="I5" s="84"/>
      <c r="J5" s="325">
        <v>2</v>
      </c>
      <c r="K5" s="84"/>
      <c r="L5" s="325">
        <v>1</v>
      </c>
      <c r="M5" s="353">
        <v>1</v>
      </c>
      <c r="N5" s="92">
        <f t="shared" si="1"/>
        <v>13</v>
      </c>
      <c r="O5" s="48"/>
      <c r="P5" s="83">
        <v>46</v>
      </c>
      <c r="Q5" s="84">
        <v>10</v>
      </c>
      <c r="R5" s="84">
        <v>99</v>
      </c>
      <c r="S5" s="86"/>
      <c r="T5" s="84">
        <v>27</v>
      </c>
      <c r="U5" s="84"/>
      <c r="V5" s="84">
        <v>6</v>
      </c>
      <c r="W5" s="85">
        <v>1</v>
      </c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2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3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4"/>
        <v>69</v>
      </c>
      <c r="BB5" s="161"/>
      <c r="BC5" s="169">
        <v>70</v>
      </c>
      <c r="BD5" s="48"/>
      <c r="BE5" s="351">
        <v>30</v>
      </c>
      <c r="BF5" s="341">
        <v>11</v>
      </c>
      <c r="BG5" s="84">
        <v>3</v>
      </c>
      <c r="BH5" s="84">
        <v>7</v>
      </c>
      <c r="BI5" s="84">
        <v>7</v>
      </c>
      <c r="BJ5" s="342">
        <f t="shared" si="5"/>
        <v>58</v>
      </c>
    </row>
    <row r="6" spans="1:62" ht="12.75" customHeight="1">
      <c r="A6" s="123">
        <v>3</v>
      </c>
      <c r="B6" s="149">
        <v>10</v>
      </c>
      <c r="C6" s="75" t="s">
        <v>71</v>
      </c>
      <c r="D6" s="316">
        <f t="shared" si="0"/>
        <v>148</v>
      </c>
      <c r="E6" s="129"/>
      <c r="F6" s="326">
        <v>2</v>
      </c>
      <c r="G6" s="84"/>
      <c r="H6" s="325">
        <v>1</v>
      </c>
      <c r="I6" s="325">
        <v>2</v>
      </c>
      <c r="J6" s="325">
        <v>2</v>
      </c>
      <c r="K6" s="84"/>
      <c r="L6" s="325">
        <v>1</v>
      </c>
      <c r="M6" s="327">
        <v>1</v>
      </c>
      <c r="N6" s="92">
        <f t="shared" si="1"/>
        <v>9</v>
      </c>
      <c r="O6" s="48"/>
      <c r="P6" s="83">
        <v>2</v>
      </c>
      <c r="Q6" s="84"/>
      <c r="R6" s="84">
        <v>13</v>
      </c>
      <c r="S6" s="86">
        <v>59</v>
      </c>
      <c r="T6" s="84">
        <v>15</v>
      </c>
      <c r="U6" s="84"/>
      <c r="V6" s="84">
        <v>19</v>
      </c>
      <c r="W6" s="85">
        <v>1</v>
      </c>
      <c r="X6" s="161"/>
      <c r="Y6" s="166"/>
      <c r="Z6" s="167"/>
      <c r="AA6" s="167">
        <v>1</v>
      </c>
      <c r="AB6" s="167">
        <v>21</v>
      </c>
      <c r="AC6" s="167">
        <v>1</v>
      </c>
      <c r="AD6" s="168"/>
      <c r="AE6" s="168">
        <v>1</v>
      </c>
      <c r="AF6" s="168"/>
      <c r="AG6" s="169">
        <f t="shared" si="2"/>
        <v>24</v>
      </c>
      <c r="AH6" s="161"/>
      <c r="AI6" s="166"/>
      <c r="AJ6" s="167"/>
      <c r="AK6" s="167"/>
      <c r="AL6" s="167">
        <v>21</v>
      </c>
      <c r="AM6" s="167">
        <v>1</v>
      </c>
      <c r="AN6" s="168"/>
      <c r="AO6" s="168">
        <v>15</v>
      </c>
      <c r="AP6" s="168"/>
      <c r="AQ6" s="169">
        <f t="shared" si="3"/>
        <v>37</v>
      </c>
      <c r="AR6" s="161"/>
      <c r="AS6" s="166">
        <v>15</v>
      </c>
      <c r="AT6" s="167"/>
      <c r="AU6" s="167">
        <v>1</v>
      </c>
      <c r="AV6" s="167">
        <v>6</v>
      </c>
      <c r="AW6" s="167">
        <v>2</v>
      </c>
      <c r="AX6" s="168"/>
      <c r="AY6" s="168">
        <v>1</v>
      </c>
      <c r="AZ6" s="168"/>
      <c r="BA6" s="169">
        <f t="shared" si="4"/>
        <v>25</v>
      </c>
      <c r="BB6" s="161"/>
      <c r="BC6" s="169">
        <v>40</v>
      </c>
      <c r="BD6" s="48"/>
      <c r="BE6" s="341">
        <v>15</v>
      </c>
      <c r="BF6" s="341">
        <v>2</v>
      </c>
      <c r="BG6" s="84">
        <v>2</v>
      </c>
      <c r="BH6" s="84">
        <v>1</v>
      </c>
      <c r="BI6" s="84">
        <v>2</v>
      </c>
      <c r="BJ6" s="342">
        <f t="shared" si="5"/>
        <v>22</v>
      </c>
    </row>
    <row r="7" spans="1:62" ht="12.75" customHeight="1">
      <c r="A7" s="123">
        <v>4</v>
      </c>
      <c r="B7" s="149">
        <v>8</v>
      </c>
      <c r="C7" s="74" t="s">
        <v>72</v>
      </c>
      <c r="D7" s="316">
        <f t="shared" si="0"/>
        <v>140</v>
      </c>
      <c r="E7" s="129"/>
      <c r="F7" s="326">
        <v>2</v>
      </c>
      <c r="G7" s="84"/>
      <c r="H7" s="325">
        <v>2</v>
      </c>
      <c r="I7" s="325">
        <v>1</v>
      </c>
      <c r="J7" s="325">
        <v>2</v>
      </c>
      <c r="K7" s="325">
        <v>1</v>
      </c>
      <c r="L7" s="325">
        <v>2</v>
      </c>
      <c r="M7" s="85"/>
      <c r="N7" s="92">
        <f t="shared" si="1"/>
        <v>10</v>
      </c>
      <c r="O7" s="48"/>
      <c r="P7" s="83">
        <v>48</v>
      </c>
      <c r="Q7" s="84"/>
      <c r="R7" s="84">
        <v>5</v>
      </c>
      <c r="S7" s="86">
        <v>30</v>
      </c>
      <c r="T7" s="84">
        <v>13</v>
      </c>
      <c r="U7" s="84">
        <v>22</v>
      </c>
      <c r="V7" s="84">
        <v>2</v>
      </c>
      <c r="W7" s="85"/>
      <c r="X7" s="161"/>
      <c r="Y7" s="166">
        <v>15</v>
      </c>
      <c r="Z7" s="167"/>
      <c r="AA7" s="167"/>
      <c r="AB7" s="167"/>
      <c r="AC7" s="167">
        <v>1</v>
      </c>
      <c r="AD7" s="168">
        <v>1</v>
      </c>
      <c r="AE7" s="168"/>
      <c r="AF7" s="168"/>
      <c r="AG7" s="169">
        <f t="shared" si="2"/>
        <v>17</v>
      </c>
      <c r="AH7" s="161"/>
      <c r="AI7" s="166"/>
      <c r="AJ7" s="167"/>
      <c r="AK7" s="167"/>
      <c r="AL7" s="167"/>
      <c r="AM7" s="167"/>
      <c r="AN7" s="168"/>
      <c r="AO7" s="168"/>
      <c r="AP7" s="168"/>
      <c r="AQ7" s="169">
        <f t="shared" si="3"/>
        <v>0</v>
      </c>
      <c r="AR7" s="161"/>
      <c r="AS7" s="166">
        <v>20</v>
      </c>
      <c r="AT7" s="167"/>
      <c r="AU7" s="167"/>
      <c r="AV7" s="167">
        <v>20</v>
      </c>
      <c r="AW7" s="167">
        <v>1</v>
      </c>
      <c r="AX7" s="168">
        <v>10</v>
      </c>
      <c r="AY7" s="168"/>
      <c r="AZ7" s="168"/>
      <c r="BA7" s="169">
        <f t="shared" si="4"/>
        <v>51</v>
      </c>
      <c r="BB7" s="161"/>
      <c r="BC7" s="169">
        <v>40</v>
      </c>
      <c r="BD7" s="48"/>
      <c r="BE7" s="351">
        <v>20</v>
      </c>
      <c r="BF7" s="341">
        <v>3</v>
      </c>
      <c r="BG7" s="84">
        <v>5</v>
      </c>
      <c r="BH7" s="84">
        <v>2</v>
      </c>
      <c r="BI7" s="84">
        <v>2</v>
      </c>
      <c r="BJ7" s="342">
        <f t="shared" si="5"/>
        <v>32</v>
      </c>
    </row>
    <row r="8" spans="1:62" ht="12.75" customHeight="1">
      <c r="A8" s="123">
        <v>5</v>
      </c>
      <c r="B8" s="149">
        <v>3</v>
      </c>
      <c r="C8" s="74" t="s">
        <v>177</v>
      </c>
      <c r="D8" s="316">
        <f t="shared" si="0"/>
        <v>99</v>
      </c>
      <c r="E8" s="129"/>
      <c r="F8" s="326">
        <v>1</v>
      </c>
      <c r="G8" s="325">
        <v>1</v>
      </c>
      <c r="H8" s="325">
        <v>1</v>
      </c>
      <c r="I8" s="84"/>
      <c r="J8" s="325">
        <v>2</v>
      </c>
      <c r="K8" s="84"/>
      <c r="L8" s="325">
        <v>3</v>
      </c>
      <c r="M8" s="85"/>
      <c r="N8" s="92">
        <f t="shared" si="1"/>
        <v>8</v>
      </c>
      <c r="O8" s="48"/>
      <c r="P8" s="83">
        <v>1</v>
      </c>
      <c r="Q8" s="84">
        <v>1</v>
      </c>
      <c r="R8" s="84">
        <v>1</v>
      </c>
      <c r="S8" s="86"/>
      <c r="T8" s="84">
        <v>67</v>
      </c>
      <c r="U8" s="84"/>
      <c r="V8" s="84">
        <v>4</v>
      </c>
      <c r="W8" s="85"/>
      <c r="X8" s="161"/>
      <c r="Y8" s="166"/>
      <c r="Z8" s="167"/>
      <c r="AA8" s="167"/>
      <c r="AB8" s="167"/>
      <c r="AC8" s="167">
        <v>9</v>
      </c>
      <c r="AD8" s="168"/>
      <c r="AE8" s="168"/>
      <c r="AF8" s="168"/>
      <c r="AG8" s="169">
        <f t="shared" si="2"/>
        <v>9</v>
      </c>
      <c r="AH8" s="161"/>
      <c r="AI8" s="166"/>
      <c r="AJ8" s="167"/>
      <c r="AK8" s="167"/>
      <c r="AL8" s="167"/>
      <c r="AM8" s="167">
        <v>11</v>
      </c>
      <c r="AN8" s="168"/>
      <c r="AO8" s="168"/>
      <c r="AP8" s="168"/>
      <c r="AQ8" s="169">
        <f t="shared" si="3"/>
        <v>11</v>
      </c>
      <c r="AR8" s="161"/>
      <c r="AS8" s="166"/>
      <c r="AT8" s="167"/>
      <c r="AU8" s="167"/>
      <c r="AV8" s="167"/>
      <c r="AW8" s="167">
        <v>9</v>
      </c>
      <c r="AX8" s="168"/>
      <c r="AY8" s="168">
        <v>1</v>
      </c>
      <c r="AZ8" s="168"/>
      <c r="BA8" s="169">
        <f t="shared" si="4"/>
        <v>10</v>
      </c>
      <c r="BB8" s="161"/>
      <c r="BC8" s="169">
        <v>20</v>
      </c>
      <c r="BD8" s="48"/>
      <c r="BE8" s="351">
        <v>25</v>
      </c>
      <c r="BF8" s="341">
        <v>2</v>
      </c>
      <c r="BG8" s="84">
        <v>11</v>
      </c>
      <c r="BH8" s="84">
        <v>9</v>
      </c>
      <c r="BI8" s="84">
        <v>2</v>
      </c>
      <c r="BJ8" s="342">
        <f t="shared" si="5"/>
        <v>49</v>
      </c>
    </row>
    <row r="9" spans="1:62" ht="12.75" customHeight="1">
      <c r="A9" s="131">
        <v>6</v>
      </c>
      <c r="B9" s="149">
        <v>4</v>
      </c>
      <c r="C9" s="74" t="s">
        <v>15</v>
      </c>
      <c r="D9" s="316">
        <f t="shared" si="0"/>
        <v>72</v>
      </c>
      <c r="E9" s="129"/>
      <c r="F9" s="326">
        <v>2</v>
      </c>
      <c r="G9" s="84"/>
      <c r="H9" s="325">
        <v>1</v>
      </c>
      <c r="I9" s="84"/>
      <c r="J9" s="325">
        <v>4</v>
      </c>
      <c r="K9" s="84"/>
      <c r="L9" s="325">
        <v>1</v>
      </c>
      <c r="M9" s="327">
        <v>1</v>
      </c>
      <c r="N9" s="92">
        <f t="shared" si="1"/>
        <v>9</v>
      </c>
      <c r="O9" s="48"/>
      <c r="P9" s="83">
        <v>52</v>
      </c>
      <c r="Q9" s="84"/>
      <c r="R9" s="84">
        <v>6</v>
      </c>
      <c r="S9" s="86"/>
      <c r="T9" s="84">
        <v>27</v>
      </c>
      <c r="U9" s="84"/>
      <c r="V9" s="84">
        <v>1</v>
      </c>
      <c r="W9" s="85">
        <v>1</v>
      </c>
      <c r="X9" s="161"/>
      <c r="Y9" s="166">
        <v>20</v>
      </c>
      <c r="Z9" s="167"/>
      <c r="AA9" s="167"/>
      <c r="AB9" s="167"/>
      <c r="AC9" s="167"/>
      <c r="AD9" s="168"/>
      <c r="AE9" s="168"/>
      <c r="AF9" s="168"/>
      <c r="AG9" s="169">
        <f t="shared" si="2"/>
        <v>20</v>
      </c>
      <c r="AH9" s="161"/>
      <c r="AI9" s="166"/>
      <c r="AJ9" s="167"/>
      <c r="AK9" s="167"/>
      <c r="AL9" s="167"/>
      <c r="AM9" s="167">
        <v>1</v>
      </c>
      <c r="AN9" s="168"/>
      <c r="AO9" s="168"/>
      <c r="AP9" s="168"/>
      <c r="AQ9" s="169">
        <f t="shared" si="3"/>
        <v>1</v>
      </c>
      <c r="AR9" s="161"/>
      <c r="AS9" s="166"/>
      <c r="AT9" s="167"/>
      <c r="AU9" s="167"/>
      <c r="AV9" s="167"/>
      <c r="AW9" s="167">
        <v>3</v>
      </c>
      <c r="AX9" s="168"/>
      <c r="AY9" s="168"/>
      <c r="AZ9" s="168"/>
      <c r="BA9" s="169">
        <f t="shared" si="4"/>
        <v>3</v>
      </c>
      <c r="BB9" s="161"/>
      <c r="BC9" s="169">
        <v>20</v>
      </c>
      <c r="BD9" s="48"/>
      <c r="BE9" s="341">
        <v>10</v>
      </c>
      <c r="BF9" s="341">
        <v>7</v>
      </c>
      <c r="BG9" s="84">
        <v>7</v>
      </c>
      <c r="BH9" s="84">
        <v>2</v>
      </c>
      <c r="BI9" s="84">
        <v>2</v>
      </c>
      <c r="BJ9" s="342">
        <f t="shared" si="5"/>
        <v>28</v>
      </c>
    </row>
    <row r="10" spans="1:62" ht="12.75" customHeight="1">
      <c r="A10" s="123">
        <v>7</v>
      </c>
      <c r="B10" s="149">
        <v>13</v>
      </c>
      <c r="C10" s="74" t="s">
        <v>175</v>
      </c>
      <c r="D10" s="316">
        <f t="shared" si="0"/>
        <v>66</v>
      </c>
      <c r="E10" s="129"/>
      <c r="F10" s="326">
        <v>2</v>
      </c>
      <c r="G10" s="325">
        <v>1</v>
      </c>
      <c r="H10" s="325">
        <v>1</v>
      </c>
      <c r="I10" s="325">
        <v>1</v>
      </c>
      <c r="J10" s="325">
        <v>3</v>
      </c>
      <c r="K10" s="325">
        <v>1</v>
      </c>
      <c r="L10" s="325">
        <v>1</v>
      </c>
      <c r="M10" s="327">
        <v>1</v>
      </c>
      <c r="N10" s="92">
        <f t="shared" si="1"/>
        <v>11</v>
      </c>
      <c r="O10" s="48"/>
      <c r="P10" s="83">
        <v>3</v>
      </c>
      <c r="Q10" s="84">
        <v>8</v>
      </c>
      <c r="R10" s="84">
        <v>1</v>
      </c>
      <c r="S10" s="86">
        <v>2</v>
      </c>
      <c r="T10" s="84">
        <v>15</v>
      </c>
      <c r="U10" s="84">
        <v>25</v>
      </c>
      <c r="V10" s="84">
        <v>1</v>
      </c>
      <c r="W10" s="85">
        <v>1</v>
      </c>
      <c r="X10" s="161"/>
      <c r="Y10" s="166"/>
      <c r="Z10" s="167"/>
      <c r="AA10" s="167"/>
      <c r="AB10" s="167"/>
      <c r="AC10" s="167"/>
      <c r="AD10" s="168"/>
      <c r="AE10" s="168"/>
      <c r="AF10" s="168"/>
      <c r="AG10" s="169">
        <f t="shared" si="2"/>
        <v>0</v>
      </c>
      <c r="AH10" s="161"/>
      <c r="AI10" s="166"/>
      <c r="AJ10" s="167"/>
      <c r="AK10" s="167"/>
      <c r="AL10" s="167"/>
      <c r="AM10" s="167">
        <v>1</v>
      </c>
      <c r="AN10" s="168">
        <v>6</v>
      </c>
      <c r="AO10" s="168"/>
      <c r="AP10" s="168"/>
      <c r="AQ10" s="169">
        <f t="shared" si="3"/>
        <v>7</v>
      </c>
      <c r="AR10" s="161"/>
      <c r="AS10" s="166">
        <v>1</v>
      </c>
      <c r="AT10" s="167">
        <v>8</v>
      </c>
      <c r="AU10" s="167"/>
      <c r="AV10" s="167">
        <v>1</v>
      </c>
      <c r="AW10" s="167">
        <v>3</v>
      </c>
      <c r="AX10" s="168">
        <v>8</v>
      </c>
      <c r="AY10" s="168"/>
      <c r="AZ10" s="168"/>
      <c r="BA10" s="169">
        <f t="shared" si="4"/>
        <v>21</v>
      </c>
      <c r="BB10" s="161"/>
      <c r="BC10" s="169">
        <v>20</v>
      </c>
      <c r="BD10" s="48"/>
      <c r="BE10" s="351">
        <v>10</v>
      </c>
      <c r="BF10" s="341">
        <v>2</v>
      </c>
      <c r="BG10" s="84">
        <v>2</v>
      </c>
      <c r="BH10" s="84">
        <v>2</v>
      </c>
      <c r="BI10" s="84">
        <v>2</v>
      </c>
      <c r="BJ10" s="342">
        <f t="shared" si="5"/>
        <v>18</v>
      </c>
    </row>
    <row r="11" spans="1:62" ht="12.75" customHeight="1">
      <c r="A11" s="123">
        <v>8</v>
      </c>
      <c r="B11" s="150">
        <v>5</v>
      </c>
      <c r="C11" s="74" t="s">
        <v>55</v>
      </c>
      <c r="D11" s="316">
        <f t="shared" si="0"/>
        <v>65</v>
      </c>
      <c r="E11" s="129"/>
      <c r="F11" s="326">
        <v>2</v>
      </c>
      <c r="G11" s="84"/>
      <c r="H11" s="325">
        <v>2</v>
      </c>
      <c r="I11" s="325">
        <v>1</v>
      </c>
      <c r="J11" s="325">
        <v>1</v>
      </c>
      <c r="K11" s="84"/>
      <c r="L11" s="325">
        <v>1</v>
      </c>
      <c r="M11" s="327">
        <v>1</v>
      </c>
      <c r="N11" s="92">
        <f t="shared" si="1"/>
        <v>8</v>
      </c>
      <c r="O11" s="48"/>
      <c r="P11" s="83">
        <v>9</v>
      </c>
      <c r="Q11" s="84"/>
      <c r="R11" s="84">
        <v>41</v>
      </c>
      <c r="S11" s="86">
        <v>1</v>
      </c>
      <c r="T11" s="84">
        <v>2</v>
      </c>
      <c r="U11" s="84"/>
      <c r="V11" s="84">
        <v>1</v>
      </c>
      <c r="W11" s="85">
        <v>1</v>
      </c>
      <c r="X11" s="161"/>
      <c r="Y11" s="166"/>
      <c r="Z11" s="167"/>
      <c r="AA11" s="167">
        <v>10</v>
      </c>
      <c r="AB11" s="167"/>
      <c r="AC11" s="167"/>
      <c r="AD11" s="168"/>
      <c r="AE11" s="168"/>
      <c r="AF11" s="168"/>
      <c r="AG11" s="169">
        <f t="shared" si="2"/>
        <v>10</v>
      </c>
      <c r="AH11" s="161"/>
      <c r="AI11" s="166"/>
      <c r="AJ11" s="167"/>
      <c r="AK11" s="167">
        <v>20</v>
      </c>
      <c r="AL11" s="167"/>
      <c r="AM11" s="167"/>
      <c r="AN11" s="168"/>
      <c r="AO11" s="168"/>
      <c r="AP11" s="168"/>
      <c r="AQ11" s="169">
        <f t="shared" si="3"/>
        <v>20</v>
      </c>
      <c r="AR11" s="161"/>
      <c r="AS11" s="166"/>
      <c r="AT11" s="167"/>
      <c r="AU11" s="167"/>
      <c r="AV11" s="167"/>
      <c r="AW11" s="167"/>
      <c r="AX11" s="168"/>
      <c r="AY11" s="168"/>
      <c r="AZ11" s="168"/>
      <c r="BA11" s="169">
        <f t="shared" si="4"/>
        <v>0</v>
      </c>
      <c r="BB11" s="161"/>
      <c r="BC11" s="169">
        <v>10</v>
      </c>
      <c r="BD11" s="48"/>
      <c r="BE11" s="351">
        <v>10</v>
      </c>
      <c r="BF11" s="341">
        <v>9</v>
      </c>
      <c r="BG11" s="84">
        <v>2</v>
      </c>
      <c r="BH11" s="84">
        <v>2</v>
      </c>
      <c r="BI11" s="84">
        <v>2</v>
      </c>
      <c r="BJ11" s="342">
        <f t="shared" si="5"/>
        <v>25</v>
      </c>
    </row>
    <row r="12" spans="1:62" ht="12.75" customHeight="1">
      <c r="A12" s="123">
        <v>9</v>
      </c>
      <c r="B12" s="149">
        <v>6</v>
      </c>
      <c r="C12" s="74" t="s">
        <v>626</v>
      </c>
      <c r="D12" s="406">
        <f t="shared" si="0"/>
        <v>55</v>
      </c>
      <c r="E12" s="129"/>
      <c r="F12" s="83"/>
      <c r="G12" s="325">
        <v>1</v>
      </c>
      <c r="H12" s="84"/>
      <c r="I12" s="325">
        <v>1</v>
      </c>
      <c r="J12" s="325">
        <v>1</v>
      </c>
      <c r="K12" s="84"/>
      <c r="L12" s="84"/>
      <c r="M12" s="85"/>
      <c r="N12" s="92">
        <f t="shared" si="1"/>
        <v>3</v>
      </c>
      <c r="O12" s="48"/>
      <c r="P12" s="83"/>
      <c r="Q12" s="84">
        <v>18</v>
      </c>
      <c r="R12" s="84"/>
      <c r="S12" s="86">
        <v>35</v>
      </c>
      <c r="T12" s="84">
        <v>2</v>
      </c>
      <c r="U12" s="84"/>
      <c r="V12" s="84"/>
      <c r="W12" s="85"/>
      <c r="X12" s="161"/>
      <c r="Y12" s="166"/>
      <c r="Z12" s="167">
        <v>9</v>
      </c>
      <c r="AA12" s="167"/>
      <c r="AB12" s="167">
        <v>10</v>
      </c>
      <c r="AC12" s="167">
        <v>1</v>
      </c>
      <c r="AD12" s="168"/>
      <c r="AE12" s="168"/>
      <c r="AF12" s="168"/>
      <c r="AG12" s="169">
        <f t="shared" si="2"/>
        <v>20</v>
      </c>
      <c r="AH12" s="161"/>
      <c r="AI12" s="166"/>
      <c r="AJ12" s="167">
        <v>9</v>
      </c>
      <c r="AK12" s="167"/>
      <c r="AL12" s="167">
        <v>15</v>
      </c>
      <c r="AM12" s="167"/>
      <c r="AN12" s="168"/>
      <c r="AO12" s="168"/>
      <c r="AP12" s="168"/>
      <c r="AQ12" s="169">
        <f t="shared" si="3"/>
        <v>24</v>
      </c>
      <c r="AR12" s="161"/>
      <c r="AS12" s="166"/>
      <c r="AT12" s="167"/>
      <c r="AU12" s="167"/>
      <c r="AV12" s="167"/>
      <c r="AW12" s="167">
        <v>1</v>
      </c>
      <c r="AX12" s="168"/>
      <c r="AY12" s="168"/>
      <c r="AZ12" s="168"/>
      <c r="BA12" s="169">
        <f t="shared" si="4"/>
        <v>1</v>
      </c>
      <c r="BB12" s="161"/>
      <c r="BC12" s="169">
        <v>10</v>
      </c>
      <c r="BD12" s="48"/>
      <c r="BE12" s="341"/>
      <c r="BF12" s="341"/>
      <c r="BG12" s="84"/>
      <c r="BH12" s="84"/>
      <c r="BI12" s="84"/>
      <c r="BJ12" s="342">
        <f t="shared" si="5"/>
        <v>0</v>
      </c>
    </row>
    <row r="13" spans="1:62" ht="12.75" customHeight="1">
      <c r="A13" s="123">
        <v>10</v>
      </c>
      <c r="B13" s="149">
        <v>11</v>
      </c>
      <c r="C13" s="74" t="s">
        <v>16</v>
      </c>
      <c r="D13" s="406">
        <f t="shared" si="0"/>
        <v>45</v>
      </c>
      <c r="E13" s="129"/>
      <c r="F13" s="83"/>
      <c r="G13" s="84"/>
      <c r="H13" s="84"/>
      <c r="I13" s="84"/>
      <c r="J13" s="325">
        <v>2</v>
      </c>
      <c r="K13" s="84"/>
      <c r="L13" s="325">
        <v>1</v>
      </c>
      <c r="M13" s="84"/>
      <c r="N13" s="92">
        <f t="shared" si="1"/>
        <v>3</v>
      </c>
      <c r="O13" s="48"/>
      <c r="P13" s="83"/>
      <c r="Q13" s="84"/>
      <c r="R13" s="84"/>
      <c r="S13" s="86"/>
      <c r="T13" s="84">
        <v>30</v>
      </c>
      <c r="U13" s="84"/>
      <c r="V13" s="84">
        <v>15</v>
      </c>
      <c r="W13" s="85"/>
      <c r="X13" s="161"/>
      <c r="Y13" s="166"/>
      <c r="Z13" s="167"/>
      <c r="AA13" s="167"/>
      <c r="AB13" s="167"/>
      <c r="AC13" s="167"/>
      <c r="AD13" s="168"/>
      <c r="AE13" s="168"/>
      <c r="AF13" s="168"/>
      <c r="AG13" s="169">
        <f t="shared" si="2"/>
        <v>0</v>
      </c>
      <c r="AH13" s="161"/>
      <c r="AI13" s="166"/>
      <c r="AJ13" s="167"/>
      <c r="AK13" s="167"/>
      <c r="AL13" s="167"/>
      <c r="AM13" s="167">
        <v>9</v>
      </c>
      <c r="AN13" s="168"/>
      <c r="AO13" s="168">
        <v>15</v>
      </c>
      <c r="AP13" s="168"/>
      <c r="AQ13" s="169">
        <f t="shared" si="3"/>
        <v>24</v>
      </c>
      <c r="AR13" s="161"/>
      <c r="AS13" s="166"/>
      <c r="AT13" s="167"/>
      <c r="AU13" s="167"/>
      <c r="AV13" s="167"/>
      <c r="AW13" s="167">
        <v>1</v>
      </c>
      <c r="AX13" s="168"/>
      <c r="AY13" s="168"/>
      <c r="AZ13" s="168"/>
      <c r="BA13" s="169">
        <f t="shared" si="4"/>
        <v>1</v>
      </c>
      <c r="BB13" s="161"/>
      <c r="BC13" s="169">
        <v>20</v>
      </c>
      <c r="BD13" s="48"/>
      <c r="BE13" s="341"/>
      <c r="BF13" s="341"/>
      <c r="BG13" s="84"/>
      <c r="BH13" s="84"/>
      <c r="BI13" s="84"/>
      <c r="BJ13" s="342">
        <f t="shared" si="5"/>
        <v>0</v>
      </c>
    </row>
    <row r="14" spans="1:62" ht="12.75" customHeight="1">
      <c r="A14" s="123">
        <v>11</v>
      </c>
      <c r="B14" s="149">
        <v>8</v>
      </c>
      <c r="C14" s="74" t="s">
        <v>17</v>
      </c>
      <c r="D14" s="316">
        <f t="shared" si="0"/>
        <v>39</v>
      </c>
      <c r="E14" s="129"/>
      <c r="F14" s="83"/>
      <c r="G14" s="84"/>
      <c r="H14" s="325">
        <v>2</v>
      </c>
      <c r="I14" s="84"/>
      <c r="J14" s="325">
        <v>3</v>
      </c>
      <c r="K14" s="325">
        <v>1</v>
      </c>
      <c r="L14" s="325">
        <v>1</v>
      </c>
      <c r="M14" s="327">
        <v>1</v>
      </c>
      <c r="N14" s="92">
        <f t="shared" si="1"/>
        <v>8</v>
      </c>
      <c r="O14" s="48"/>
      <c r="P14" s="83"/>
      <c r="Q14" s="84"/>
      <c r="R14" s="84">
        <v>2</v>
      </c>
      <c r="S14" s="86"/>
      <c r="T14" s="84">
        <v>24</v>
      </c>
      <c r="U14" s="84">
        <v>1</v>
      </c>
      <c r="V14" s="84">
        <v>1</v>
      </c>
      <c r="W14" s="85">
        <v>1</v>
      </c>
      <c r="X14" s="161"/>
      <c r="Y14" s="166"/>
      <c r="Z14" s="167"/>
      <c r="AA14" s="167"/>
      <c r="AB14" s="167"/>
      <c r="AC14" s="167"/>
      <c r="AD14" s="168"/>
      <c r="AE14" s="168"/>
      <c r="AF14" s="168"/>
      <c r="AG14" s="169">
        <f t="shared" si="2"/>
        <v>0</v>
      </c>
      <c r="AH14" s="161"/>
      <c r="AI14" s="166"/>
      <c r="AJ14" s="167"/>
      <c r="AK14" s="167"/>
      <c r="AL14" s="167"/>
      <c r="AM14" s="167">
        <v>20</v>
      </c>
      <c r="AN14" s="168"/>
      <c r="AO14" s="168"/>
      <c r="AP14" s="168"/>
      <c r="AQ14" s="169">
        <f t="shared" si="3"/>
        <v>20</v>
      </c>
      <c r="AR14" s="161"/>
      <c r="AS14" s="166"/>
      <c r="AT14" s="167"/>
      <c r="AU14" s="167"/>
      <c r="AV14" s="167"/>
      <c r="AW14" s="167">
        <v>1</v>
      </c>
      <c r="AX14" s="168"/>
      <c r="AY14" s="168"/>
      <c r="AZ14" s="168"/>
      <c r="BA14" s="169">
        <f t="shared" si="4"/>
        <v>1</v>
      </c>
      <c r="BB14" s="161"/>
      <c r="BC14" s="169"/>
      <c r="BD14" s="48"/>
      <c r="BE14" s="351">
        <v>10</v>
      </c>
      <c r="BF14" s="341">
        <v>2</v>
      </c>
      <c r="BG14" s="84">
        <v>2</v>
      </c>
      <c r="BH14" s="84">
        <v>2</v>
      </c>
      <c r="BI14" s="84">
        <v>2</v>
      </c>
      <c r="BJ14" s="342">
        <f t="shared" si="5"/>
        <v>18</v>
      </c>
    </row>
    <row r="15" spans="1:62" ht="12.75" customHeight="1">
      <c r="A15" s="123">
        <v>12</v>
      </c>
      <c r="B15" s="149">
        <v>15</v>
      </c>
      <c r="C15" s="75" t="s">
        <v>28</v>
      </c>
      <c r="D15" s="316">
        <f t="shared" si="0"/>
        <v>33</v>
      </c>
      <c r="E15" s="129"/>
      <c r="F15" s="326">
        <v>1</v>
      </c>
      <c r="G15" s="325">
        <v>1</v>
      </c>
      <c r="H15" s="325">
        <v>2</v>
      </c>
      <c r="I15" s="325">
        <v>1</v>
      </c>
      <c r="J15" s="325">
        <v>3</v>
      </c>
      <c r="K15" s="84"/>
      <c r="L15" s="325">
        <v>1</v>
      </c>
      <c r="M15" s="85"/>
      <c r="N15" s="92">
        <f t="shared" si="1"/>
        <v>9</v>
      </c>
      <c r="O15" s="48"/>
      <c r="P15" s="83">
        <v>1</v>
      </c>
      <c r="Q15" s="84">
        <v>1</v>
      </c>
      <c r="R15" s="84">
        <v>7</v>
      </c>
      <c r="S15" s="86">
        <v>9</v>
      </c>
      <c r="T15" s="84">
        <v>4</v>
      </c>
      <c r="U15" s="84"/>
      <c r="V15" s="84">
        <v>1</v>
      </c>
      <c r="W15" s="85"/>
      <c r="X15" s="161"/>
      <c r="Y15" s="166"/>
      <c r="Z15" s="167"/>
      <c r="AA15" s="167"/>
      <c r="AB15" s="167"/>
      <c r="AC15" s="167"/>
      <c r="AD15" s="168"/>
      <c r="AE15" s="168"/>
      <c r="AF15" s="168"/>
      <c r="AG15" s="169">
        <f t="shared" si="2"/>
        <v>0</v>
      </c>
      <c r="AH15" s="161"/>
      <c r="AI15" s="166"/>
      <c r="AJ15" s="167"/>
      <c r="AK15" s="167"/>
      <c r="AL15" s="167"/>
      <c r="AM15" s="167"/>
      <c r="AN15" s="168"/>
      <c r="AO15" s="168"/>
      <c r="AP15" s="168"/>
      <c r="AQ15" s="169">
        <f t="shared" si="3"/>
        <v>0</v>
      </c>
      <c r="AR15" s="161"/>
      <c r="AS15" s="166"/>
      <c r="AT15" s="167"/>
      <c r="AU15" s="167">
        <v>6</v>
      </c>
      <c r="AV15" s="167">
        <v>8</v>
      </c>
      <c r="AW15" s="167">
        <v>2</v>
      </c>
      <c r="AX15" s="168"/>
      <c r="AY15" s="168"/>
      <c r="AZ15" s="168"/>
      <c r="BA15" s="169">
        <f t="shared" si="4"/>
        <v>16</v>
      </c>
      <c r="BB15" s="161"/>
      <c r="BC15" s="169"/>
      <c r="BD15" s="48"/>
      <c r="BE15" s="341">
        <v>10</v>
      </c>
      <c r="BF15" s="341">
        <v>2</v>
      </c>
      <c r="BG15" s="84">
        <v>2</v>
      </c>
      <c r="BH15" s="84">
        <v>2</v>
      </c>
      <c r="BI15" s="84">
        <v>1</v>
      </c>
      <c r="BJ15" s="342">
        <f t="shared" si="5"/>
        <v>17</v>
      </c>
    </row>
    <row r="16" spans="1:62" ht="12.75" customHeight="1">
      <c r="A16" s="131">
        <v>13</v>
      </c>
      <c r="B16" s="149">
        <v>7</v>
      </c>
      <c r="C16" s="75" t="s">
        <v>156</v>
      </c>
      <c r="D16" s="406">
        <f t="shared" si="0"/>
        <v>31</v>
      </c>
      <c r="E16" s="129"/>
      <c r="F16" s="326">
        <v>1</v>
      </c>
      <c r="G16" s="325">
        <v>1</v>
      </c>
      <c r="H16" s="325">
        <v>2</v>
      </c>
      <c r="I16" s="84"/>
      <c r="J16" s="325">
        <v>1</v>
      </c>
      <c r="K16" s="84"/>
      <c r="L16" s="325">
        <v>1</v>
      </c>
      <c r="M16" s="327"/>
      <c r="N16" s="92">
        <f t="shared" si="1"/>
        <v>6</v>
      </c>
      <c r="O16" s="48"/>
      <c r="P16" s="83">
        <v>10</v>
      </c>
      <c r="Q16" s="84">
        <v>1</v>
      </c>
      <c r="R16" s="84">
        <v>11</v>
      </c>
      <c r="S16" s="86"/>
      <c r="T16" s="84">
        <v>1</v>
      </c>
      <c r="U16" s="84"/>
      <c r="V16" s="84">
        <v>1</v>
      </c>
      <c r="W16" s="85">
        <v>7</v>
      </c>
      <c r="X16" s="161"/>
      <c r="Y16" s="166">
        <v>1</v>
      </c>
      <c r="Z16" s="167">
        <v>1</v>
      </c>
      <c r="AA16" s="167">
        <v>1</v>
      </c>
      <c r="AB16" s="167"/>
      <c r="AC16" s="167">
        <v>1</v>
      </c>
      <c r="AD16" s="168"/>
      <c r="AE16" s="168">
        <v>1</v>
      </c>
      <c r="AF16" s="168">
        <v>6</v>
      </c>
      <c r="AG16" s="169">
        <f t="shared" si="2"/>
        <v>11</v>
      </c>
      <c r="AH16" s="161"/>
      <c r="AI16" s="166">
        <v>8</v>
      </c>
      <c r="AJ16" s="167"/>
      <c r="AK16" s="167"/>
      <c r="AL16" s="167"/>
      <c r="AM16" s="167"/>
      <c r="AN16" s="168"/>
      <c r="AO16" s="168"/>
      <c r="AP16" s="168"/>
      <c r="AQ16" s="169">
        <f t="shared" si="3"/>
        <v>8</v>
      </c>
      <c r="AR16" s="161"/>
      <c r="AS16" s="166">
        <v>1</v>
      </c>
      <c r="AT16" s="167"/>
      <c r="AU16" s="167"/>
      <c r="AV16" s="167"/>
      <c r="AW16" s="167"/>
      <c r="AX16" s="168"/>
      <c r="AY16" s="168"/>
      <c r="AZ16" s="168">
        <v>1</v>
      </c>
      <c r="BA16" s="169">
        <f t="shared" si="4"/>
        <v>2</v>
      </c>
      <c r="BB16" s="161"/>
      <c r="BC16" s="169">
        <v>10</v>
      </c>
      <c r="BD16" s="48"/>
      <c r="BE16" s="341"/>
      <c r="BF16" s="341"/>
      <c r="BG16" s="84"/>
      <c r="BH16" s="84"/>
      <c r="BI16" s="84"/>
      <c r="BJ16" s="342">
        <f t="shared" si="5"/>
        <v>0</v>
      </c>
    </row>
    <row r="17" spans="1:62" ht="12.75" customHeight="1">
      <c r="A17" s="131">
        <v>14</v>
      </c>
      <c r="B17" s="149">
        <v>16</v>
      </c>
      <c r="C17" s="74" t="s">
        <v>20</v>
      </c>
      <c r="D17" s="316">
        <f t="shared" si="0"/>
        <v>25</v>
      </c>
      <c r="E17" s="129"/>
      <c r="F17" s="326">
        <v>2</v>
      </c>
      <c r="G17" s="325">
        <v>1</v>
      </c>
      <c r="H17" s="325">
        <v>2</v>
      </c>
      <c r="I17" s="84"/>
      <c r="J17" s="325">
        <v>2</v>
      </c>
      <c r="K17" s="84"/>
      <c r="L17" s="325">
        <v>1</v>
      </c>
      <c r="M17" s="327">
        <v>1</v>
      </c>
      <c r="N17" s="92">
        <f t="shared" si="1"/>
        <v>9</v>
      </c>
      <c r="O17" s="48"/>
      <c r="P17" s="83">
        <v>8</v>
      </c>
      <c r="Q17" s="84">
        <v>1</v>
      </c>
      <c r="R17" s="84">
        <v>2</v>
      </c>
      <c r="S17" s="86"/>
      <c r="T17" s="84">
        <v>2</v>
      </c>
      <c r="U17" s="84"/>
      <c r="V17" s="84">
        <v>1</v>
      </c>
      <c r="W17" s="85">
        <v>1</v>
      </c>
      <c r="X17" s="161"/>
      <c r="Y17" s="166">
        <v>1</v>
      </c>
      <c r="Z17" s="167"/>
      <c r="AA17" s="167"/>
      <c r="AB17" s="167"/>
      <c r="AC17" s="167"/>
      <c r="AD17" s="168"/>
      <c r="AE17" s="168"/>
      <c r="AF17" s="168"/>
      <c r="AG17" s="169">
        <f t="shared" si="2"/>
        <v>1</v>
      </c>
      <c r="AH17" s="161"/>
      <c r="AI17" s="166">
        <v>6</v>
      </c>
      <c r="AJ17" s="167"/>
      <c r="AK17" s="167"/>
      <c r="AL17" s="167"/>
      <c r="AM17" s="167"/>
      <c r="AN17" s="168"/>
      <c r="AO17" s="168"/>
      <c r="AP17" s="168"/>
      <c r="AQ17" s="169">
        <f t="shared" si="3"/>
        <v>6</v>
      </c>
      <c r="AR17" s="161"/>
      <c r="AS17" s="166"/>
      <c r="AT17" s="167"/>
      <c r="AU17" s="167"/>
      <c r="AV17" s="167"/>
      <c r="AW17" s="167"/>
      <c r="AX17" s="168"/>
      <c r="AY17" s="168"/>
      <c r="AZ17" s="168"/>
      <c r="BA17" s="169">
        <f t="shared" si="4"/>
        <v>0</v>
      </c>
      <c r="BB17" s="161"/>
      <c r="BC17" s="169"/>
      <c r="BD17" s="48"/>
      <c r="BE17" s="351">
        <v>10</v>
      </c>
      <c r="BF17" s="341">
        <v>2</v>
      </c>
      <c r="BG17" s="84">
        <v>2</v>
      </c>
      <c r="BH17" s="84">
        <v>2</v>
      </c>
      <c r="BI17" s="84">
        <v>2</v>
      </c>
      <c r="BJ17" s="342">
        <f t="shared" si="5"/>
        <v>18</v>
      </c>
    </row>
    <row r="18" spans="1:62" ht="12.75" customHeight="1">
      <c r="A18" s="131">
        <v>15</v>
      </c>
      <c r="B18" s="150">
        <v>17</v>
      </c>
      <c r="C18" s="74" t="s">
        <v>40</v>
      </c>
      <c r="D18" s="316">
        <f t="shared" si="0"/>
        <v>24</v>
      </c>
      <c r="E18" s="129"/>
      <c r="F18" s="326">
        <v>1</v>
      </c>
      <c r="G18" s="325">
        <v>1</v>
      </c>
      <c r="H18" s="325">
        <v>2</v>
      </c>
      <c r="I18" s="84"/>
      <c r="J18" s="325">
        <v>2</v>
      </c>
      <c r="K18" s="84"/>
      <c r="L18" s="325">
        <v>2</v>
      </c>
      <c r="M18" s="85"/>
      <c r="N18" s="92">
        <f t="shared" si="1"/>
        <v>8</v>
      </c>
      <c r="O18" s="48"/>
      <c r="P18" s="83">
        <v>1</v>
      </c>
      <c r="Q18" s="84">
        <v>2</v>
      </c>
      <c r="R18" s="84">
        <v>2</v>
      </c>
      <c r="S18" s="86"/>
      <c r="T18" s="84">
        <v>2</v>
      </c>
      <c r="U18" s="84"/>
      <c r="V18" s="84">
        <v>2</v>
      </c>
      <c r="W18" s="85"/>
      <c r="X18" s="161"/>
      <c r="Y18" s="166"/>
      <c r="Z18" s="167"/>
      <c r="AA18" s="167"/>
      <c r="AB18" s="167"/>
      <c r="AC18" s="167"/>
      <c r="AD18" s="168"/>
      <c r="AE18" s="168"/>
      <c r="AF18" s="168"/>
      <c r="AG18" s="169">
        <f t="shared" si="2"/>
        <v>0</v>
      </c>
      <c r="AH18" s="161"/>
      <c r="AI18" s="166"/>
      <c r="AJ18" s="167">
        <v>6</v>
      </c>
      <c r="AK18" s="167"/>
      <c r="AL18" s="167"/>
      <c r="AM18" s="167"/>
      <c r="AN18" s="168"/>
      <c r="AO18" s="168"/>
      <c r="AP18" s="168"/>
      <c r="AQ18" s="169">
        <f t="shared" si="3"/>
        <v>6</v>
      </c>
      <c r="AR18" s="161"/>
      <c r="AS18" s="166"/>
      <c r="AT18" s="167"/>
      <c r="AU18" s="167"/>
      <c r="AV18" s="167"/>
      <c r="AW18" s="167"/>
      <c r="AX18" s="168"/>
      <c r="AY18" s="168"/>
      <c r="AZ18" s="168"/>
      <c r="BA18" s="169">
        <f t="shared" si="4"/>
        <v>0</v>
      </c>
      <c r="BB18" s="161"/>
      <c r="BC18" s="169"/>
      <c r="BD18" s="48"/>
      <c r="BE18" s="341">
        <v>10</v>
      </c>
      <c r="BF18" s="341">
        <v>2</v>
      </c>
      <c r="BG18" s="84">
        <v>2</v>
      </c>
      <c r="BH18" s="84">
        <v>2</v>
      </c>
      <c r="BI18" s="84">
        <v>2</v>
      </c>
      <c r="BJ18" s="342">
        <f t="shared" si="5"/>
        <v>18</v>
      </c>
    </row>
    <row r="19" spans="1:62" ht="12.75" customHeight="1">
      <c r="A19" s="131">
        <v>16</v>
      </c>
      <c r="B19" s="150">
        <v>20</v>
      </c>
      <c r="C19" s="74" t="s">
        <v>18</v>
      </c>
      <c r="D19" s="316">
        <f t="shared" si="0"/>
        <v>23</v>
      </c>
      <c r="E19" s="129"/>
      <c r="F19" s="326">
        <v>1</v>
      </c>
      <c r="G19" s="84"/>
      <c r="H19" s="325">
        <v>2</v>
      </c>
      <c r="I19" s="325">
        <v>1</v>
      </c>
      <c r="J19" s="325">
        <v>2</v>
      </c>
      <c r="K19" s="84"/>
      <c r="L19" s="325">
        <v>2</v>
      </c>
      <c r="M19" s="85"/>
      <c r="N19" s="92">
        <f t="shared" si="1"/>
        <v>8</v>
      </c>
      <c r="O19" s="48"/>
      <c r="P19" s="83">
        <v>1</v>
      </c>
      <c r="Q19" s="84"/>
      <c r="R19" s="84">
        <v>2</v>
      </c>
      <c r="S19" s="86">
        <v>2</v>
      </c>
      <c r="T19" s="84">
        <v>3</v>
      </c>
      <c r="U19" s="84"/>
      <c r="V19" s="84">
        <v>5</v>
      </c>
      <c r="W19" s="85"/>
      <c r="X19" s="161"/>
      <c r="Y19" s="166"/>
      <c r="Z19" s="167"/>
      <c r="AA19" s="167"/>
      <c r="AB19" s="167"/>
      <c r="AC19" s="167"/>
      <c r="AD19" s="168"/>
      <c r="AE19" s="168"/>
      <c r="AF19" s="168"/>
      <c r="AG19" s="169">
        <f t="shared" si="2"/>
        <v>0</v>
      </c>
      <c r="AH19" s="161"/>
      <c r="AI19" s="166"/>
      <c r="AJ19" s="167"/>
      <c r="AK19" s="167"/>
      <c r="AL19" s="167"/>
      <c r="AM19" s="167"/>
      <c r="AN19" s="168"/>
      <c r="AO19" s="168"/>
      <c r="AP19" s="168"/>
      <c r="AQ19" s="169">
        <f t="shared" si="3"/>
        <v>0</v>
      </c>
      <c r="AR19" s="161"/>
      <c r="AS19" s="166"/>
      <c r="AT19" s="167"/>
      <c r="AU19" s="167">
        <v>1</v>
      </c>
      <c r="AV19" s="167">
        <v>1</v>
      </c>
      <c r="AW19" s="167">
        <v>1</v>
      </c>
      <c r="AX19" s="168"/>
      <c r="AY19" s="168"/>
      <c r="AZ19" s="168"/>
      <c r="BA19" s="169">
        <f t="shared" si="4"/>
        <v>3</v>
      </c>
      <c r="BB19" s="161"/>
      <c r="BC19" s="169"/>
      <c r="BD19" s="48"/>
      <c r="BE19" s="351">
        <v>10</v>
      </c>
      <c r="BF19" s="341">
        <v>1</v>
      </c>
      <c r="BG19" s="84">
        <v>2</v>
      </c>
      <c r="BH19" s="84">
        <v>2</v>
      </c>
      <c r="BI19" s="84">
        <v>5</v>
      </c>
      <c r="BJ19" s="342">
        <f t="shared" si="5"/>
        <v>20</v>
      </c>
    </row>
    <row r="20" spans="1:62" ht="12.75" customHeight="1">
      <c r="A20" s="131">
        <v>16</v>
      </c>
      <c r="B20" s="150">
        <v>22</v>
      </c>
      <c r="C20" s="75" t="s">
        <v>43</v>
      </c>
      <c r="D20" s="316">
        <f t="shared" si="0"/>
        <v>23</v>
      </c>
      <c r="E20" s="129"/>
      <c r="F20" s="83"/>
      <c r="G20" s="84"/>
      <c r="H20" s="84"/>
      <c r="I20" s="84"/>
      <c r="J20" s="325">
        <v>3</v>
      </c>
      <c r="K20" s="325">
        <v>1</v>
      </c>
      <c r="L20" s="325">
        <v>2</v>
      </c>
      <c r="M20" s="85"/>
      <c r="N20" s="92">
        <f t="shared" si="1"/>
        <v>6</v>
      </c>
      <c r="O20" s="48"/>
      <c r="P20" s="83"/>
      <c r="Q20" s="84"/>
      <c r="R20" s="84"/>
      <c r="S20" s="86"/>
      <c r="T20" s="84">
        <v>3</v>
      </c>
      <c r="U20" s="84">
        <v>1</v>
      </c>
      <c r="V20" s="84">
        <v>9</v>
      </c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  <c r="AH20" s="161"/>
      <c r="AI20" s="166"/>
      <c r="AJ20" s="167"/>
      <c r="AK20" s="167"/>
      <c r="AL20" s="167"/>
      <c r="AM20" s="167"/>
      <c r="AN20" s="168"/>
      <c r="AO20" s="168"/>
      <c r="AP20" s="168"/>
      <c r="AQ20" s="169">
        <f t="shared" si="3"/>
        <v>0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4"/>
        <v>0</v>
      </c>
      <c r="BB20" s="161"/>
      <c r="BC20" s="169"/>
      <c r="BD20" s="48"/>
      <c r="BE20" s="351">
        <v>10</v>
      </c>
      <c r="BF20" s="341"/>
      <c r="BG20" s="84">
        <v>2</v>
      </c>
      <c r="BH20" s="84">
        <v>2</v>
      </c>
      <c r="BI20" s="84">
        <v>9</v>
      </c>
      <c r="BJ20" s="342">
        <f t="shared" si="5"/>
        <v>23</v>
      </c>
    </row>
    <row r="21" spans="1:62" ht="12.75" customHeight="1">
      <c r="A21" s="131">
        <v>18</v>
      </c>
      <c r="B21" s="149">
        <v>14</v>
      </c>
      <c r="C21" s="75" t="s">
        <v>50</v>
      </c>
      <c r="D21" s="406">
        <f t="shared" si="0"/>
        <v>21</v>
      </c>
      <c r="E21" s="129"/>
      <c r="F21" s="83"/>
      <c r="G21" s="84"/>
      <c r="H21" s="325">
        <v>1</v>
      </c>
      <c r="I21" s="84"/>
      <c r="J21" s="84"/>
      <c r="K21" s="84"/>
      <c r="L21" s="84"/>
      <c r="M21" s="85"/>
      <c r="N21" s="92">
        <f t="shared" si="1"/>
        <v>1</v>
      </c>
      <c r="O21" s="48"/>
      <c r="P21" s="83"/>
      <c r="Q21" s="84"/>
      <c r="R21" s="84">
        <v>11</v>
      </c>
      <c r="S21" s="86"/>
      <c r="T21" s="84"/>
      <c r="U21" s="84"/>
      <c r="V21" s="84"/>
      <c r="W21" s="85"/>
      <c r="X21" s="161"/>
      <c r="Y21" s="166"/>
      <c r="Z21" s="167"/>
      <c r="AA21" s="167">
        <v>1</v>
      </c>
      <c r="AB21" s="167"/>
      <c r="AC21" s="167"/>
      <c r="AD21" s="168"/>
      <c r="AE21" s="168"/>
      <c r="AF21" s="168"/>
      <c r="AG21" s="169">
        <f t="shared" si="2"/>
        <v>1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3"/>
        <v>0</v>
      </c>
      <c r="AR21" s="161"/>
      <c r="AS21" s="166"/>
      <c r="AT21" s="167"/>
      <c r="AU21" s="167">
        <v>10</v>
      </c>
      <c r="AV21" s="167"/>
      <c r="AW21" s="167"/>
      <c r="AX21" s="168"/>
      <c r="AY21" s="168"/>
      <c r="AZ21" s="168"/>
      <c r="BA21" s="169">
        <f t="shared" si="4"/>
        <v>10</v>
      </c>
      <c r="BB21" s="161"/>
      <c r="BC21" s="169">
        <v>10</v>
      </c>
      <c r="BD21" s="48"/>
      <c r="BE21" s="341"/>
      <c r="BF21" s="341"/>
      <c r="BG21" s="84"/>
      <c r="BH21" s="84"/>
      <c r="BI21" s="84"/>
      <c r="BJ21" s="342">
        <f t="shared" si="5"/>
        <v>0</v>
      </c>
    </row>
    <row r="22" spans="1:62" ht="12.75" customHeight="1">
      <c r="A22" s="131">
        <v>19</v>
      </c>
      <c r="B22" s="150">
        <v>23</v>
      </c>
      <c r="C22" s="75" t="s">
        <v>59</v>
      </c>
      <c r="D22" s="316">
        <f t="shared" si="0"/>
        <v>15</v>
      </c>
      <c r="E22" s="129"/>
      <c r="F22" s="83"/>
      <c r="G22" s="84"/>
      <c r="H22" s="84"/>
      <c r="I22" s="84"/>
      <c r="J22" s="325">
        <v>1</v>
      </c>
      <c r="K22" s="325">
        <v>1</v>
      </c>
      <c r="L22" s="325">
        <v>3</v>
      </c>
      <c r="M22" s="85"/>
      <c r="N22" s="92">
        <f aca="true" t="shared" si="6" ref="N22:N38">SUM(F22:M22)</f>
        <v>5</v>
      </c>
      <c r="O22" s="48"/>
      <c r="P22" s="83"/>
      <c r="Q22" s="84"/>
      <c r="R22" s="84"/>
      <c r="S22" s="86"/>
      <c r="T22" s="84">
        <v>1</v>
      </c>
      <c r="U22" s="84">
        <v>1</v>
      </c>
      <c r="V22" s="84">
        <v>3</v>
      </c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3"/>
        <v>0</v>
      </c>
      <c r="AR22" s="161"/>
      <c r="AS22" s="166"/>
      <c r="AT22" s="167"/>
      <c r="AU22" s="167"/>
      <c r="AV22" s="167"/>
      <c r="AW22" s="167"/>
      <c r="AX22" s="168"/>
      <c r="AY22" s="168"/>
      <c r="AZ22" s="168"/>
      <c r="BA22" s="169">
        <f t="shared" si="4"/>
        <v>0</v>
      </c>
      <c r="BB22" s="161"/>
      <c r="BC22" s="169"/>
      <c r="BD22" s="48"/>
      <c r="BE22" s="341">
        <v>10</v>
      </c>
      <c r="BF22" s="341"/>
      <c r="BG22" s="84">
        <v>1</v>
      </c>
      <c r="BH22" s="84">
        <v>2</v>
      </c>
      <c r="BI22" s="84">
        <v>2</v>
      </c>
      <c r="BJ22" s="342">
        <f t="shared" si="5"/>
        <v>15</v>
      </c>
    </row>
    <row r="23" spans="1:62" ht="12.75" customHeight="1">
      <c r="A23" s="131">
        <v>20</v>
      </c>
      <c r="B23" s="150">
        <v>19</v>
      </c>
      <c r="C23" s="75" t="s">
        <v>294</v>
      </c>
      <c r="D23" s="406">
        <f t="shared" si="0"/>
        <v>8</v>
      </c>
      <c r="E23" s="129"/>
      <c r="F23" s="83"/>
      <c r="G23" s="325">
        <v>1</v>
      </c>
      <c r="H23" s="84"/>
      <c r="I23" s="84"/>
      <c r="J23" s="325">
        <v>1</v>
      </c>
      <c r="K23" s="325">
        <v>1</v>
      </c>
      <c r="L23" s="84"/>
      <c r="M23" s="85"/>
      <c r="N23" s="92">
        <f t="shared" si="6"/>
        <v>3</v>
      </c>
      <c r="O23" s="48"/>
      <c r="P23" s="83"/>
      <c r="Q23" s="84">
        <v>6</v>
      </c>
      <c r="R23" s="84"/>
      <c r="S23" s="86"/>
      <c r="T23" s="84">
        <v>1</v>
      </c>
      <c r="U23" s="84">
        <v>1</v>
      </c>
      <c r="V23" s="84"/>
      <c r="W23" s="85"/>
      <c r="X23" s="161"/>
      <c r="Y23" s="166"/>
      <c r="Z23" s="167">
        <v>6</v>
      </c>
      <c r="AA23" s="167">
        <v>1</v>
      </c>
      <c r="AB23" s="167"/>
      <c r="AC23" s="167">
        <v>1</v>
      </c>
      <c r="AD23" s="168"/>
      <c r="AE23" s="168"/>
      <c r="AF23" s="168"/>
      <c r="AG23" s="169">
        <f t="shared" si="2"/>
        <v>8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3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4"/>
        <v>0</v>
      </c>
      <c r="BB23" s="161"/>
      <c r="BC23" s="169"/>
      <c r="BD23" s="48"/>
      <c r="BE23" s="341"/>
      <c r="BF23" s="341"/>
      <c r="BG23" s="84"/>
      <c r="BH23" s="84"/>
      <c r="BI23" s="84"/>
      <c r="BJ23" s="342">
        <f t="shared" si="5"/>
        <v>0</v>
      </c>
    </row>
    <row r="24" spans="1:62" ht="12.75" customHeight="1">
      <c r="A24" s="131">
        <v>21</v>
      </c>
      <c r="B24" s="150">
        <v>24</v>
      </c>
      <c r="C24" s="75" t="s">
        <v>23</v>
      </c>
      <c r="D24" s="316">
        <f t="shared" si="0"/>
        <v>2</v>
      </c>
      <c r="E24" s="129"/>
      <c r="F24" s="83"/>
      <c r="G24" s="84"/>
      <c r="H24" s="84"/>
      <c r="I24" s="84"/>
      <c r="J24" s="325">
        <v>1</v>
      </c>
      <c r="K24" s="84"/>
      <c r="L24" s="325">
        <v>1</v>
      </c>
      <c r="M24" s="85"/>
      <c r="N24" s="92">
        <f t="shared" si="6"/>
        <v>2</v>
      </c>
      <c r="O24" s="48"/>
      <c r="P24" s="83"/>
      <c r="Q24" s="84"/>
      <c r="R24" s="84"/>
      <c r="S24" s="86"/>
      <c r="T24" s="84">
        <v>1</v>
      </c>
      <c r="U24" s="84"/>
      <c r="V24" s="84">
        <v>1</v>
      </c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 t="shared" si="2"/>
        <v>0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3"/>
        <v>0</v>
      </c>
      <c r="AR24" s="161"/>
      <c r="AS24" s="166"/>
      <c r="AT24" s="167"/>
      <c r="AU24" s="167"/>
      <c r="AV24" s="167"/>
      <c r="AW24" s="167">
        <v>1</v>
      </c>
      <c r="AX24" s="168"/>
      <c r="AY24" s="168">
        <v>1</v>
      </c>
      <c r="AZ24" s="168"/>
      <c r="BA24" s="169">
        <f t="shared" si="4"/>
        <v>2</v>
      </c>
      <c r="BB24" s="161"/>
      <c r="BC24" s="169"/>
      <c r="BD24" s="48"/>
      <c r="BE24" s="341"/>
      <c r="BF24" s="341"/>
      <c r="BG24" s="84"/>
      <c r="BH24" s="84"/>
      <c r="BI24" s="84"/>
      <c r="BJ24" s="342">
        <f t="shared" si="5"/>
        <v>0</v>
      </c>
    </row>
    <row r="25" spans="1:62" ht="12.75" customHeight="1">
      <c r="A25" s="131">
        <v>22</v>
      </c>
      <c r="B25" s="150">
        <v>24</v>
      </c>
      <c r="C25" s="75" t="s">
        <v>627</v>
      </c>
      <c r="D25" s="316">
        <f t="shared" si="0"/>
        <v>1</v>
      </c>
      <c r="E25" s="129"/>
      <c r="F25" s="83"/>
      <c r="G25" s="84"/>
      <c r="H25" s="325">
        <v>1</v>
      </c>
      <c r="I25" s="86"/>
      <c r="J25" s="84"/>
      <c r="K25" s="84"/>
      <c r="L25" s="84"/>
      <c r="M25" s="85"/>
      <c r="N25" s="92">
        <f t="shared" si="6"/>
        <v>1</v>
      </c>
      <c r="O25" s="48"/>
      <c r="P25" s="83"/>
      <c r="Q25" s="84"/>
      <c r="R25" s="84">
        <v>1</v>
      </c>
      <c r="S25" s="86"/>
      <c r="T25" s="84"/>
      <c r="U25" s="84"/>
      <c r="V25" s="84"/>
      <c r="W25" s="85"/>
      <c r="X25" s="161"/>
      <c r="Y25" s="166"/>
      <c r="Z25" s="167"/>
      <c r="AA25" s="167">
        <v>1</v>
      </c>
      <c r="AB25" s="167"/>
      <c r="AC25" s="167"/>
      <c r="AD25" s="168"/>
      <c r="AE25" s="168"/>
      <c r="AF25" s="168"/>
      <c r="AG25" s="169">
        <f t="shared" si="2"/>
        <v>1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3"/>
        <v>0</v>
      </c>
      <c r="AR25" s="161"/>
      <c r="AS25" s="166"/>
      <c r="AT25" s="167"/>
      <c r="AU25" s="167"/>
      <c r="AV25" s="167"/>
      <c r="AW25" s="167"/>
      <c r="AX25" s="168"/>
      <c r="AY25" s="168"/>
      <c r="AZ25" s="168"/>
      <c r="BA25" s="169">
        <f t="shared" si="4"/>
        <v>0</v>
      </c>
      <c r="BB25" s="161"/>
      <c r="BC25" s="169"/>
      <c r="BD25" s="48"/>
      <c r="BE25" s="341"/>
      <c r="BF25" s="341"/>
      <c r="BG25" s="84"/>
      <c r="BH25" s="84"/>
      <c r="BI25" s="84"/>
      <c r="BJ25" s="342">
        <f t="shared" si="5"/>
        <v>0</v>
      </c>
    </row>
    <row r="26" spans="1:62" ht="12.75" customHeight="1">
      <c r="A26" s="419" t="s">
        <v>742</v>
      </c>
      <c r="B26" s="420"/>
      <c r="C26" s="421" t="s">
        <v>176</v>
      </c>
      <c r="D26" s="316">
        <f>SUM(AG26+AQ26+BA26+BC26+BJ26)</f>
        <v>20</v>
      </c>
      <c r="E26" s="129"/>
      <c r="F26" s="326">
        <v>1</v>
      </c>
      <c r="G26" s="84"/>
      <c r="H26" s="84"/>
      <c r="I26" s="84"/>
      <c r="J26" s="84"/>
      <c r="K26" s="84"/>
      <c r="L26" s="84"/>
      <c r="M26" s="85"/>
      <c r="N26" s="92">
        <f>SUM(F26:M26)-F26</f>
        <v>0</v>
      </c>
      <c r="O26" s="48"/>
      <c r="P26" s="83">
        <v>20</v>
      </c>
      <c r="Q26" s="84"/>
      <c r="R26" s="84"/>
      <c r="S26" s="86"/>
      <c r="T26" s="84"/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>SUM(Y26:AF26)</f>
        <v>0</v>
      </c>
      <c r="AH26" s="161"/>
      <c r="AI26" s="166">
        <v>20</v>
      </c>
      <c r="AJ26" s="167"/>
      <c r="AK26" s="167"/>
      <c r="AL26" s="167"/>
      <c r="AM26" s="167"/>
      <c r="AN26" s="168"/>
      <c r="AO26" s="168"/>
      <c r="AP26" s="168"/>
      <c r="AQ26" s="169">
        <f>SUM(AI26:AP26)</f>
        <v>20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>SUM(AS26:AZ26)</f>
        <v>0</v>
      </c>
      <c r="BB26" s="161"/>
      <c r="BC26" s="169"/>
      <c r="BD26" s="48"/>
      <c r="BE26" s="341"/>
      <c r="BF26" s="343"/>
      <c r="BG26" s="86"/>
      <c r="BH26" s="84"/>
      <c r="BI26" s="86"/>
      <c r="BJ26" s="342">
        <f>SUM(BE26:BI26)</f>
        <v>0</v>
      </c>
    </row>
    <row r="27" spans="1:62" ht="12.75" customHeight="1">
      <c r="A27" s="124" t="s">
        <v>54</v>
      </c>
      <c r="B27" s="150">
        <v>18</v>
      </c>
      <c r="C27" s="75" t="s">
        <v>26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6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3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4"/>
        <v>0</v>
      </c>
      <c r="BB27" s="161"/>
      <c r="BC27" s="169"/>
      <c r="BD27" s="48"/>
      <c r="BE27" s="341"/>
      <c r="BF27" s="341"/>
      <c r="BG27" s="84"/>
      <c r="BH27" s="84"/>
      <c r="BI27" s="84"/>
      <c r="BJ27" s="342">
        <f t="shared" si="5"/>
        <v>0</v>
      </c>
    </row>
    <row r="28" spans="1:62" ht="12.75" customHeight="1">
      <c r="A28" s="124" t="s">
        <v>54</v>
      </c>
      <c r="B28" s="150">
        <v>21</v>
      </c>
      <c r="C28" s="75" t="s">
        <v>19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6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3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4"/>
        <v>0</v>
      </c>
      <c r="BB28" s="161"/>
      <c r="BC28" s="169"/>
      <c r="BD28" s="48"/>
      <c r="BE28" s="341"/>
      <c r="BF28" s="343"/>
      <c r="BG28" s="86"/>
      <c r="BH28" s="84"/>
      <c r="BI28" s="86"/>
      <c r="BJ28" s="342">
        <f t="shared" si="5"/>
        <v>0</v>
      </c>
    </row>
    <row r="29" spans="1:62" ht="12.75" customHeight="1">
      <c r="A29" s="124" t="s">
        <v>54</v>
      </c>
      <c r="B29" s="151" t="s">
        <v>54</v>
      </c>
      <c r="C29" s="76" t="s">
        <v>22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6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3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4"/>
        <v>0</v>
      </c>
      <c r="BB29" s="161"/>
      <c r="BC29" s="169"/>
      <c r="BD29" s="48"/>
      <c r="BE29" s="341"/>
      <c r="BF29" s="341"/>
      <c r="BG29" s="84"/>
      <c r="BH29" s="84"/>
      <c r="BI29" s="84"/>
      <c r="BJ29" s="342">
        <f t="shared" si="5"/>
        <v>0</v>
      </c>
    </row>
    <row r="30" spans="1:62" ht="12.75" customHeight="1">
      <c r="A30" s="124" t="s">
        <v>54</v>
      </c>
      <c r="B30" s="151" t="s">
        <v>54</v>
      </c>
      <c r="C30" s="76" t="s">
        <v>116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6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3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4"/>
        <v>0</v>
      </c>
      <c r="BB30" s="161"/>
      <c r="BC30" s="169"/>
      <c r="BD30" s="48"/>
      <c r="BE30" s="341"/>
      <c r="BF30" s="341"/>
      <c r="BG30" s="84"/>
      <c r="BH30" s="84"/>
      <c r="BI30" s="84"/>
      <c r="BJ30" s="342">
        <f t="shared" si="5"/>
        <v>0</v>
      </c>
    </row>
    <row r="31" spans="1:62" ht="12.75" customHeight="1">
      <c r="A31" s="124" t="s">
        <v>54</v>
      </c>
      <c r="B31" s="151" t="s">
        <v>54</v>
      </c>
      <c r="C31" s="75" t="s">
        <v>24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6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3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4"/>
        <v>0</v>
      </c>
      <c r="BB31" s="161"/>
      <c r="BC31" s="169"/>
      <c r="BD31" s="48"/>
      <c r="BE31" s="341"/>
      <c r="BF31" s="341"/>
      <c r="BG31" s="84"/>
      <c r="BH31" s="84"/>
      <c r="BI31" s="84"/>
      <c r="BJ31" s="342">
        <f t="shared" si="5"/>
        <v>0</v>
      </c>
    </row>
    <row r="32" spans="1:62" ht="12.75" customHeight="1">
      <c r="A32" s="124" t="s">
        <v>54</v>
      </c>
      <c r="B32" s="151" t="s">
        <v>54</v>
      </c>
      <c r="C32" s="75" t="s">
        <v>51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6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3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4"/>
        <v>0</v>
      </c>
      <c r="BB32" s="161"/>
      <c r="BC32" s="169"/>
      <c r="BD32" s="48"/>
      <c r="BE32" s="341"/>
      <c r="BF32" s="341"/>
      <c r="BG32" s="84"/>
      <c r="BH32" s="84"/>
      <c r="BI32" s="84"/>
      <c r="BJ32" s="342">
        <f t="shared" si="5"/>
        <v>0</v>
      </c>
    </row>
    <row r="33" spans="1:62" ht="12.75" customHeight="1">
      <c r="A33" s="124" t="s">
        <v>54</v>
      </c>
      <c r="B33" s="151" t="s">
        <v>54</v>
      </c>
      <c r="C33" s="75" t="s">
        <v>58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6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3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4"/>
        <v>0</v>
      </c>
      <c r="BB33" s="161"/>
      <c r="BC33" s="169"/>
      <c r="BD33" s="48"/>
      <c r="BE33" s="341"/>
      <c r="BF33" s="344"/>
      <c r="BG33" s="345"/>
      <c r="BH33" s="84"/>
      <c r="BI33" s="84"/>
      <c r="BJ33" s="342">
        <f t="shared" si="5"/>
        <v>0</v>
      </c>
    </row>
    <row r="34" spans="1:62" ht="12.75" customHeight="1">
      <c r="A34" s="124" t="s">
        <v>54</v>
      </c>
      <c r="B34" s="151" t="s">
        <v>54</v>
      </c>
      <c r="C34" s="75" t="s">
        <v>178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6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3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4"/>
        <v>0</v>
      </c>
      <c r="BB34" s="161"/>
      <c r="BC34" s="174"/>
      <c r="BD34" s="48"/>
      <c r="BE34" s="341"/>
      <c r="BF34" s="344"/>
      <c r="BG34" s="345"/>
      <c r="BH34" s="84"/>
      <c r="BI34" s="84"/>
      <c r="BJ34" s="342">
        <f t="shared" si="5"/>
        <v>0</v>
      </c>
    </row>
    <row r="35" spans="1:62" ht="12.75" customHeight="1">
      <c r="A35" s="124" t="s">
        <v>54</v>
      </c>
      <c r="B35" s="151" t="s">
        <v>54</v>
      </c>
      <c r="C35" s="75" t="s">
        <v>53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6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3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4"/>
        <v>0</v>
      </c>
      <c r="BB35" s="161"/>
      <c r="BC35" s="174"/>
      <c r="BD35" s="48"/>
      <c r="BE35" s="83"/>
      <c r="BF35" s="341"/>
      <c r="BG35" s="84"/>
      <c r="BH35" s="84"/>
      <c r="BI35" s="84"/>
      <c r="BJ35" s="342">
        <f t="shared" si="5"/>
        <v>0</v>
      </c>
    </row>
    <row r="36" spans="1:62" ht="12.75" customHeight="1">
      <c r="A36" s="124" t="s">
        <v>54</v>
      </c>
      <c r="B36" s="151" t="s">
        <v>54</v>
      </c>
      <c r="C36" s="75" t="s">
        <v>21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6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3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4"/>
        <v>0</v>
      </c>
      <c r="BB36" s="161"/>
      <c r="BC36" s="174"/>
      <c r="BD36" s="48"/>
      <c r="BE36" s="83"/>
      <c r="BF36" s="341"/>
      <c r="BG36" s="84"/>
      <c r="BH36" s="84"/>
      <c r="BI36" s="84"/>
      <c r="BJ36" s="342">
        <f t="shared" si="5"/>
        <v>0</v>
      </c>
    </row>
    <row r="37" spans="1:62" ht="12.75" customHeight="1">
      <c r="A37" s="124" t="s">
        <v>54</v>
      </c>
      <c r="B37" s="151" t="s">
        <v>54</v>
      </c>
      <c r="C37" s="76" t="s">
        <v>29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6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3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4"/>
        <v>0</v>
      </c>
      <c r="BB37" s="161"/>
      <c r="BC37" s="174"/>
      <c r="BD37" s="48"/>
      <c r="BE37" s="83"/>
      <c r="BF37" s="341"/>
      <c r="BG37" s="84"/>
      <c r="BH37" s="84"/>
      <c r="BI37" s="84"/>
      <c r="BJ37" s="342">
        <f t="shared" si="5"/>
        <v>0</v>
      </c>
    </row>
    <row r="38" spans="1:62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6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3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4"/>
        <v>0</v>
      </c>
      <c r="BB38" s="161"/>
      <c r="BC38" s="180"/>
      <c r="BD38" s="48"/>
      <c r="BE38" s="87"/>
      <c r="BF38" s="346"/>
      <c r="BG38" s="89"/>
      <c r="BH38" s="88"/>
      <c r="BI38" s="89"/>
      <c r="BJ38" s="347">
        <f t="shared" si="5"/>
        <v>0</v>
      </c>
    </row>
    <row r="39" spans="1:62" ht="15">
      <c r="A39" s="198"/>
      <c r="B39" s="199"/>
      <c r="C39" s="80"/>
      <c r="D39" s="197"/>
      <c r="E39" s="22"/>
      <c r="F39" s="56">
        <f>SUM(F4:F38)</f>
        <v>27</v>
      </c>
      <c r="G39" s="56">
        <f aca="true" t="shared" si="7" ref="G39:M39">SUM(G4:G38)</f>
        <v>11</v>
      </c>
      <c r="H39" s="56">
        <f t="shared" si="7"/>
        <v>30</v>
      </c>
      <c r="I39" s="56">
        <f t="shared" si="7"/>
        <v>10</v>
      </c>
      <c r="J39" s="56">
        <f t="shared" si="7"/>
        <v>42</v>
      </c>
      <c r="K39" s="56">
        <f t="shared" si="7"/>
        <v>9</v>
      </c>
      <c r="L39" s="56">
        <f t="shared" si="7"/>
        <v>29</v>
      </c>
      <c r="M39" s="56">
        <f t="shared" si="7"/>
        <v>8</v>
      </c>
      <c r="N39" s="157">
        <f>SUM(N4:N38)</f>
        <v>165</v>
      </c>
      <c r="O39" s="155" t="s">
        <v>621</v>
      </c>
      <c r="P39" s="155"/>
      <c r="Q39" s="22"/>
      <c r="R39" s="23"/>
      <c r="S39" s="36"/>
      <c r="T39" s="24"/>
      <c r="U39" s="25"/>
      <c r="V39" s="25"/>
      <c r="W39" s="25"/>
      <c r="BD39" s="25"/>
      <c r="BE39" s="350" t="s">
        <v>421</v>
      </c>
      <c r="BF39" s="28"/>
      <c r="BG39" s="28"/>
      <c r="BH39" s="28"/>
      <c r="BI39" s="38"/>
      <c r="BJ39" s="25"/>
    </row>
    <row r="40" spans="2:61" ht="12.75">
      <c r="B40" s="127"/>
      <c r="C40" s="80"/>
      <c r="D40" s="511">
        <v>2019</v>
      </c>
      <c r="E40" s="473"/>
      <c r="F40" s="352">
        <f>SUM('[5]TJG &amp; Quadra JG'!$F$39)</f>
        <v>32</v>
      </c>
      <c r="G40" s="352">
        <f>SUM('[5]TJG &amp; Quadra JG'!$G$39)</f>
        <v>7</v>
      </c>
      <c r="H40" s="352">
        <f>SUM('[5]TJG &amp; Quadra JG'!$H$39)</f>
        <v>45</v>
      </c>
      <c r="I40" s="352">
        <f>SUM('[5]TJG &amp; Quadra JG'!$I$39)</f>
        <v>14</v>
      </c>
      <c r="J40" s="352">
        <f>SUM('[5]TJG &amp; Quadra JG'!$J$39)</f>
        <v>48</v>
      </c>
      <c r="K40" s="352">
        <f>SUM('[5]TJG &amp; Quadra JG'!$K$39)</f>
        <v>11</v>
      </c>
      <c r="L40" s="352">
        <f>SUM('[5]TJG &amp; Quadra JG'!$L$39)</f>
        <v>40</v>
      </c>
      <c r="M40" s="352">
        <f>SUM('[5]TJG &amp; Quadra JG'!$M$39)</f>
        <v>16</v>
      </c>
      <c r="N40" s="25"/>
      <c r="P40" s="18"/>
      <c r="Q40" s="18"/>
      <c r="R40" s="18"/>
      <c r="S40" s="37"/>
      <c r="W40" s="18"/>
      <c r="BD40" s="21"/>
      <c r="BE40" s="21"/>
      <c r="BF40" s="21"/>
      <c r="BG40" s="21"/>
      <c r="BH40" s="21"/>
      <c r="BI40" s="39"/>
    </row>
    <row r="41" spans="2:61" ht="12.75">
      <c r="B41" s="154"/>
      <c r="C41" s="318" t="s">
        <v>78</v>
      </c>
      <c r="D41" s="187" t="s">
        <v>712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BD41" s="21"/>
      <c r="BE41" s="21"/>
      <c r="BF41" s="21"/>
      <c r="BG41" s="21"/>
      <c r="BH41" s="21"/>
      <c r="BI41" s="39"/>
    </row>
    <row r="42" spans="1:61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  <c r="BD42" s="21"/>
      <c r="BE42" s="21"/>
      <c r="BF42" s="21"/>
      <c r="BG42" s="21"/>
      <c r="BH42" s="21"/>
      <c r="BI42" s="39"/>
    </row>
    <row r="43" spans="1:61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  <c r="BD43" s="21"/>
      <c r="BE43" s="21"/>
      <c r="BF43" s="21"/>
      <c r="BG43" s="21"/>
      <c r="BH43" s="21"/>
      <c r="BI43" s="39"/>
    </row>
    <row r="44" spans="4:61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  <c r="BD44" s="21"/>
      <c r="BE44" s="21"/>
      <c r="BF44" s="21"/>
      <c r="BG44" s="21"/>
      <c r="BH44" s="21"/>
      <c r="BI44" s="39"/>
    </row>
    <row r="45" spans="1:62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  <c r="BD45" s="21"/>
      <c r="BE45" s="21"/>
      <c r="BF45" s="21"/>
      <c r="BG45" s="21"/>
      <c r="BH45" s="21"/>
      <c r="BI45" s="39"/>
      <c r="BJ45" s="21"/>
    </row>
    <row r="46" spans="1:61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  <c r="BD46" s="21"/>
      <c r="BE46" s="21"/>
      <c r="BF46" s="21"/>
      <c r="BG46" s="21"/>
      <c r="BH46" s="21"/>
      <c r="BI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1710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4">
    <mergeCell ref="A42:C43"/>
    <mergeCell ref="Y1:AG2"/>
    <mergeCell ref="AI1:AQ2"/>
    <mergeCell ref="AS1:BA2"/>
    <mergeCell ref="BC1:BC3"/>
    <mergeCell ref="BE1:BI2"/>
    <mergeCell ref="D40:E40"/>
    <mergeCell ref="BJ1:BJ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49"/>
  <sheetViews>
    <sheetView zoomScalePageLayoutView="0" workbookViewId="0" topLeftCell="A4">
      <pane xSplit="15720" topLeftCell="BK1" activePane="topLeft" state="split"/>
      <selection pane="topLeft" activeCell="L27" sqref="L27"/>
      <selection pane="topRight" activeCell="BO41" sqref="BO41"/>
    </sheetView>
  </sheetViews>
  <sheetFormatPr defaultColWidth="11.421875" defaultRowHeight="12.75"/>
  <cols>
    <col min="1" max="2" width="3.57421875" style="126" customWidth="1"/>
    <col min="3" max="3" width="20.7109375" style="18" customWidth="1"/>
    <col min="4" max="4" width="10.7109375" style="56" bestFit="1" customWidth="1"/>
    <col min="5" max="5" width="1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1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1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1.7109375" style="20" customWidth="1"/>
    <col min="55" max="55" width="7.7109375" style="20" bestFit="1" customWidth="1"/>
    <col min="56" max="56" width="1.7109375" style="19" customWidth="1"/>
    <col min="57" max="57" width="5.8515625" style="19" customWidth="1"/>
    <col min="58" max="60" width="5.7109375" style="19" customWidth="1"/>
    <col min="61" max="61" width="5.7109375" style="40" customWidth="1"/>
    <col min="62" max="62" width="5.7109375" style="19" customWidth="1"/>
    <col min="63" max="63" width="1.7109375" style="20" customWidth="1"/>
    <col min="64" max="64" width="6.28125" style="20" customWidth="1"/>
    <col min="65" max="65" width="6.00390625" style="20" customWidth="1"/>
    <col min="66" max="66" width="6.28125" style="20" customWidth="1"/>
    <col min="67" max="67" width="6.00390625" style="20" customWidth="1"/>
    <col min="68" max="68" width="6.28125" style="20" customWidth="1"/>
    <col min="69" max="69" width="6.00390625" style="20" customWidth="1"/>
    <col min="70" max="70" width="6.28125" style="20" customWidth="1"/>
    <col min="71" max="71" width="6.00390625" style="20" customWidth="1"/>
    <col min="72" max="72" width="6.421875" style="20" bestFit="1" customWidth="1"/>
    <col min="73" max="16384" width="11.421875" style="20" customWidth="1"/>
  </cols>
  <sheetData>
    <row r="1" spans="1:72" ht="12.75" customHeight="1">
      <c r="A1" s="490">
        <v>2020</v>
      </c>
      <c r="B1" s="493">
        <v>2019</v>
      </c>
      <c r="C1" s="312" t="s">
        <v>48</v>
      </c>
      <c r="D1" s="512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  <c r="BD1" s="50"/>
      <c r="BE1" s="496" t="s">
        <v>657</v>
      </c>
      <c r="BF1" s="508"/>
      <c r="BG1" s="508"/>
      <c r="BH1" s="508"/>
      <c r="BI1" s="509"/>
      <c r="BJ1" s="487" t="s">
        <v>0</v>
      </c>
      <c r="BK1" s="158"/>
      <c r="BL1" s="478" t="s">
        <v>714</v>
      </c>
      <c r="BM1" s="479"/>
      <c r="BN1" s="479"/>
      <c r="BO1" s="479"/>
      <c r="BP1" s="479"/>
      <c r="BQ1" s="479"/>
      <c r="BR1" s="479"/>
      <c r="BS1" s="479"/>
      <c r="BT1" s="480"/>
    </row>
    <row r="2" spans="1:72" ht="20.25" customHeight="1" thickBot="1">
      <c r="A2" s="491"/>
      <c r="B2" s="494"/>
      <c r="C2" s="54" t="s">
        <v>52</v>
      </c>
      <c r="D2" s="513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  <c r="BD2" s="51"/>
      <c r="BE2" s="510"/>
      <c r="BF2" s="510"/>
      <c r="BG2" s="510"/>
      <c r="BH2" s="510"/>
      <c r="BI2" s="507"/>
      <c r="BJ2" s="488"/>
      <c r="BK2" s="49"/>
      <c r="BL2" s="481"/>
      <c r="BM2" s="482"/>
      <c r="BN2" s="482"/>
      <c r="BO2" s="482"/>
      <c r="BP2" s="482"/>
      <c r="BQ2" s="482"/>
      <c r="BR2" s="482"/>
      <c r="BS2" s="482"/>
      <c r="BT2" s="483"/>
    </row>
    <row r="3" spans="1:72" ht="13.5" customHeight="1" thickBot="1">
      <c r="A3" s="492"/>
      <c r="B3" s="495"/>
      <c r="C3" s="55" t="s">
        <v>14</v>
      </c>
      <c r="D3" s="514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  <c r="BD3" s="49"/>
      <c r="BE3" s="335" t="s">
        <v>658</v>
      </c>
      <c r="BF3" s="336" t="s">
        <v>87</v>
      </c>
      <c r="BG3" s="336" t="s">
        <v>659</v>
      </c>
      <c r="BH3" s="336" t="s">
        <v>660</v>
      </c>
      <c r="BI3" s="337" t="s">
        <v>77</v>
      </c>
      <c r="BJ3" s="489"/>
      <c r="BK3" s="159"/>
      <c r="BL3" s="47" t="s">
        <v>179</v>
      </c>
      <c r="BM3" s="30" t="s">
        <v>180</v>
      </c>
      <c r="BN3" s="30" t="s">
        <v>181</v>
      </c>
      <c r="BO3" s="35" t="s">
        <v>182</v>
      </c>
      <c r="BP3" s="31" t="s">
        <v>73</v>
      </c>
      <c r="BQ3" s="31" t="s">
        <v>74</v>
      </c>
      <c r="BR3" s="31" t="s">
        <v>75</v>
      </c>
      <c r="BS3" s="32" t="s">
        <v>76</v>
      </c>
      <c r="BT3" s="160" t="s">
        <v>0</v>
      </c>
    </row>
    <row r="4" spans="1:72" ht="12.75" customHeight="1">
      <c r="A4" s="122">
        <v>1</v>
      </c>
      <c r="B4" s="148">
        <v>1</v>
      </c>
      <c r="C4" s="73" t="s">
        <v>27</v>
      </c>
      <c r="D4" s="315">
        <f aca="true" t="shared" si="0" ref="D4:D38">SUM(AG4+AQ4+BA4+BC4+BJ4+BT4)</f>
        <v>595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5</v>
      </c>
      <c r="M4" s="324">
        <v>1</v>
      </c>
      <c r="N4" s="91">
        <f aca="true" t="shared" si="1" ref="N4:N38">SUM(F4:M4)</f>
        <v>26</v>
      </c>
      <c r="O4" s="48"/>
      <c r="P4" s="82">
        <v>34</v>
      </c>
      <c r="Q4" s="41">
        <v>85</v>
      </c>
      <c r="R4" s="41">
        <v>20</v>
      </c>
      <c r="S4" s="42">
        <v>64</v>
      </c>
      <c r="T4" s="41">
        <v>133</v>
      </c>
      <c r="U4" s="41">
        <v>131</v>
      </c>
      <c r="V4" s="41">
        <v>86</v>
      </c>
      <c r="W4" s="43">
        <v>1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4" ref="BA4:BA38">SUM(AS4:AZ4)</f>
        <v>169</v>
      </c>
      <c r="BB4" s="161"/>
      <c r="BC4" s="165">
        <v>110</v>
      </c>
      <c r="BD4" s="48"/>
      <c r="BE4" s="349">
        <v>40</v>
      </c>
      <c r="BF4" s="338">
        <v>5</v>
      </c>
      <c r="BG4" s="339">
        <v>9</v>
      </c>
      <c r="BH4" s="339">
        <v>14</v>
      </c>
      <c r="BI4" s="339">
        <v>11</v>
      </c>
      <c r="BJ4" s="340">
        <f aca="true" t="shared" si="5" ref="BJ4:BJ38">SUM(BE4:BI4)</f>
        <v>79</v>
      </c>
      <c r="BK4" s="161"/>
      <c r="BL4" s="162"/>
      <c r="BM4" s="163"/>
      <c r="BN4" s="163">
        <v>1</v>
      </c>
      <c r="BO4" s="163"/>
      <c r="BP4" s="163">
        <v>10</v>
      </c>
      <c r="BQ4" s="164">
        <v>45</v>
      </c>
      <c r="BR4" s="164">
        <v>3</v>
      </c>
      <c r="BS4" s="164"/>
      <c r="BT4" s="165">
        <f aca="true" t="shared" si="6" ref="BT4:BT38">SUM(BL4:BS4)</f>
        <v>59</v>
      </c>
    </row>
    <row r="5" spans="1:72" ht="12.75" customHeight="1">
      <c r="A5" s="123">
        <v>2</v>
      </c>
      <c r="B5" s="149">
        <v>2</v>
      </c>
      <c r="C5" s="74" t="s">
        <v>60</v>
      </c>
      <c r="D5" s="316">
        <f t="shared" si="0"/>
        <v>278</v>
      </c>
      <c r="E5" s="129"/>
      <c r="F5" s="326">
        <v>5</v>
      </c>
      <c r="G5" s="325">
        <v>1</v>
      </c>
      <c r="H5" s="325">
        <v>3</v>
      </c>
      <c r="I5" s="84"/>
      <c r="J5" s="325">
        <v>2</v>
      </c>
      <c r="K5" s="84"/>
      <c r="L5" s="325">
        <v>1</v>
      </c>
      <c r="M5" s="353">
        <v>2</v>
      </c>
      <c r="N5" s="92">
        <f t="shared" si="1"/>
        <v>14</v>
      </c>
      <c r="O5" s="48"/>
      <c r="P5" s="83">
        <v>74</v>
      </c>
      <c r="Q5" s="84">
        <v>10</v>
      </c>
      <c r="R5" s="84">
        <v>105</v>
      </c>
      <c r="S5" s="86"/>
      <c r="T5" s="84">
        <v>27</v>
      </c>
      <c r="U5" s="84"/>
      <c r="V5" s="84">
        <v>6</v>
      </c>
      <c r="W5" s="85">
        <v>26</v>
      </c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2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3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4"/>
        <v>69</v>
      </c>
      <c r="BB5" s="161"/>
      <c r="BC5" s="169">
        <v>70</v>
      </c>
      <c r="BD5" s="48"/>
      <c r="BE5" s="351">
        <v>30</v>
      </c>
      <c r="BF5" s="341">
        <v>11</v>
      </c>
      <c r="BG5" s="84">
        <v>3</v>
      </c>
      <c r="BH5" s="84">
        <v>7</v>
      </c>
      <c r="BI5" s="84">
        <v>7</v>
      </c>
      <c r="BJ5" s="342">
        <f t="shared" si="5"/>
        <v>58</v>
      </c>
      <c r="BK5" s="161"/>
      <c r="BL5" s="166">
        <v>28</v>
      </c>
      <c r="BM5" s="167"/>
      <c r="BN5" s="167">
        <v>6</v>
      </c>
      <c r="BO5" s="167"/>
      <c r="BP5" s="167"/>
      <c r="BQ5" s="168"/>
      <c r="BR5" s="168"/>
      <c r="BS5" s="168">
        <v>25</v>
      </c>
      <c r="BT5" s="169">
        <f t="shared" si="6"/>
        <v>59</v>
      </c>
    </row>
    <row r="6" spans="1:72" ht="12.75" customHeight="1">
      <c r="A6" s="123">
        <v>3</v>
      </c>
      <c r="B6" s="149">
        <v>10</v>
      </c>
      <c r="C6" s="75" t="s">
        <v>71</v>
      </c>
      <c r="D6" s="316">
        <f t="shared" si="0"/>
        <v>149</v>
      </c>
      <c r="E6" s="129"/>
      <c r="F6" s="326">
        <v>2</v>
      </c>
      <c r="G6" s="84"/>
      <c r="H6" s="325">
        <v>1</v>
      </c>
      <c r="I6" s="325">
        <v>2</v>
      </c>
      <c r="J6" s="325">
        <v>2</v>
      </c>
      <c r="K6" s="84"/>
      <c r="L6" s="325">
        <v>1</v>
      </c>
      <c r="M6" s="327">
        <v>1</v>
      </c>
      <c r="N6" s="92">
        <f t="shared" si="1"/>
        <v>9</v>
      </c>
      <c r="O6" s="48"/>
      <c r="P6" s="83">
        <v>2</v>
      </c>
      <c r="Q6" s="84"/>
      <c r="R6" s="84">
        <v>13</v>
      </c>
      <c r="S6" s="86">
        <v>59</v>
      </c>
      <c r="T6" s="84">
        <v>15</v>
      </c>
      <c r="U6" s="84"/>
      <c r="V6" s="84">
        <v>20</v>
      </c>
      <c r="W6" s="85">
        <v>1</v>
      </c>
      <c r="X6" s="161"/>
      <c r="Y6" s="166"/>
      <c r="Z6" s="167"/>
      <c r="AA6" s="167">
        <v>1</v>
      </c>
      <c r="AB6" s="167">
        <v>21</v>
      </c>
      <c r="AC6" s="167">
        <v>1</v>
      </c>
      <c r="AD6" s="168"/>
      <c r="AE6" s="168">
        <v>1</v>
      </c>
      <c r="AF6" s="168"/>
      <c r="AG6" s="169">
        <f t="shared" si="2"/>
        <v>24</v>
      </c>
      <c r="AH6" s="161"/>
      <c r="AI6" s="166"/>
      <c r="AJ6" s="167"/>
      <c r="AK6" s="167"/>
      <c r="AL6" s="167">
        <v>21</v>
      </c>
      <c r="AM6" s="167">
        <v>1</v>
      </c>
      <c r="AN6" s="168"/>
      <c r="AO6" s="168">
        <v>15</v>
      </c>
      <c r="AP6" s="168"/>
      <c r="AQ6" s="169">
        <f t="shared" si="3"/>
        <v>37</v>
      </c>
      <c r="AR6" s="161"/>
      <c r="AS6" s="166">
        <v>15</v>
      </c>
      <c r="AT6" s="167"/>
      <c r="AU6" s="167">
        <v>1</v>
      </c>
      <c r="AV6" s="167">
        <v>6</v>
      </c>
      <c r="AW6" s="167">
        <v>2</v>
      </c>
      <c r="AX6" s="168"/>
      <c r="AY6" s="168">
        <v>1</v>
      </c>
      <c r="AZ6" s="168"/>
      <c r="BA6" s="169">
        <f t="shared" si="4"/>
        <v>25</v>
      </c>
      <c r="BB6" s="161"/>
      <c r="BC6" s="169">
        <v>40</v>
      </c>
      <c r="BD6" s="48"/>
      <c r="BE6" s="341">
        <v>15</v>
      </c>
      <c r="BF6" s="341">
        <v>2</v>
      </c>
      <c r="BG6" s="84">
        <v>2</v>
      </c>
      <c r="BH6" s="84">
        <v>1</v>
      </c>
      <c r="BI6" s="84">
        <v>2</v>
      </c>
      <c r="BJ6" s="342">
        <f t="shared" si="5"/>
        <v>22</v>
      </c>
      <c r="BK6" s="161"/>
      <c r="BL6" s="166"/>
      <c r="BM6" s="167"/>
      <c r="BN6" s="167"/>
      <c r="BO6" s="167"/>
      <c r="BP6" s="167"/>
      <c r="BQ6" s="168"/>
      <c r="BR6" s="168">
        <v>1</v>
      </c>
      <c r="BS6" s="168"/>
      <c r="BT6" s="169">
        <f t="shared" si="6"/>
        <v>1</v>
      </c>
    </row>
    <row r="7" spans="1:72" ht="12.75" customHeight="1">
      <c r="A7" s="123">
        <v>4</v>
      </c>
      <c r="B7" s="149">
        <v>8</v>
      </c>
      <c r="C7" s="74" t="s">
        <v>72</v>
      </c>
      <c r="D7" s="316">
        <f t="shared" si="0"/>
        <v>140</v>
      </c>
      <c r="E7" s="129"/>
      <c r="F7" s="326">
        <v>2</v>
      </c>
      <c r="G7" s="84"/>
      <c r="H7" s="325">
        <v>2</v>
      </c>
      <c r="I7" s="325">
        <v>1</v>
      </c>
      <c r="J7" s="325">
        <v>2</v>
      </c>
      <c r="K7" s="325">
        <v>1</v>
      </c>
      <c r="L7" s="325">
        <v>2</v>
      </c>
      <c r="M7" s="85"/>
      <c r="N7" s="92">
        <f t="shared" si="1"/>
        <v>10</v>
      </c>
      <c r="O7" s="48"/>
      <c r="P7" s="83">
        <v>48</v>
      </c>
      <c r="Q7" s="84"/>
      <c r="R7" s="84">
        <v>5</v>
      </c>
      <c r="S7" s="86">
        <v>30</v>
      </c>
      <c r="T7" s="84">
        <v>13</v>
      </c>
      <c r="U7" s="84">
        <v>22</v>
      </c>
      <c r="V7" s="84">
        <v>2</v>
      </c>
      <c r="W7" s="85"/>
      <c r="X7" s="161"/>
      <c r="Y7" s="166">
        <v>15</v>
      </c>
      <c r="Z7" s="167"/>
      <c r="AA7" s="167"/>
      <c r="AB7" s="167"/>
      <c r="AC7" s="167">
        <v>1</v>
      </c>
      <c r="AD7" s="168">
        <v>1</v>
      </c>
      <c r="AE7" s="168"/>
      <c r="AF7" s="168"/>
      <c r="AG7" s="169">
        <f t="shared" si="2"/>
        <v>17</v>
      </c>
      <c r="AH7" s="161"/>
      <c r="AI7" s="166"/>
      <c r="AJ7" s="167"/>
      <c r="AK7" s="167"/>
      <c r="AL7" s="167"/>
      <c r="AM7" s="167"/>
      <c r="AN7" s="168"/>
      <c r="AO7" s="168"/>
      <c r="AP7" s="168"/>
      <c r="AQ7" s="169">
        <f t="shared" si="3"/>
        <v>0</v>
      </c>
      <c r="AR7" s="161"/>
      <c r="AS7" s="166">
        <v>20</v>
      </c>
      <c r="AT7" s="167"/>
      <c r="AU7" s="167"/>
      <c r="AV7" s="167">
        <v>20</v>
      </c>
      <c r="AW7" s="167">
        <v>1</v>
      </c>
      <c r="AX7" s="168">
        <v>10</v>
      </c>
      <c r="AY7" s="168"/>
      <c r="AZ7" s="168"/>
      <c r="BA7" s="169">
        <f t="shared" si="4"/>
        <v>51</v>
      </c>
      <c r="BB7" s="161"/>
      <c r="BC7" s="169">
        <v>40</v>
      </c>
      <c r="BD7" s="48"/>
      <c r="BE7" s="351">
        <v>20</v>
      </c>
      <c r="BF7" s="341">
        <v>3</v>
      </c>
      <c r="BG7" s="84">
        <v>5</v>
      </c>
      <c r="BH7" s="84">
        <v>2</v>
      </c>
      <c r="BI7" s="84">
        <v>2</v>
      </c>
      <c r="BJ7" s="342">
        <f t="shared" si="5"/>
        <v>32</v>
      </c>
      <c r="BK7" s="161"/>
      <c r="BL7" s="166"/>
      <c r="BM7" s="167"/>
      <c r="BN7" s="167"/>
      <c r="BO7" s="167"/>
      <c r="BP7" s="167"/>
      <c r="BQ7" s="168"/>
      <c r="BR7" s="168"/>
      <c r="BS7" s="168"/>
      <c r="BT7" s="169">
        <f t="shared" si="6"/>
        <v>0</v>
      </c>
    </row>
    <row r="8" spans="1:72" ht="12.75" customHeight="1">
      <c r="A8" s="123">
        <v>5</v>
      </c>
      <c r="B8" s="149">
        <v>3</v>
      </c>
      <c r="C8" s="74" t="s">
        <v>177</v>
      </c>
      <c r="D8" s="316">
        <f t="shared" si="0"/>
        <v>128</v>
      </c>
      <c r="E8" s="129"/>
      <c r="F8" s="326">
        <v>1</v>
      </c>
      <c r="G8" s="325">
        <v>2</v>
      </c>
      <c r="H8" s="325">
        <v>1</v>
      </c>
      <c r="I8" s="84"/>
      <c r="J8" s="325">
        <v>2</v>
      </c>
      <c r="K8" s="84"/>
      <c r="L8" s="325">
        <v>3</v>
      </c>
      <c r="M8" s="85"/>
      <c r="N8" s="92">
        <f t="shared" si="1"/>
        <v>9</v>
      </c>
      <c r="O8" s="48"/>
      <c r="P8" s="83">
        <v>1</v>
      </c>
      <c r="Q8" s="84">
        <v>29</v>
      </c>
      <c r="R8" s="84">
        <v>1</v>
      </c>
      <c r="S8" s="86"/>
      <c r="T8" s="84">
        <v>67</v>
      </c>
      <c r="U8" s="84"/>
      <c r="V8" s="84">
        <v>5</v>
      </c>
      <c r="W8" s="85"/>
      <c r="X8" s="161"/>
      <c r="Y8" s="166"/>
      <c r="Z8" s="167"/>
      <c r="AA8" s="167"/>
      <c r="AB8" s="167"/>
      <c r="AC8" s="167">
        <v>9</v>
      </c>
      <c r="AD8" s="168"/>
      <c r="AE8" s="168"/>
      <c r="AF8" s="168"/>
      <c r="AG8" s="169">
        <f t="shared" si="2"/>
        <v>9</v>
      </c>
      <c r="AH8" s="161"/>
      <c r="AI8" s="166"/>
      <c r="AJ8" s="167"/>
      <c r="AK8" s="167"/>
      <c r="AL8" s="167"/>
      <c r="AM8" s="167">
        <v>11</v>
      </c>
      <c r="AN8" s="168"/>
      <c r="AO8" s="168"/>
      <c r="AP8" s="168"/>
      <c r="AQ8" s="169">
        <f t="shared" si="3"/>
        <v>11</v>
      </c>
      <c r="AR8" s="161"/>
      <c r="AS8" s="166"/>
      <c r="AT8" s="167"/>
      <c r="AU8" s="167"/>
      <c r="AV8" s="167"/>
      <c r="AW8" s="167">
        <v>9</v>
      </c>
      <c r="AX8" s="168"/>
      <c r="AY8" s="168">
        <v>1</v>
      </c>
      <c r="AZ8" s="168"/>
      <c r="BA8" s="169">
        <f t="shared" si="4"/>
        <v>10</v>
      </c>
      <c r="BB8" s="161"/>
      <c r="BC8" s="169">
        <v>20</v>
      </c>
      <c r="BD8" s="48"/>
      <c r="BE8" s="351">
        <v>25</v>
      </c>
      <c r="BF8" s="341">
        <v>2</v>
      </c>
      <c r="BG8" s="84">
        <v>11</v>
      </c>
      <c r="BH8" s="84">
        <v>9</v>
      </c>
      <c r="BI8" s="84">
        <v>2</v>
      </c>
      <c r="BJ8" s="342">
        <f t="shared" si="5"/>
        <v>49</v>
      </c>
      <c r="BK8" s="161"/>
      <c r="BL8" s="166"/>
      <c r="BM8" s="167">
        <v>28</v>
      </c>
      <c r="BN8" s="167"/>
      <c r="BO8" s="167"/>
      <c r="BP8" s="167"/>
      <c r="BQ8" s="168"/>
      <c r="BR8" s="168">
        <v>1</v>
      </c>
      <c r="BS8" s="168"/>
      <c r="BT8" s="169">
        <f t="shared" si="6"/>
        <v>29</v>
      </c>
    </row>
    <row r="9" spans="1:72" ht="12.75" customHeight="1">
      <c r="A9" s="131">
        <v>6</v>
      </c>
      <c r="B9" s="149">
        <v>4</v>
      </c>
      <c r="C9" s="74" t="s">
        <v>15</v>
      </c>
      <c r="D9" s="316">
        <f t="shared" si="0"/>
        <v>92</v>
      </c>
      <c r="E9" s="129"/>
      <c r="F9" s="326">
        <v>2</v>
      </c>
      <c r="G9" s="84"/>
      <c r="H9" s="325">
        <v>1</v>
      </c>
      <c r="I9" s="84"/>
      <c r="J9" s="325">
        <v>4</v>
      </c>
      <c r="K9" s="84"/>
      <c r="L9" s="325">
        <v>1</v>
      </c>
      <c r="M9" s="327">
        <v>1</v>
      </c>
      <c r="N9" s="92">
        <f t="shared" si="1"/>
        <v>9</v>
      </c>
      <c r="O9" s="48"/>
      <c r="P9" s="83">
        <v>52</v>
      </c>
      <c r="Q9" s="84"/>
      <c r="R9" s="84">
        <v>6</v>
      </c>
      <c r="S9" s="86"/>
      <c r="T9" s="84">
        <v>47</v>
      </c>
      <c r="U9" s="84"/>
      <c r="V9" s="84">
        <v>1</v>
      </c>
      <c r="W9" s="85">
        <v>1</v>
      </c>
      <c r="X9" s="161"/>
      <c r="Y9" s="166">
        <v>20</v>
      </c>
      <c r="Z9" s="167"/>
      <c r="AA9" s="167"/>
      <c r="AB9" s="167"/>
      <c r="AC9" s="167"/>
      <c r="AD9" s="168"/>
      <c r="AE9" s="168"/>
      <c r="AF9" s="168"/>
      <c r="AG9" s="169">
        <f t="shared" si="2"/>
        <v>20</v>
      </c>
      <c r="AH9" s="161"/>
      <c r="AI9" s="166"/>
      <c r="AJ9" s="167"/>
      <c r="AK9" s="167"/>
      <c r="AL9" s="167"/>
      <c r="AM9" s="167">
        <v>1</v>
      </c>
      <c r="AN9" s="168"/>
      <c r="AO9" s="168"/>
      <c r="AP9" s="168"/>
      <c r="AQ9" s="169">
        <f t="shared" si="3"/>
        <v>1</v>
      </c>
      <c r="AR9" s="161"/>
      <c r="AS9" s="166"/>
      <c r="AT9" s="167"/>
      <c r="AU9" s="167"/>
      <c r="AV9" s="167"/>
      <c r="AW9" s="167">
        <v>3</v>
      </c>
      <c r="AX9" s="168"/>
      <c r="AY9" s="168"/>
      <c r="AZ9" s="168"/>
      <c r="BA9" s="169">
        <f t="shared" si="4"/>
        <v>3</v>
      </c>
      <c r="BB9" s="161"/>
      <c r="BC9" s="169">
        <v>20</v>
      </c>
      <c r="BD9" s="48"/>
      <c r="BE9" s="341">
        <v>10</v>
      </c>
      <c r="BF9" s="341">
        <v>7</v>
      </c>
      <c r="BG9" s="84">
        <v>7</v>
      </c>
      <c r="BH9" s="84">
        <v>2</v>
      </c>
      <c r="BI9" s="84">
        <v>2</v>
      </c>
      <c r="BJ9" s="342">
        <f t="shared" si="5"/>
        <v>28</v>
      </c>
      <c r="BK9" s="161"/>
      <c r="BL9" s="166"/>
      <c r="BM9" s="167"/>
      <c r="BN9" s="167"/>
      <c r="BO9" s="167"/>
      <c r="BP9" s="167">
        <v>20</v>
      </c>
      <c r="BQ9" s="168"/>
      <c r="BR9" s="168"/>
      <c r="BS9" s="168"/>
      <c r="BT9" s="169">
        <f t="shared" si="6"/>
        <v>20</v>
      </c>
    </row>
    <row r="10" spans="1:72" ht="12.75" customHeight="1">
      <c r="A10" s="123">
        <v>7</v>
      </c>
      <c r="B10" s="150">
        <v>5</v>
      </c>
      <c r="C10" s="74" t="s">
        <v>55</v>
      </c>
      <c r="D10" s="316">
        <f t="shared" si="0"/>
        <v>86</v>
      </c>
      <c r="E10" s="129"/>
      <c r="F10" s="326">
        <v>2</v>
      </c>
      <c r="G10" s="84"/>
      <c r="H10" s="325">
        <v>2</v>
      </c>
      <c r="I10" s="325">
        <v>1</v>
      </c>
      <c r="J10" s="325">
        <v>1</v>
      </c>
      <c r="K10" s="84"/>
      <c r="L10" s="325">
        <v>1</v>
      </c>
      <c r="M10" s="327">
        <v>2</v>
      </c>
      <c r="N10" s="92">
        <f t="shared" si="1"/>
        <v>9</v>
      </c>
      <c r="O10" s="48"/>
      <c r="P10" s="83">
        <v>9</v>
      </c>
      <c r="Q10" s="84"/>
      <c r="R10" s="84">
        <v>42</v>
      </c>
      <c r="S10" s="86">
        <v>1</v>
      </c>
      <c r="T10" s="84">
        <v>2</v>
      </c>
      <c r="U10" s="84"/>
      <c r="V10" s="84">
        <v>1</v>
      </c>
      <c r="W10" s="85">
        <v>21</v>
      </c>
      <c r="X10" s="161"/>
      <c r="Y10" s="166"/>
      <c r="Z10" s="167"/>
      <c r="AA10" s="167">
        <v>10</v>
      </c>
      <c r="AB10" s="167"/>
      <c r="AC10" s="167"/>
      <c r="AD10" s="168"/>
      <c r="AE10" s="168"/>
      <c r="AF10" s="168"/>
      <c r="AG10" s="169">
        <f t="shared" si="2"/>
        <v>10</v>
      </c>
      <c r="AH10" s="161"/>
      <c r="AI10" s="166"/>
      <c r="AJ10" s="167"/>
      <c r="AK10" s="167">
        <v>20</v>
      </c>
      <c r="AL10" s="167"/>
      <c r="AM10" s="167"/>
      <c r="AN10" s="168"/>
      <c r="AO10" s="168"/>
      <c r="AP10" s="168"/>
      <c r="AQ10" s="169">
        <f t="shared" si="3"/>
        <v>20</v>
      </c>
      <c r="AR10" s="161"/>
      <c r="AS10" s="166"/>
      <c r="AT10" s="167"/>
      <c r="AU10" s="167"/>
      <c r="AV10" s="167"/>
      <c r="AW10" s="167"/>
      <c r="AX10" s="168"/>
      <c r="AY10" s="168"/>
      <c r="AZ10" s="168"/>
      <c r="BA10" s="169">
        <f t="shared" si="4"/>
        <v>0</v>
      </c>
      <c r="BB10" s="161"/>
      <c r="BC10" s="169">
        <v>10</v>
      </c>
      <c r="BD10" s="48"/>
      <c r="BE10" s="351">
        <v>10</v>
      </c>
      <c r="BF10" s="341">
        <v>9</v>
      </c>
      <c r="BG10" s="84">
        <v>2</v>
      </c>
      <c r="BH10" s="84">
        <v>2</v>
      </c>
      <c r="BI10" s="84">
        <v>2</v>
      </c>
      <c r="BJ10" s="342">
        <f t="shared" si="5"/>
        <v>25</v>
      </c>
      <c r="BK10" s="161"/>
      <c r="BL10" s="166"/>
      <c r="BM10" s="167"/>
      <c r="BN10" s="167">
        <v>1</v>
      </c>
      <c r="BO10" s="167"/>
      <c r="BP10" s="167"/>
      <c r="BQ10" s="168"/>
      <c r="BR10" s="168"/>
      <c r="BS10" s="168">
        <v>20</v>
      </c>
      <c r="BT10" s="169">
        <f t="shared" si="6"/>
        <v>21</v>
      </c>
    </row>
    <row r="11" spans="1:72" ht="12.75" customHeight="1">
      <c r="A11" s="123">
        <v>8</v>
      </c>
      <c r="B11" s="149">
        <v>13</v>
      </c>
      <c r="C11" s="74" t="s">
        <v>175</v>
      </c>
      <c r="D11" s="316">
        <f t="shared" si="0"/>
        <v>76</v>
      </c>
      <c r="E11" s="129"/>
      <c r="F11" s="326">
        <v>2</v>
      </c>
      <c r="G11" s="325">
        <v>1</v>
      </c>
      <c r="H11" s="325">
        <v>1</v>
      </c>
      <c r="I11" s="325">
        <v>1</v>
      </c>
      <c r="J11" s="325">
        <v>3</v>
      </c>
      <c r="K11" s="325">
        <v>1</v>
      </c>
      <c r="L11" s="325">
        <v>1</v>
      </c>
      <c r="M11" s="327">
        <v>1</v>
      </c>
      <c r="N11" s="92">
        <f t="shared" si="1"/>
        <v>11</v>
      </c>
      <c r="O11" s="48"/>
      <c r="P11" s="83">
        <v>3</v>
      </c>
      <c r="Q11" s="84">
        <v>8</v>
      </c>
      <c r="R11" s="84">
        <v>1</v>
      </c>
      <c r="S11" s="86">
        <v>2</v>
      </c>
      <c r="T11" s="84">
        <v>17</v>
      </c>
      <c r="U11" s="84">
        <v>33</v>
      </c>
      <c r="V11" s="84">
        <v>1</v>
      </c>
      <c r="W11" s="85">
        <v>1</v>
      </c>
      <c r="X11" s="161"/>
      <c r="Y11" s="166"/>
      <c r="Z11" s="167"/>
      <c r="AA11" s="167"/>
      <c r="AB11" s="167"/>
      <c r="AC11" s="167"/>
      <c r="AD11" s="168"/>
      <c r="AE11" s="168"/>
      <c r="AF11" s="168"/>
      <c r="AG11" s="169">
        <f t="shared" si="2"/>
        <v>0</v>
      </c>
      <c r="AH11" s="161"/>
      <c r="AI11" s="166"/>
      <c r="AJ11" s="167"/>
      <c r="AK11" s="167"/>
      <c r="AL11" s="167"/>
      <c r="AM11" s="167">
        <v>1</v>
      </c>
      <c r="AN11" s="168">
        <v>6</v>
      </c>
      <c r="AO11" s="168"/>
      <c r="AP11" s="168"/>
      <c r="AQ11" s="169">
        <f t="shared" si="3"/>
        <v>7</v>
      </c>
      <c r="AR11" s="161"/>
      <c r="AS11" s="166">
        <v>1</v>
      </c>
      <c r="AT11" s="167">
        <v>8</v>
      </c>
      <c r="AU11" s="167"/>
      <c r="AV11" s="167">
        <v>1</v>
      </c>
      <c r="AW11" s="167">
        <v>3</v>
      </c>
      <c r="AX11" s="168">
        <v>8</v>
      </c>
      <c r="AY11" s="168"/>
      <c r="AZ11" s="168"/>
      <c r="BA11" s="169">
        <f t="shared" si="4"/>
        <v>21</v>
      </c>
      <c r="BB11" s="161"/>
      <c r="BC11" s="169">
        <v>20</v>
      </c>
      <c r="BD11" s="48"/>
      <c r="BE11" s="351">
        <v>10</v>
      </c>
      <c r="BF11" s="341">
        <v>2</v>
      </c>
      <c r="BG11" s="84">
        <v>2</v>
      </c>
      <c r="BH11" s="84">
        <v>2</v>
      </c>
      <c r="BI11" s="84">
        <v>2</v>
      </c>
      <c r="BJ11" s="342">
        <f t="shared" si="5"/>
        <v>18</v>
      </c>
      <c r="BK11" s="161"/>
      <c r="BL11" s="166"/>
      <c r="BM11" s="167"/>
      <c r="BN11" s="167"/>
      <c r="BO11" s="167"/>
      <c r="BP11" s="167">
        <v>2</v>
      </c>
      <c r="BQ11" s="168">
        <v>8</v>
      </c>
      <c r="BR11" s="168"/>
      <c r="BS11" s="168"/>
      <c r="BT11" s="169">
        <f t="shared" si="6"/>
        <v>10</v>
      </c>
    </row>
    <row r="12" spans="1:72" ht="12.75" customHeight="1">
      <c r="A12" s="123">
        <v>9</v>
      </c>
      <c r="B12" s="150">
        <v>22</v>
      </c>
      <c r="C12" s="75" t="s">
        <v>43</v>
      </c>
      <c r="D12" s="316">
        <f t="shared" si="0"/>
        <v>72</v>
      </c>
      <c r="E12" s="129"/>
      <c r="F12" s="83"/>
      <c r="G12" s="84"/>
      <c r="H12" s="84"/>
      <c r="I12" s="84"/>
      <c r="J12" s="325">
        <v>3</v>
      </c>
      <c r="K12" s="325">
        <v>1</v>
      </c>
      <c r="L12" s="325">
        <v>2</v>
      </c>
      <c r="M12" s="85"/>
      <c r="N12" s="92">
        <f t="shared" si="1"/>
        <v>6</v>
      </c>
      <c r="O12" s="48"/>
      <c r="P12" s="83"/>
      <c r="Q12" s="84"/>
      <c r="R12" s="84"/>
      <c r="S12" s="86"/>
      <c r="T12" s="84">
        <v>12</v>
      </c>
      <c r="U12" s="84">
        <v>1</v>
      </c>
      <c r="V12" s="84">
        <v>49</v>
      </c>
      <c r="W12" s="85"/>
      <c r="X12" s="161"/>
      <c r="Y12" s="166"/>
      <c r="Z12" s="167"/>
      <c r="AA12" s="167"/>
      <c r="AB12" s="167"/>
      <c r="AC12" s="167"/>
      <c r="AD12" s="168"/>
      <c r="AE12" s="168"/>
      <c r="AF12" s="168"/>
      <c r="AG12" s="169">
        <f t="shared" si="2"/>
        <v>0</v>
      </c>
      <c r="AH12" s="161"/>
      <c r="AI12" s="166"/>
      <c r="AJ12" s="167"/>
      <c r="AK12" s="167"/>
      <c r="AL12" s="167"/>
      <c r="AM12" s="167"/>
      <c r="AN12" s="168"/>
      <c r="AO12" s="168"/>
      <c r="AP12" s="168"/>
      <c r="AQ12" s="169">
        <f t="shared" si="3"/>
        <v>0</v>
      </c>
      <c r="AR12" s="161"/>
      <c r="AS12" s="166"/>
      <c r="AT12" s="167"/>
      <c r="AU12" s="167"/>
      <c r="AV12" s="167"/>
      <c r="AW12" s="167"/>
      <c r="AX12" s="168"/>
      <c r="AY12" s="168"/>
      <c r="AZ12" s="168"/>
      <c r="BA12" s="169">
        <f t="shared" si="4"/>
        <v>0</v>
      </c>
      <c r="BB12" s="161"/>
      <c r="BC12" s="169"/>
      <c r="BD12" s="48"/>
      <c r="BE12" s="351">
        <v>10</v>
      </c>
      <c r="BF12" s="341"/>
      <c r="BG12" s="84">
        <v>2</v>
      </c>
      <c r="BH12" s="84">
        <v>2</v>
      </c>
      <c r="BI12" s="84">
        <v>9</v>
      </c>
      <c r="BJ12" s="342">
        <f t="shared" si="5"/>
        <v>23</v>
      </c>
      <c r="BK12" s="161"/>
      <c r="BL12" s="166"/>
      <c r="BM12" s="167"/>
      <c r="BN12" s="167"/>
      <c r="BO12" s="167"/>
      <c r="BP12" s="167">
        <v>9</v>
      </c>
      <c r="BQ12" s="168"/>
      <c r="BR12" s="168">
        <v>40</v>
      </c>
      <c r="BS12" s="168"/>
      <c r="BT12" s="169">
        <f t="shared" si="6"/>
        <v>49</v>
      </c>
    </row>
    <row r="13" spans="1:72" ht="12.75" customHeight="1">
      <c r="A13" s="123">
        <v>10</v>
      </c>
      <c r="B13" s="149">
        <v>11</v>
      </c>
      <c r="C13" s="74" t="s">
        <v>16</v>
      </c>
      <c r="D13" s="406">
        <f t="shared" si="0"/>
        <v>70</v>
      </c>
      <c r="E13" s="129"/>
      <c r="F13" s="83"/>
      <c r="G13" s="84"/>
      <c r="H13" s="84"/>
      <c r="I13" s="84"/>
      <c r="J13" s="325">
        <v>2</v>
      </c>
      <c r="K13" s="84"/>
      <c r="L13" s="325">
        <v>1</v>
      </c>
      <c r="M13" s="84"/>
      <c r="N13" s="92">
        <f t="shared" si="1"/>
        <v>3</v>
      </c>
      <c r="O13" s="48"/>
      <c r="P13" s="83"/>
      <c r="Q13" s="84"/>
      <c r="R13" s="84"/>
      <c r="S13" s="86"/>
      <c r="T13" s="84">
        <v>45</v>
      </c>
      <c r="U13" s="84"/>
      <c r="V13" s="84">
        <v>25</v>
      </c>
      <c r="W13" s="85"/>
      <c r="X13" s="161"/>
      <c r="Y13" s="166"/>
      <c r="Z13" s="167"/>
      <c r="AA13" s="167"/>
      <c r="AB13" s="167"/>
      <c r="AC13" s="167"/>
      <c r="AD13" s="168"/>
      <c r="AE13" s="168"/>
      <c r="AF13" s="168"/>
      <c r="AG13" s="169">
        <f t="shared" si="2"/>
        <v>0</v>
      </c>
      <c r="AH13" s="161"/>
      <c r="AI13" s="166"/>
      <c r="AJ13" s="167"/>
      <c r="AK13" s="167"/>
      <c r="AL13" s="167"/>
      <c r="AM13" s="167">
        <v>9</v>
      </c>
      <c r="AN13" s="168"/>
      <c r="AO13" s="168">
        <v>15</v>
      </c>
      <c r="AP13" s="168"/>
      <c r="AQ13" s="169">
        <f t="shared" si="3"/>
        <v>24</v>
      </c>
      <c r="AR13" s="161"/>
      <c r="AS13" s="166"/>
      <c r="AT13" s="167"/>
      <c r="AU13" s="167"/>
      <c r="AV13" s="167"/>
      <c r="AW13" s="167">
        <v>1</v>
      </c>
      <c r="AX13" s="168"/>
      <c r="AY13" s="168"/>
      <c r="AZ13" s="168"/>
      <c r="BA13" s="169">
        <f t="shared" si="4"/>
        <v>1</v>
      </c>
      <c r="BB13" s="161"/>
      <c r="BC13" s="169">
        <v>20</v>
      </c>
      <c r="BD13" s="48"/>
      <c r="BE13" s="341"/>
      <c r="BF13" s="341"/>
      <c r="BG13" s="84"/>
      <c r="BH13" s="84"/>
      <c r="BI13" s="84"/>
      <c r="BJ13" s="342">
        <f t="shared" si="5"/>
        <v>0</v>
      </c>
      <c r="BK13" s="161"/>
      <c r="BL13" s="166"/>
      <c r="BM13" s="167"/>
      <c r="BN13" s="167"/>
      <c r="BO13" s="167"/>
      <c r="BP13" s="167">
        <v>15</v>
      </c>
      <c r="BQ13" s="168"/>
      <c r="BR13" s="168">
        <v>10</v>
      </c>
      <c r="BS13" s="168"/>
      <c r="BT13" s="169">
        <f t="shared" si="6"/>
        <v>25</v>
      </c>
    </row>
    <row r="14" spans="1:72" ht="12.75" customHeight="1">
      <c r="A14" s="123">
        <v>11</v>
      </c>
      <c r="B14" s="149">
        <v>6</v>
      </c>
      <c r="C14" s="74" t="s">
        <v>626</v>
      </c>
      <c r="D14" s="406">
        <f t="shared" si="0"/>
        <v>55</v>
      </c>
      <c r="E14" s="129"/>
      <c r="F14" s="83"/>
      <c r="G14" s="325"/>
      <c r="H14" s="84"/>
      <c r="I14" s="325">
        <v>1</v>
      </c>
      <c r="J14" s="325">
        <v>1</v>
      </c>
      <c r="K14" s="84"/>
      <c r="L14" s="84"/>
      <c r="M14" s="85"/>
      <c r="N14" s="92">
        <f t="shared" si="1"/>
        <v>2</v>
      </c>
      <c r="O14" s="48"/>
      <c r="P14" s="83"/>
      <c r="Q14" s="84">
        <v>18</v>
      </c>
      <c r="R14" s="84"/>
      <c r="S14" s="86">
        <v>35</v>
      </c>
      <c r="T14" s="84">
        <v>2</v>
      </c>
      <c r="U14" s="84"/>
      <c r="V14" s="84"/>
      <c r="W14" s="85"/>
      <c r="X14" s="161"/>
      <c r="Y14" s="166"/>
      <c r="Z14" s="167">
        <v>9</v>
      </c>
      <c r="AA14" s="167"/>
      <c r="AB14" s="167">
        <v>10</v>
      </c>
      <c r="AC14" s="167">
        <v>1</v>
      </c>
      <c r="AD14" s="168"/>
      <c r="AE14" s="168"/>
      <c r="AF14" s="168"/>
      <c r="AG14" s="169">
        <f t="shared" si="2"/>
        <v>20</v>
      </c>
      <c r="AH14" s="161"/>
      <c r="AI14" s="166"/>
      <c r="AJ14" s="167">
        <v>9</v>
      </c>
      <c r="AK14" s="167"/>
      <c r="AL14" s="167">
        <v>15</v>
      </c>
      <c r="AM14" s="167"/>
      <c r="AN14" s="168"/>
      <c r="AO14" s="168"/>
      <c r="AP14" s="168"/>
      <c r="AQ14" s="169">
        <f t="shared" si="3"/>
        <v>24</v>
      </c>
      <c r="AR14" s="161"/>
      <c r="AS14" s="166"/>
      <c r="AT14" s="167"/>
      <c r="AU14" s="167"/>
      <c r="AV14" s="167"/>
      <c r="AW14" s="167">
        <v>1</v>
      </c>
      <c r="AX14" s="168"/>
      <c r="AY14" s="168"/>
      <c r="AZ14" s="168"/>
      <c r="BA14" s="169">
        <f t="shared" si="4"/>
        <v>1</v>
      </c>
      <c r="BB14" s="161"/>
      <c r="BC14" s="169">
        <v>10</v>
      </c>
      <c r="BD14" s="48"/>
      <c r="BE14" s="341"/>
      <c r="BF14" s="341"/>
      <c r="BG14" s="84"/>
      <c r="BH14" s="84"/>
      <c r="BI14" s="84"/>
      <c r="BJ14" s="342">
        <f t="shared" si="5"/>
        <v>0</v>
      </c>
      <c r="BK14" s="161"/>
      <c r="BL14" s="166"/>
      <c r="BM14" s="167"/>
      <c r="BN14" s="167"/>
      <c r="BO14" s="167"/>
      <c r="BP14" s="167"/>
      <c r="BQ14" s="168"/>
      <c r="BR14" s="168"/>
      <c r="BS14" s="168"/>
      <c r="BT14" s="169">
        <f t="shared" si="6"/>
        <v>0</v>
      </c>
    </row>
    <row r="15" spans="1:72" ht="12.75" customHeight="1">
      <c r="A15" s="123">
        <v>12</v>
      </c>
      <c r="B15" s="149">
        <v>15</v>
      </c>
      <c r="C15" s="75" t="s">
        <v>28</v>
      </c>
      <c r="D15" s="316">
        <f t="shared" si="0"/>
        <v>41</v>
      </c>
      <c r="E15" s="129"/>
      <c r="F15" s="326">
        <v>1</v>
      </c>
      <c r="G15" s="325">
        <v>1</v>
      </c>
      <c r="H15" s="325">
        <v>2</v>
      </c>
      <c r="I15" s="325">
        <v>1</v>
      </c>
      <c r="J15" s="325">
        <v>3</v>
      </c>
      <c r="K15" s="84"/>
      <c r="L15" s="325">
        <v>1</v>
      </c>
      <c r="M15" s="85"/>
      <c r="N15" s="92">
        <f t="shared" si="1"/>
        <v>9</v>
      </c>
      <c r="O15" s="48"/>
      <c r="P15" s="83">
        <v>1</v>
      </c>
      <c r="Q15" s="84">
        <v>1</v>
      </c>
      <c r="R15" s="84">
        <v>15</v>
      </c>
      <c r="S15" s="86">
        <v>9</v>
      </c>
      <c r="T15" s="84">
        <v>4</v>
      </c>
      <c r="U15" s="84"/>
      <c r="V15" s="84">
        <v>1</v>
      </c>
      <c r="W15" s="85"/>
      <c r="X15" s="161"/>
      <c r="Y15" s="166"/>
      <c r="Z15" s="167"/>
      <c r="AA15" s="167"/>
      <c r="AB15" s="167"/>
      <c r="AC15" s="167"/>
      <c r="AD15" s="168"/>
      <c r="AE15" s="168"/>
      <c r="AF15" s="168"/>
      <c r="AG15" s="169">
        <f t="shared" si="2"/>
        <v>0</v>
      </c>
      <c r="AH15" s="161"/>
      <c r="AI15" s="166"/>
      <c r="AJ15" s="167"/>
      <c r="AK15" s="167"/>
      <c r="AL15" s="167"/>
      <c r="AM15" s="167"/>
      <c r="AN15" s="168"/>
      <c r="AO15" s="168"/>
      <c r="AP15" s="168"/>
      <c r="AQ15" s="169">
        <f t="shared" si="3"/>
        <v>0</v>
      </c>
      <c r="AR15" s="161"/>
      <c r="AS15" s="166"/>
      <c r="AT15" s="167"/>
      <c r="AU15" s="167">
        <v>6</v>
      </c>
      <c r="AV15" s="167">
        <v>8</v>
      </c>
      <c r="AW15" s="167">
        <v>2</v>
      </c>
      <c r="AX15" s="168"/>
      <c r="AY15" s="168"/>
      <c r="AZ15" s="168"/>
      <c r="BA15" s="169">
        <f t="shared" si="4"/>
        <v>16</v>
      </c>
      <c r="BB15" s="161"/>
      <c r="BC15" s="169"/>
      <c r="BD15" s="48"/>
      <c r="BE15" s="341">
        <v>10</v>
      </c>
      <c r="BF15" s="341">
        <v>2</v>
      </c>
      <c r="BG15" s="84">
        <v>2</v>
      </c>
      <c r="BH15" s="84">
        <v>2</v>
      </c>
      <c r="BI15" s="84">
        <v>1</v>
      </c>
      <c r="BJ15" s="342">
        <f t="shared" si="5"/>
        <v>17</v>
      </c>
      <c r="BK15" s="161"/>
      <c r="BL15" s="166"/>
      <c r="BM15" s="167"/>
      <c r="BN15" s="167">
        <v>8</v>
      </c>
      <c r="BO15" s="167"/>
      <c r="BP15" s="167"/>
      <c r="BQ15" s="168"/>
      <c r="BR15" s="168"/>
      <c r="BS15" s="168"/>
      <c r="BT15" s="169">
        <f t="shared" si="6"/>
        <v>8</v>
      </c>
    </row>
    <row r="16" spans="1:72" ht="12.75" customHeight="1">
      <c r="A16" s="131">
        <v>12</v>
      </c>
      <c r="B16" s="149">
        <v>14</v>
      </c>
      <c r="C16" s="75" t="s">
        <v>50</v>
      </c>
      <c r="D16" s="406">
        <f t="shared" si="0"/>
        <v>41</v>
      </c>
      <c r="E16" s="129"/>
      <c r="F16" s="83"/>
      <c r="G16" s="84"/>
      <c r="H16" s="325">
        <v>1</v>
      </c>
      <c r="I16" s="84"/>
      <c r="J16" s="84"/>
      <c r="K16" s="84"/>
      <c r="L16" s="84"/>
      <c r="M16" s="85"/>
      <c r="N16" s="92">
        <f t="shared" si="1"/>
        <v>1</v>
      </c>
      <c r="O16" s="48"/>
      <c r="P16" s="83"/>
      <c r="Q16" s="84"/>
      <c r="R16" s="84">
        <v>31</v>
      </c>
      <c r="S16" s="86"/>
      <c r="T16" s="84"/>
      <c r="U16" s="84"/>
      <c r="V16" s="84"/>
      <c r="W16" s="85"/>
      <c r="X16" s="161"/>
      <c r="Y16" s="166"/>
      <c r="Z16" s="167"/>
      <c r="AA16" s="167">
        <v>1</v>
      </c>
      <c r="AB16" s="167"/>
      <c r="AC16" s="167"/>
      <c r="AD16" s="168"/>
      <c r="AE16" s="168"/>
      <c r="AF16" s="168"/>
      <c r="AG16" s="169">
        <f t="shared" si="2"/>
        <v>1</v>
      </c>
      <c r="AH16" s="161"/>
      <c r="AI16" s="166"/>
      <c r="AJ16" s="167"/>
      <c r="AK16" s="167"/>
      <c r="AL16" s="167"/>
      <c r="AM16" s="167"/>
      <c r="AN16" s="168"/>
      <c r="AO16" s="168"/>
      <c r="AP16" s="168"/>
      <c r="AQ16" s="169">
        <f t="shared" si="3"/>
        <v>0</v>
      </c>
      <c r="AR16" s="161"/>
      <c r="AS16" s="166"/>
      <c r="AT16" s="167"/>
      <c r="AU16" s="167">
        <v>10</v>
      </c>
      <c r="AV16" s="167"/>
      <c r="AW16" s="167"/>
      <c r="AX16" s="168"/>
      <c r="AY16" s="168"/>
      <c r="AZ16" s="168"/>
      <c r="BA16" s="169">
        <f t="shared" si="4"/>
        <v>10</v>
      </c>
      <c r="BB16" s="161"/>
      <c r="BC16" s="169">
        <v>10</v>
      </c>
      <c r="BD16" s="48"/>
      <c r="BE16" s="341"/>
      <c r="BF16" s="341"/>
      <c r="BG16" s="84"/>
      <c r="BH16" s="84"/>
      <c r="BI16" s="84"/>
      <c r="BJ16" s="342">
        <f t="shared" si="5"/>
        <v>0</v>
      </c>
      <c r="BK16" s="161"/>
      <c r="BL16" s="166"/>
      <c r="BM16" s="167"/>
      <c r="BN16" s="167">
        <v>20</v>
      </c>
      <c r="BO16" s="167"/>
      <c r="BP16" s="167"/>
      <c r="BQ16" s="168"/>
      <c r="BR16" s="168"/>
      <c r="BS16" s="168"/>
      <c r="BT16" s="169">
        <f t="shared" si="6"/>
        <v>20</v>
      </c>
    </row>
    <row r="17" spans="1:72" ht="12.75" customHeight="1">
      <c r="A17" s="131">
        <v>14</v>
      </c>
      <c r="B17" s="149">
        <v>8</v>
      </c>
      <c r="C17" s="74" t="s">
        <v>17</v>
      </c>
      <c r="D17" s="316">
        <f t="shared" si="0"/>
        <v>40</v>
      </c>
      <c r="E17" s="129"/>
      <c r="F17" s="83"/>
      <c r="G17" s="84"/>
      <c r="H17" s="325">
        <v>2</v>
      </c>
      <c r="I17" s="84"/>
      <c r="J17" s="325">
        <v>3</v>
      </c>
      <c r="K17" s="325">
        <v>1</v>
      </c>
      <c r="L17" s="325">
        <v>1</v>
      </c>
      <c r="M17" s="327">
        <v>1</v>
      </c>
      <c r="N17" s="92">
        <f t="shared" si="1"/>
        <v>8</v>
      </c>
      <c r="O17" s="48"/>
      <c r="P17" s="83"/>
      <c r="Q17" s="84"/>
      <c r="R17" s="84">
        <v>2</v>
      </c>
      <c r="S17" s="86"/>
      <c r="T17" s="84">
        <v>25</v>
      </c>
      <c r="U17" s="84">
        <v>1</v>
      </c>
      <c r="V17" s="84">
        <v>1</v>
      </c>
      <c r="W17" s="85">
        <v>1</v>
      </c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  <c r="AH17" s="161"/>
      <c r="AI17" s="166"/>
      <c r="AJ17" s="167"/>
      <c r="AK17" s="167"/>
      <c r="AL17" s="167"/>
      <c r="AM17" s="167">
        <v>20</v>
      </c>
      <c r="AN17" s="168"/>
      <c r="AO17" s="168"/>
      <c r="AP17" s="168"/>
      <c r="AQ17" s="169">
        <f t="shared" si="3"/>
        <v>20</v>
      </c>
      <c r="AR17" s="161"/>
      <c r="AS17" s="166"/>
      <c r="AT17" s="167"/>
      <c r="AU17" s="167"/>
      <c r="AV17" s="167"/>
      <c r="AW17" s="167">
        <v>1</v>
      </c>
      <c r="AX17" s="168"/>
      <c r="AY17" s="168"/>
      <c r="AZ17" s="168"/>
      <c r="BA17" s="169">
        <f t="shared" si="4"/>
        <v>1</v>
      </c>
      <c r="BB17" s="161"/>
      <c r="BC17" s="169"/>
      <c r="BD17" s="48"/>
      <c r="BE17" s="351">
        <v>10</v>
      </c>
      <c r="BF17" s="341">
        <v>2</v>
      </c>
      <c r="BG17" s="84">
        <v>2</v>
      </c>
      <c r="BH17" s="84">
        <v>2</v>
      </c>
      <c r="BI17" s="84">
        <v>2</v>
      </c>
      <c r="BJ17" s="342">
        <f t="shared" si="5"/>
        <v>18</v>
      </c>
      <c r="BK17" s="161"/>
      <c r="BL17" s="166"/>
      <c r="BM17" s="167"/>
      <c r="BN17" s="167"/>
      <c r="BO17" s="167"/>
      <c r="BP17" s="167">
        <v>1</v>
      </c>
      <c r="BQ17" s="168"/>
      <c r="BR17" s="168"/>
      <c r="BS17" s="168"/>
      <c r="BT17" s="169">
        <f t="shared" si="6"/>
        <v>1</v>
      </c>
    </row>
    <row r="18" spans="1:72" ht="12.75" customHeight="1">
      <c r="A18" s="131">
        <v>15</v>
      </c>
      <c r="B18" s="149">
        <v>16</v>
      </c>
      <c r="C18" s="74" t="s">
        <v>20</v>
      </c>
      <c r="D18" s="316">
        <f t="shared" si="0"/>
        <v>32</v>
      </c>
      <c r="E18" s="129"/>
      <c r="F18" s="326">
        <v>2</v>
      </c>
      <c r="G18" s="325">
        <v>1</v>
      </c>
      <c r="H18" s="325">
        <v>2</v>
      </c>
      <c r="I18" s="84"/>
      <c r="J18" s="325">
        <v>3</v>
      </c>
      <c r="K18" s="84"/>
      <c r="L18" s="325">
        <v>1</v>
      </c>
      <c r="M18" s="327">
        <v>1</v>
      </c>
      <c r="N18" s="92">
        <f t="shared" si="1"/>
        <v>10</v>
      </c>
      <c r="O18" s="48"/>
      <c r="P18" s="83">
        <v>14</v>
      </c>
      <c r="Q18" s="84">
        <v>1</v>
      </c>
      <c r="R18" s="84">
        <v>2</v>
      </c>
      <c r="S18" s="86"/>
      <c r="T18" s="84">
        <v>3</v>
      </c>
      <c r="U18" s="84"/>
      <c r="V18" s="84">
        <v>1</v>
      </c>
      <c r="W18" s="85">
        <v>1</v>
      </c>
      <c r="X18" s="161"/>
      <c r="Y18" s="166">
        <v>1</v>
      </c>
      <c r="Z18" s="167"/>
      <c r="AA18" s="167"/>
      <c r="AB18" s="167"/>
      <c r="AC18" s="167"/>
      <c r="AD18" s="168"/>
      <c r="AE18" s="168"/>
      <c r="AF18" s="168"/>
      <c r="AG18" s="169">
        <f t="shared" si="2"/>
        <v>1</v>
      </c>
      <c r="AH18" s="161"/>
      <c r="AI18" s="166">
        <v>6</v>
      </c>
      <c r="AJ18" s="167"/>
      <c r="AK18" s="167"/>
      <c r="AL18" s="167"/>
      <c r="AM18" s="167"/>
      <c r="AN18" s="168"/>
      <c r="AO18" s="168"/>
      <c r="AP18" s="168"/>
      <c r="AQ18" s="169">
        <f t="shared" si="3"/>
        <v>6</v>
      </c>
      <c r="AR18" s="161"/>
      <c r="AS18" s="166"/>
      <c r="AT18" s="167"/>
      <c r="AU18" s="167"/>
      <c r="AV18" s="167"/>
      <c r="AW18" s="167"/>
      <c r="AX18" s="168"/>
      <c r="AY18" s="168"/>
      <c r="AZ18" s="168"/>
      <c r="BA18" s="169">
        <f t="shared" si="4"/>
        <v>0</v>
      </c>
      <c r="BB18" s="161"/>
      <c r="BC18" s="169"/>
      <c r="BD18" s="48"/>
      <c r="BE18" s="351">
        <v>10</v>
      </c>
      <c r="BF18" s="341">
        <v>2</v>
      </c>
      <c r="BG18" s="84">
        <v>2</v>
      </c>
      <c r="BH18" s="84">
        <v>2</v>
      </c>
      <c r="BI18" s="84">
        <v>2</v>
      </c>
      <c r="BJ18" s="342">
        <f t="shared" si="5"/>
        <v>18</v>
      </c>
      <c r="BK18" s="161"/>
      <c r="BL18" s="166">
        <v>6</v>
      </c>
      <c r="BM18" s="167"/>
      <c r="BN18" s="167"/>
      <c r="BO18" s="167"/>
      <c r="BP18" s="167">
        <v>1</v>
      </c>
      <c r="BQ18" s="168"/>
      <c r="BR18" s="168"/>
      <c r="BS18" s="168"/>
      <c r="BT18" s="169">
        <f t="shared" si="6"/>
        <v>7</v>
      </c>
    </row>
    <row r="19" spans="1:72" ht="12.75" customHeight="1">
      <c r="A19" s="131">
        <v>16</v>
      </c>
      <c r="B19" s="149">
        <v>7</v>
      </c>
      <c r="C19" s="75" t="s">
        <v>156</v>
      </c>
      <c r="D19" s="406">
        <f t="shared" si="0"/>
        <v>31</v>
      </c>
      <c r="E19" s="129"/>
      <c r="F19" s="326">
        <v>1</v>
      </c>
      <c r="G19" s="325">
        <v>1</v>
      </c>
      <c r="H19" s="325">
        <v>2</v>
      </c>
      <c r="I19" s="84"/>
      <c r="J19" s="325">
        <v>1</v>
      </c>
      <c r="K19" s="84"/>
      <c r="L19" s="325">
        <v>1</v>
      </c>
      <c r="M19" s="327"/>
      <c r="N19" s="92">
        <f t="shared" si="1"/>
        <v>6</v>
      </c>
      <c r="O19" s="48"/>
      <c r="P19" s="83">
        <v>10</v>
      </c>
      <c r="Q19" s="84">
        <v>1</v>
      </c>
      <c r="R19" s="84">
        <v>11</v>
      </c>
      <c r="S19" s="86"/>
      <c r="T19" s="84">
        <v>1</v>
      </c>
      <c r="U19" s="84"/>
      <c r="V19" s="84">
        <v>1</v>
      </c>
      <c r="W19" s="85">
        <v>7</v>
      </c>
      <c r="X19" s="161"/>
      <c r="Y19" s="166">
        <v>1</v>
      </c>
      <c r="Z19" s="167">
        <v>1</v>
      </c>
      <c r="AA19" s="167">
        <v>1</v>
      </c>
      <c r="AB19" s="167"/>
      <c r="AC19" s="167">
        <v>1</v>
      </c>
      <c r="AD19" s="168"/>
      <c r="AE19" s="168">
        <v>1</v>
      </c>
      <c r="AF19" s="168">
        <v>6</v>
      </c>
      <c r="AG19" s="169">
        <f t="shared" si="2"/>
        <v>11</v>
      </c>
      <c r="AH19" s="161"/>
      <c r="AI19" s="166">
        <v>8</v>
      </c>
      <c r="AJ19" s="167"/>
      <c r="AK19" s="167"/>
      <c r="AL19" s="167"/>
      <c r="AM19" s="167"/>
      <c r="AN19" s="168"/>
      <c r="AO19" s="168"/>
      <c r="AP19" s="168"/>
      <c r="AQ19" s="169">
        <f t="shared" si="3"/>
        <v>8</v>
      </c>
      <c r="AR19" s="161"/>
      <c r="AS19" s="166">
        <v>1</v>
      </c>
      <c r="AT19" s="167"/>
      <c r="AU19" s="167"/>
      <c r="AV19" s="167"/>
      <c r="AW19" s="167"/>
      <c r="AX19" s="168"/>
      <c r="AY19" s="168"/>
      <c r="AZ19" s="168">
        <v>1</v>
      </c>
      <c r="BA19" s="169">
        <f t="shared" si="4"/>
        <v>2</v>
      </c>
      <c r="BB19" s="161"/>
      <c r="BC19" s="169">
        <v>10</v>
      </c>
      <c r="BD19" s="48"/>
      <c r="BE19" s="341"/>
      <c r="BF19" s="341"/>
      <c r="BG19" s="84"/>
      <c r="BH19" s="84"/>
      <c r="BI19" s="84"/>
      <c r="BJ19" s="342">
        <f t="shared" si="5"/>
        <v>0</v>
      </c>
      <c r="BK19" s="161"/>
      <c r="BL19" s="166"/>
      <c r="BM19" s="167"/>
      <c r="BN19" s="167"/>
      <c r="BO19" s="167"/>
      <c r="BP19" s="167"/>
      <c r="BQ19" s="168"/>
      <c r="BR19" s="168"/>
      <c r="BS19" s="168"/>
      <c r="BT19" s="169">
        <f t="shared" si="6"/>
        <v>0</v>
      </c>
    </row>
    <row r="20" spans="1:72" ht="12.75" customHeight="1">
      <c r="A20" s="131">
        <v>17</v>
      </c>
      <c r="B20" s="150">
        <v>17</v>
      </c>
      <c r="C20" s="74" t="s">
        <v>40</v>
      </c>
      <c r="D20" s="316">
        <f t="shared" si="0"/>
        <v>24</v>
      </c>
      <c r="E20" s="129"/>
      <c r="F20" s="326">
        <v>1</v>
      </c>
      <c r="G20" s="325">
        <v>1</v>
      </c>
      <c r="H20" s="325">
        <v>2</v>
      </c>
      <c r="I20" s="84"/>
      <c r="J20" s="325">
        <v>2</v>
      </c>
      <c r="K20" s="84"/>
      <c r="L20" s="325">
        <v>2</v>
      </c>
      <c r="M20" s="85"/>
      <c r="N20" s="92">
        <f t="shared" si="1"/>
        <v>8</v>
      </c>
      <c r="O20" s="48"/>
      <c r="P20" s="83">
        <v>1</v>
      </c>
      <c r="Q20" s="84">
        <v>2</v>
      </c>
      <c r="R20" s="84">
        <v>2</v>
      </c>
      <c r="S20" s="86"/>
      <c r="T20" s="84">
        <v>2</v>
      </c>
      <c r="U20" s="84"/>
      <c r="V20" s="84">
        <v>2</v>
      </c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  <c r="AH20" s="161"/>
      <c r="AI20" s="166"/>
      <c r="AJ20" s="167">
        <v>6</v>
      </c>
      <c r="AK20" s="167"/>
      <c r="AL20" s="167"/>
      <c r="AM20" s="167"/>
      <c r="AN20" s="168"/>
      <c r="AO20" s="168"/>
      <c r="AP20" s="168"/>
      <c r="AQ20" s="169">
        <f t="shared" si="3"/>
        <v>6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4"/>
        <v>0</v>
      </c>
      <c r="BB20" s="161"/>
      <c r="BC20" s="169"/>
      <c r="BD20" s="48"/>
      <c r="BE20" s="341">
        <v>10</v>
      </c>
      <c r="BF20" s="341">
        <v>2</v>
      </c>
      <c r="BG20" s="84">
        <v>2</v>
      </c>
      <c r="BH20" s="84">
        <v>2</v>
      </c>
      <c r="BI20" s="84">
        <v>2</v>
      </c>
      <c r="BJ20" s="342">
        <f t="shared" si="5"/>
        <v>18</v>
      </c>
      <c r="BK20" s="161"/>
      <c r="BL20" s="166"/>
      <c r="BM20" s="167"/>
      <c r="BN20" s="167"/>
      <c r="BO20" s="167"/>
      <c r="BP20" s="167"/>
      <c r="BQ20" s="168"/>
      <c r="BR20" s="168"/>
      <c r="BS20" s="168"/>
      <c r="BT20" s="169">
        <f t="shared" si="6"/>
        <v>0</v>
      </c>
    </row>
    <row r="21" spans="1:72" ht="12.75" customHeight="1">
      <c r="A21" s="131">
        <v>17</v>
      </c>
      <c r="B21" s="150">
        <v>20</v>
      </c>
      <c r="C21" s="74" t="s">
        <v>18</v>
      </c>
      <c r="D21" s="316">
        <f t="shared" si="0"/>
        <v>24</v>
      </c>
      <c r="E21" s="129"/>
      <c r="F21" s="326">
        <v>1</v>
      </c>
      <c r="G21" s="84"/>
      <c r="H21" s="325">
        <v>2</v>
      </c>
      <c r="I21" s="325">
        <v>1</v>
      </c>
      <c r="J21" s="325">
        <v>2</v>
      </c>
      <c r="K21" s="84"/>
      <c r="L21" s="325">
        <v>2</v>
      </c>
      <c r="M21" s="85"/>
      <c r="N21" s="92">
        <f t="shared" si="1"/>
        <v>8</v>
      </c>
      <c r="O21" s="48"/>
      <c r="P21" s="83">
        <v>1</v>
      </c>
      <c r="Q21" s="84"/>
      <c r="R21" s="84">
        <v>2</v>
      </c>
      <c r="S21" s="86">
        <v>2</v>
      </c>
      <c r="T21" s="84">
        <v>4</v>
      </c>
      <c r="U21" s="84"/>
      <c r="V21" s="84">
        <v>5</v>
      </c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2"/>
        <v>0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3"/>
        <v>0</v>
      </c>
      <c r="AR21" s="161"/>
      <c r="AS21" s="166"/>
      <c r="AT21" s="167"/>
      <c r="AU21" s="167">
        <v>1</v>
      </c>
      <c r="AV21" s="167">
        <v>1</v>
      </c>
      <c r="AW21" s="167">
        <v>1</v>
      </c>
      <c r="AX21" s="168"/>
      <c r="AY21" s="168"/>
      <c r="AZ21" s="168"/>
      <c r="BA21" s="169">
        <f t="shared" si="4"/>
        <v>3</v>
      </c>
      <c r="BB21" s="161"/>
      <c r="BC21" s="169"/>
      <c r="BD21" s="48"/>
      <c r="BE21" s="351">
        <v>10</v>
      </c>
      <c r="BF21" s="341">
        <v>1</v>
      </c>
      <c r="BG21" s="84">
        <v>2</v>
      </c>
      <c r="BH21" s="84">
        <v>2</v>
      </c>
      <c r="BI21" s="84">
        <v>5</v>
      </c>
      <c r="BJ21" s="342">
        <f t="shared" si="5"/>
        <v>20</v>
      </c>
      <c r="BK21" s="161"/>
      <c r="BL21" s="166"/>
      <c r="BM21" s="167"/>
      <c r="BN21" s="167"/>
      <c r="BO21" s="167"/>
      <c r="BP21" s="167">
        <v>1</v>
      </c>
      <c r="BQ21" s="168"/>
      <c r="BR21" s="168"/>
      <c r="BS21" s="168"/>
      <c r="BT21" s="169">
        <f t="shared" si="6"/>
        <v>1</v>
      </c>
    </row>
    <row r="22" spans="1:72" ht="12.75" customHeight="1">
      <c r="A22" s="131">
        <v>17</v>
      </c>
      <c r="B22" s="150">
        <v>23</v>
      </c>
      <c r="C22" s="75" t="s">
        <v>59</v>
      </c>
      <c r="D22" s="316">
        <f t="shared" si="0"/>
        <v>24</v>
      </c>
      <c r="E22" s="129"/>
      <c r="F22" s="83"/>
      <c r="G22" s="84"/>
      <c r="H22" s="84"/>
      <c r="I22" s="84"/>
      <c r="J22" s="325">
        <v>1</v>
      </c>
      <c r="K22" s="325">
        <v>1</v>
      </c>
      <c r="L22" s="325">
        <v>3</v>
      </c>
      <c r="M22" s="85"/>
      <c r="N22" s="92">
        <f t="shared" si="1"/>
        <v>5</v>
      </c>
      <c r="O22" s="48"/>
      <c r="P22" s="83"/>
      <c r="Q22" s="84"/>
      <c r="R22" s="84"/>
      <c r="S22" s="86"/>
      <c r="T22" s="84">
        <v>2</v>
      </c>
      <c r="U22" s="84">
        <v>1</v>
      </c>
      <c r="V22" s="84">
        <v>11</v>
      </c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3"/>
        <v>0</v>
      </c>
      <c r="AR22" s="161"/>
      <c r="AS22" s="166"/>
      <c r="AT22" s="167"/>
      <c r="AU22" s="167"/>
      <c r="AV22" s="167"/>
      <c r="AW22" s="167"/>
      <c r="AX22" s="168"/>
      <c r="AY22" s="168"/>
      <c r="AZ22" s="168"/>
      <c r="BA22" s="169">
        <f t="shared" si="4"/>
        <v>0</v>
      </c>
      <c r="BB22" s="161"/>
      <c r="BC22" s="169"/>
      <c r="BD22" s="48"/>
      <c r="BE22" s="341">
        <v>10</v>
      </c>
      <c r="BF22" s="341"/>
      <c r="BG22" s="84">
        <v>1</v>
      </c>
      <c r="BH22" s="84">
        <v>2</v>
      </c>
      <c r="BI22" s="84">
        <v>2</v>
      </c>
      <c r="BJ22" s="342">
        <f t="shared" si="5"/>
        <v>15</v>
      </c>
      <c r="BK22" s="161"/>
      <c r="BL22" s="166"/>
      <c r="BM22" s="167"/>
      <c r="BN22" s="167"/>
      <c r="BO22" s="167"/>
      <c r="BP22" s="167">
        <v>1</v>
      </c>
      <c r="BQ22" s="168"/>
      <c r="BR22" s="168">
        <v>8</v>
      </c>
      <c r="BS22" s="168"/>
      <c r="BT22" s="169">
        <f t="shared" si="6"/>
        <v>9</v>
      </c>
    </row>
    <row r="23" spans="1:72" ht="12.75" customHeight="1">
      <c r="A23" s="131">
        <v>20</v>
      </c>
      <c r="B23" s="150">
        <v>19</v>
      </c>
      <c r="C23" s="75" t="s">
        <v>294</v>
      </c>
      <c r="D23" s="406">
        <f t="shared" si="0"/>
        <v>8</v>
      </c>
      <c r="E23" s="129"/>
      <c r="F23" s="83"/>
      <c r="G23" s="325">
        <v>1</v>
      </c>
      <c r="H23" s="84"/>
      <c r="I23" s="84"/>
      <c r="J23" s="325">
        <v>1</v>
      </c>
      <c r="K23" s="325">
        <v>1</v>
      </c>
      <c r="L23" s="84"/>
      <c r="M23" s="85"/>
      <c r="N23" s="92">
        <f t="shared" si="1"/>
        <v>3</v>
      </c>
      <c r="O23" s="48"/>
      <c r="P23" s="83"/>
      <c r="Q23" s="84">
        <v>6</v>
      </c>
      <c r="R23" s="84"/>
      <c r="S23" s="86"/>
      <c r="T23" s="84">
        <v>1</v>
      </c>
      <c r="U23" s="84">
        <v>1</v>
      </c>
      <c r="V23" s="84"/>
      <c r="W23" s="85"/>
      <c r="X23" s="161"/>
      <c r="Y23" s="166"/>
      <c r="Z23" s="167">
        <v>6</v>
      </c>
      <c r="AA23" s="167">
        <v>1</v>
      </c>
      <c r="AB23" s="167"/>
      <c r="AC23" s="167">
        <v>1</v>
      </c>
      <c r="AD23" s="168"/>
      <c r="AE23" s="168"/>
      <c r="AF23" s="168"/>
      <c r="AG23" s="169">
        <f t="shared" si="2"/>
        <v>8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3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4"/>
        <v>0</v>
      </c>
      <c r="BB23" s="161"/>
      <c r="BC23" s="169"/>
      <c r="BD23" s="48"/>
      <c r="BE23" s="341"/>
      <c r="BF23" s="341"/>
      <c r="BG23" s="84"/>
      <c r="BH23" s="84"/>
      <c r="BI23" s="84"/>
      <c r="BJ23" s="342">
        <f t="shared" si="5"/>
        <v>0</v>
      </c>
      <c r="BK23" s="161"/>
      <c r="BL23" s="166"/>
      <c r="BM23" s="167"/>
      <c r="BN23" s="167"/>
      <c r="BO23" s="167"/>
      <c r="BP23" s="167"/>
      <c r="BQ23" s="168"/>
      <c r="BR23" s="168"/>
      <c r="BS23" s="168"/>
      <c r="BT23" s="169">
        <f t="shared" si="6"/>
        <v>0</v>
      </c>
    </row>
    <row r="24" spans="1:72" ht="12.75" customHeight="1">
      <c r="A24" s="131">
        <v>21</v>
      </c>
      <c r="B24" s="150">
        <v>24</v>
      </c>
      <c r="C24" s="75" t="s">
        <v>23</v>
      </c>
      <c r="D24" s="316">
        <f t="shared" si="0"/>
        <v>2</v>
      </c>
      <c r="E24" s="129"/>
      <c r="F24" s="83"/>
      <c r="G24" s="84"/>
      <c r="H24" s="84"/>
      <c r="I24" s="84"/>
      <c r="J24" s="325">
        <v>1</v>
      </c>
      <c r="K24" s="84"/>
      <c r="L24" s="325">
        <v>1</v>
      </c>
      <c r="M24" s="85"/>
      <c r="N24" s="92">
        <f t="shared" si="1"/>
        <v>2</v>
      </c>
      <c r="O24" s="48"/>
      <c r="P24" s="83"/>
      <c r="Q24" s="84"/>
      <c r="R24" s="84"/>
      <c r="S24" s="86"/>
      <c r="T24" s="84">
        <v>1</v>
      </c>
      <c r="U24" s="84"/>
      <c r="V24" s="84">
        <v>1</v>
      </c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 t="shared" si="2"/>
        <v>0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3"/>
        <v>0</v>
      </c>
      <c r="AR24" s="161"/>
      <c r="AS24" s="166"/>
      <c r="AT24" s="167"/>
      <c r="AU24" s="167"/>
      <c r="AV24" s="167"/>
      <c r="AW24" s="167">
        <v>1</v>
      </c>
      <c r="AX24" s="168"/>
      <c r="AY24" s="168">
        <v>1</v>
      </c>
      <c r="AZ24" s="168"/>
      <c r="BA24" s="169">
        <f t="shared" si="4"/>
        <v>2</v>
      </c>
      <c r="BB24" s="161"/>
      <c r="BC24" s="169"/>
      <c r="BD24" s="48"/>
      <c r="BE24" s="341"/>
      <c r="BF24" s="341"/>
      <c r="BG24" s="84"/>
      <c r="BH24" s="84"/>
      <c r="BI24" s="84"/>
      <c r="BJ24" s="342">
        <f t="shared" si="5"/>
        <v>0</v>
      </c>
      <c r="BK24" s="161"/>
      <c r="BL24" s="166"/>
      <c r="BM24" s="167"/>
      <c r="BN24" s="167"/>
      <c r="BO24" s="167"/>
      <c r="BP24" s="167"/>
      <c r="BQ24" s="168"/>
      <c r="BR24" s="168"/>
      <c r="BS24" s="168"/>
      <c r="BT24" s="169">
        <f t="shared" si="6"/>
        <v>0</v>
      </c>
    </row>
    <row r="25" spans="1:72" ht="12.75" customHeight="1">
      <c r="A25" s="131">
        <v>22</v>
      </c>
      <c r="B25" s="150">
        <v>24</v>
      </c>
      <c r="C25" s="75" t="s">
        <v>627</v>
      </c>
      <c r="D25" s="316">
        <f t="shared" si="0"/>
        <v>1</v>
      </c>
      <c r="E25" s="129"/>
      <c r="F25" s="83"/>
      <c r="G25" s="84"/>
      <c r="H25" s="325">
        <v>1</v>
      </c>
      <c r="I25" s="86"/>
      <c r="J25" s="84"/>
      <c r="K25" s="84"/>
      <c r="L25" s="84"/>
      <c r="M25" s="85"/>
      <c r="N25" s="92">
        <f t="shared" si="1"/>
        <v>1</v>
      </c>
      <c r="O25" s="48"/>
      <c r="P25" s="83"/>
      <c r="Q25" s="84"/>
      <c r="R25" s="84">
        <v>1</v>
      </c>
      <c r="S25" s="86"/>
      <c r="T25" s="84"/>
      <c r="U25" s="84"/>
      <c r="V25" s="84"/>
      <c r="W25" s="85"/>
      <c r="X25" s="161"/>
      <c r="Y25" s="166"/>
      <c r="Z25" s="167"/>
      <c r="AA25" s="167">
        <v>1</v>
      </c>
      <c r="AB25" s="167"/>
      <c r="AC25" s="167"/>
      <c r="AD25" s="168"/>
      <c r="AE25" s="168"/>
      <c r="AF25" s="168"/>
      <c r="AG25" s="169">
        <f t="shared" si="2"/>
        <v>1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3"/>
        <v>0</v>
      </c>
      <c r="AR25" s="161"/>
      <c r="AS25" s="166"/>
      <c r="AT25" s="167"/>
      <c r="AU25" s="167"/>
      <c r="AV25" s="167"/>
      <c r="AW25" s="167"/>
      <c r="AX25" s="168"/>
      <c r="AY25" s="168"/>
      <c r="AZ25" s="168"/>
      <c r="BA25" s="169">
        <f t="shared" si="4"/>
        <v>0</v>
      </c>
      <c r="BB25" s="161"/>
      <c r="BC25" s="169"/>
      <c r="BD25" s="48"/>
      <c r="BE25" s="341"/>
      <c r="BF25" s="341"/>
      <c r="BG25" s="84"/>
      <c r="BH25" s="84"/>
      <c r="BI25" s="84"/>
      <c r="BJ25" s="342">
        <f t="shared" si="5"/>
        <v>0</v>
      </c>
      <c r="BK25" s="161"/>
      <c r="BL25" s="166"/>
      <c r="BM25" s="167"/>
      <c r="BN25" s="167"/>
      <c r="BO25" s="167"/>
      <c r="BP25" s="167"/>
      <c r="BQ25" s="168"/>
      <c r="BR25" s="168"/>
      <c r="BS25" s="168"/>
      <c r="BT25" s="169">
        <f t="shared" si="6"/>
        <v>0</v>
      </c>
    </row>
    <row r="26" spans="1:72" ht="12.75" customHeight="1">
      <c r="A26" s="419" t="s">
        <v>742</v>
      </c>
      <c r="B26" s="420"/>
      <c r="C26" s="421" t="s">
        <v>176</v>
      </c>
      <c r="D26" s="316">
        <f>SUM(AG26+AQ26+BA26+BC26+BJ26+BT26)</f>
        <v>21</v>
      </c>
      <c r="E26" s="129"/>
      <c r="F26" s="326"/>
      <c r="G26" s="84"/>
      <c r="H26" s="84"/>
      <c r="I26" s="84"/>
      <c r="J26" s="325">
        <v>1</v>
      </c>
      <c r="K26" s="84"/>
      <c r="L26" s="84"/>
      <c r="M26" s="85"/>
      <c r="N26" s="92">
        <f>SUM(F26:M26)</f>
        <v>1</v>
      </c>
      <c r="O26" s="48"/>
      <c r="P26" s="83">
        <v>20</v>
      </c>
      <c r="Q26" s="84"/>
      <c r="R26" s="84"/>
      <c r="S26" s="86"/>
      <c r="T26" s="84">
        <v>1</v>
      </c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>SUM(Y26:AF26)</f>
        <v>0</v>
      </c>
      <c r="AH26" s="161"/>
      <c r="AI26" s="166">
        <v>20</v>
      </c>
      <c r="AJ26" s="167"/>
      <c r="AK26" s="167"/>
      <c r="AL26" s="167"/>
      <c r="AM26" s="167"/>
      <c r="AN26" s="168"/>
      <c r="AO26" s="168"/>
      <c r="AP26" s="168"/>
      <c r="AQ26" s="169">
        <f>SUM(AI26:AP26)</f>
        <v>20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>SUM(AS26:AZ26)</f>
        <v>0</v>
      </c>
      <c r="BB26" s="161"/>
      <c r="BC26" s="169"/>
      <c r="BD26" s="48"/>
      <c r="BE26" s="341"/>
      <c r="BF26" s="343"/>
      <c r="BG26" s="86"/>
      <c r="BH26" s="84"/>
      <c r="BI26" s="86"/>
      <c r="BJ26" s="342">
        <f>SUM(BE26:BI26)</f>
        <v>0</v>
      </c>
      <c r="BK26" s="161"/>
      <c r="BL26" s="166"/>
      <c r="BM26" s="167"/>
      <c r="BN26" s="167"/>
      <c r="BO26" s="167"/>
      <c r="BP26" s="167">
        <v>1</v>
      </c>
      <c r="BQ26" s="168"/>
      <c r="BR26" s="168"/>
      <c r="BS26" s="168"/>
      <c r="BT26" s="169">
        <f>SUM(BL26:BS26)</f>
        <v>1</v>
      </c>
    </row>
    <row r="27" spans="1:72" ht="12.75" customHeight="1">
      <c r="A27" s="124" t="s">
        <v>54</v>
      </c>
      <c r="B27" s="150">
        <v>18</v>
      </c>
      <c r="C27" s="75" t="s">
        <v>26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1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3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4"/>
        <v>0</v>
      </c>
      <c r="BB27" s="161"/>
      <c r="BC27" s="169"/>
      <c r="BD27" s="48"/>
      <c r="BE27" s="341"/>
      <c r="BF27" s="341"/>
      <c r="BG27" s="84"/>
      <c r="BH27" s="84"/>
      <c r="BI27" s="84"/>
      <c r="BJ27" s="342">
        <f t="shared" si="5"/>
        <v>0</v>
      </c>
      <c r="BK27" s="161"/>
      <c r="BL27" s="166"/>
      <c r="BM27" s="167"/>
      <c r="BN27" s="167"/>
      <c r="BO27" s="167"/>
      <c r="BP27" s="167"/>
      <c r="BQ27" s="168"/>
      <c r="BR27" s="168"/>
      <c r="BS27" s="168"/>
      <c r="BT27" s="169">
        <f t="shared" si="6"/>
        <v>0</v>
      </c>
    </row>
    <row r="28" spans="1:72" ht="12.75" customHeight="1">
      <c r="A28" s="124" t="s">
        <v>54</v>
      </c>
      <c r="B28" s="150">
        <v>21</v>
      </c>
      <c r="C28" s="75" t="s">
        <v>19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1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3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4"/>
        <v>0</v>
      </c>
      <c r="BB28" s="161"/>
      <c r="BC28" s="169"/>
      <c r="BD28" s="48"/>
      <c r="BE28" s="341"/>
      <c r="BF28" s="343"/>
      <c r="BG28" s="86"/>
      <c r="BH28" s="84"/>
      <c r="BI28" s="86"/>
      <c r="BJ28" s="342">
        <f t="shared" si="5"/>
        <v>0</v>
      </c>
      <c r="BK28" s="161"/>
      <c r="BL28" s="166"/>
      <c r="BM28" s="167"/>
      <c r="BN28" s="167"/>
      <c r="BO28" s="167"/>
      <c r="BP28" s="167"/>
      <c r="BQ28" s="168"/>
      <c r="BR28" s="168"/>
      <c r="BS28" s="168"/>
      <c r="BT28" s="169">
        <f t="shared" si="6"/>
        <v>0</v>
      </c>
    </row>
    <row r="29" spans="1:72" ht="12.75" customHeight="1">
      <c r="A29" s="124" t="s">
        <v>54</v>
      </c>
      <c r="B29" s="151" t="s">
        <v>54</v>
      </c>
      <c r="C29" s="76" t="s">
        <v>22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1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3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4"/>
        <v>0</v>
      </c>
      <c r="BB29" s="161"/>
      <c r="BC29" s="169"/>
      <c r="BD29" s="48"/>
      <c r="BE29" s="341"/>
      <c r="BF29" s="341"/>
      <c r="BG29" s="84"/>
      <c r="BH29" s="84"/>
      <c r="BI29" s="84"/>
      <c r="BJ29" s="342">
        <f t="shared" si="5"/>
        <v>0</v>
      </c>
      <c r="BK29" s="161"/>
      <c r="BL29" s="166"/>
      <c r="BM29" s="167"/>
      <c r="BN29" s="167"/>
      <c r="BO29" s="167"/>
      <c r="BP29" s="167"/>
      <c r="BQ29" s="168"/>
      <c r="BR29" s="168"/>
      <c r="BS29" s="168"/>
      <c r="BT29" s="169">
        <f t="shared" si="6"/>
        <v>0</v>
      </c>
    </row>
    <row r="30" spans="1:72" ht="12.75" customHeight="1">
      <c r="A30" s="124" t="s">
        <v>54</v>
      </c>
      <c r="B30" s="151" t="s">
        <v>54</v>
      </c>
      <c r="C30" s="76" t="s">
        <v>116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1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3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4"/>
        <v>0</v>
      </c>
      <c r="BB30" s="161"/>
      <c r="BC30" s="169"/>
      <c r="BD30" s="48"/>
      <c r="BE30" s="341"/>
      <c r="BF30" s="341"/>
      <c r="BG30" s="84"/>
      <c r="BH30" s="84"/>
      <c r="BI30" s="84"/>
      <c r="BJ30" s="342">
        <f t="shared" si="5"/>
        <v>0</v>
      </c>
      <c r="BK30" s="161"/>
      <c r="BL30" s="166"/>
      <c r="BM30" s="167"/>
      <c r="BN30" s="167"/>
      <c r="BO30" s="167"/>
      <c r="BP30" s="167"/>
      <c r="BQ30" s="168"/>
      <c r="BR30" s="168"/>
      <c r="BS30" s="168"/>
      <c r="BT30" s="169">
        <f t="shared" si="6"/>
        <v>0</v>
      </c>
    </row>
    <row r="31" spans="1:72" ht="12.75" customHeight="1">
      <c r="A31" s="124" t="s">
        <v>54</v>
      </c>
      <c r="B31" s="151" t="s">
        <v>54</v>
      </c>
      <c r="C31" s="75" t="s">
        <v>24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1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3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4"/>
        <v>0</v>
      </c>
      <c r="BB31" s="161"/>
      <c r="BC31" s="169"/>
      <c r="BD31" s="48"/>
      <c r="BE31" s="341"/>
      <c r="BF31" s="341"/>
      <c r="BG31" s="84"/>
      <c r="BH31" s="84"/>
      <c r="BI31" s="84"/>
      <c r="BJ31" s="342">
        <f t="shared" si="5"/>
        <v>0</v>
      </c>
      <c r="BK31" s="161"/>
      <c r="BL31" s="166"/>
      <c r="BM31" s="167"/>
      <c r="BN31" s="167"/>
      <c r="BO31" s="167"/>
      <c r="BP31" s="167"/>
      <c r="BQ31" s="168"/>
      <c r="BR31" s="168"/>
      <c r="BS31" s="168"/>
      <c r="BT31" s="169">
        <f t="shared" si="6"/>
        <v>0</v>
      </c>
    </row>
    <row r="32" spans="1:72" ht="12.75" customHeight="1">
      <c r="A32" s="124" t="s">
        <v>54</v>
      </c>
      <c r="B32" s="151" t="s">
        <v>54</v>
      </c>
      <c r="C32" s="75" t="s">
        <v>51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1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3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4"/>
        <v>0</v>
      </c>
      <c r="BB32" s="161"/>
      <c r="BC32" s="169"/>
      <c r="BD32" s="48"/>
      <c r="BE32" s="341"/>
      <c r="BF32" s="341"/>
      <c r="BG32" s="84"/>
      <c r="BH32" s="84"/>
      <c r="BI32" s="84"/>
      <c r="BJ32" s="342">
        <f t="shared" si="5"/>
        <v>0</v>
      </c>
      <c r="BK32" s="161"/>
      <c r="BL32" s="170"/>
      <c r="BM32" s="171"/>
      <c r="BN32" s="171"/>
      <c r="BO32" s="171"/>
      <c r="BP32" s="171"/>
      <c r="BQ32" s="172"/>
      <c r="BR32" s="172"/>
      <c r="BS32" s="172"/>
      <c r="BT32" s="169">
        <f t="shared" si="6"/>
        <v>0</v>
      </c>
    </row>
    <row r="33" spans="1:72" ht="12.75" customHeight="1">
      <c r="A33" s="124" t="s">
        <v>54</v>
      </c>
      <c r="B33" s="151" t="s">
        <v>54</v>
      </c>
      <c r="C33" s="75" t="s">
        <v>58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1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3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4"/>
        <v>0</v>
      </c>
      <c r="BB33" s="161"/>
      <c r="BC33" s="169"/>
      <c r="BD33" s="48"/>
      <c r="BE33" s="341"/>
      <c r="BF33" s="344"/>
      <c r="BG33" s="345"/>
      <c r="BH33" s="84"/>
      <c r="BI33" s="84"/>
      <c r="BJ33" s="342">
        <f t="shared" si="5"/>
        <v>0</v>
      </c>
      <c r="BK33" s="161"/>
      <c r="BL33" s="170"/>
      <c r="BM33" s="171"/>
      <c r="BN33" s="171"/>
      <c r="BO33" s="171"/>
      <c r="BP33" s="171"/>
      <c r="BQ33" s="172"/>
      <c r="BR33" s="172"/>
      <c r="BS33" s="172"/>
      <c r="BT33" s="169">
        <f t="shared" si="6"/>
        <v>0</v>
      </c>
    </row>
    <row r="34" spans="1:72" ht="12.75" customHeight="1">
      <c r="A34" s="124" t="s">
        <v>54</v>
      </c>
      <c r="B34" s="151" t="s">
        <v>54</v>
      </c>
      <c r="C34" s="75" t="s">
        <v>178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1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3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4"/>
        <v>0</v>
      </c>
      <c r="BB34" s="161"/>
      <c r="BC34" s="174"/>
      <c r="BD34" s="48"/>
      <c r="BE34" s="341"/>
      <c r="BF34" s="344"/>
      <c r="BG34" s="345"/>
      <c r="BH34" s="84"/>
      <c r="BI34" s="84"/>
      <c r="BJ34" s="342">
        <f t="shared" si="5"/>
        <v>0</v>
      </c>
      <c r="BK34" s="161"/>
      <c r="BL34" s="170"/>
      <c r="BM34" s="171"/>
      <c r="BN34" s="171"/>
      <c r="BO34" s="171"/>
      <c r="BP34" s="171"/>
      <c r="BQ34" s="172"/>
      <c r="BR34" s="172"/>
      <c r="BS34" s="173"/>
      <c r="BT34" s="174">
        <f t="shared" si="6"/>
        <v>0</v>
      </c>
    </row>
    <row r="35" spans="1:72" ht="12.75" customHeight="1">
      <c r="A35" s="124" t="s">
        <v>54</v>
      </c>
      <c r="B35" s="151" t="s">
        <v>54</v>
      </c>
      <c r="C35" s="75" t="s">
        <v>53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1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3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4"/>
        <v>0</v>
      </c>
      <c r="BB35" s="161"/>
      <c r="BC35" s="174"/>
      <c r="BD35" s="48"/>
      <c r="BE35" s="83"/>
      <c r="BF35" s="341"/>
      <c r="BG35" s="84"/>
      <c r="BH35" s="84"/>
      <c r="BI35" s="84"/>
      <c r="BJ35" s="342">
        <f t="shared" si="5"/>
        <v>0</v>
      </c>
      <c r="BK35" s="161"/>
      <c r="BL35" s="166"/>
      <c r="BM35" s="167"/>
      <c r="BN35" s="167"/>
      <c r="BO35" s="167"/>
      <c r="BP35" s="167"/>
      <c r="BQ35" s="168"/>
      <c r="BR35" s="168"/>
      <c r="BS35" s="175"/>
      <c r="BT35" s="174">
        <f t="shared" si="6"/>
        <v>0</v>
      </c>
    </row>
    <row r="36" spans="1:72" ht="12.75" customHeight="1">
      <c r="A36" s="124" t="s">
        <v>54</v>
      </c>
      <c r="B36" s="151" t="s">
        <v>54</v>
      </c>
      <c r="C36" s="75" t="s">
        <v>21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1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3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4"/>
        <v>0</v>
      </c>
      <c r="BB36" s="161"/>
      <c r="BC36" s="174"/>
      <c r="BD36" s="48"/>
      <c r="BE36" s="83"/>
      <c r="BF36" s="341"/>
      <c r="BG36" s="84"/>
      <c r="BH36" s="84"/>
      <c r="BI36" s="84"/>
      <c r="BJ36" s="342">
        <f t="shared" si="5"/>
        <v>0</v>
      </c>
      <c r="BK36" s="161"/>
      <c r="BL36" s="166"/>
      <c r="BM36" s="167"/>
      <c r="BN36" s="167"/>
      <c r="BO36" s="167"/>
      <c r="BP36" s="167"/>
      <c r="BQ36" s="168"/>
      <c r="BR36" s="168"/>
      <c r="BS36" s="175"/>
      <c r="BT36" s="174">
        <f t="shared" si="6"/>
        <v>0</v>
      </c>
    </row>
    <row r="37" spans="1:72" ht="12.75" customHeight="1">
      <c r="A37" s="124" t="s">
        <v>54</v>
      </c>
      <c r="B37" s="151" t="s">
        <v>54</v>
      </c>
      <c r="C37" s="76" t="s">
        <v>29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1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3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4"/>
        <v>0</v>
      </c>
      <c r="BB37" s="161"/>
      <c r="BC37" s="174"/>
      <c r="BD37" s="48"/>
      <c r="BE37" s="83"/>
      <c r="BF37" s="341"/>
      <c r="BG37" s="84"/>
      <c r="BH37" s="84"/>
      <c r="BI37" s="84"/>
      <c r="BJ37" s="342">
        <f t="shared" si="5"/>
        <v>0</v>
      </c>
      <c r="BK37" s="161"/>
      <c r="BL37" s="166"/>
      <c r="BM37" s="167"/>
      <c r="BN37" s="167"/>
      <c r="BO37" s="167"/>
      <c r="BP37" s="167"/>
      <c r="BQ37" s="168"/>
      <c r="BR37" s="168"/>
      <c r="BS37" s="175"/>
      <c r="BT37" s="174">
        <f t="shared" si="6"/>
        <v>0</v>
      </c>
    </row>
    <row r="38" spans="1:72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1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3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4"/>
        <v>0</v>
      </c>
      <c r="BB38" s="161"/>
      <c r="BC38" s="180"/>
      <c r="BD38" s="48"/>
      <c r="BE38" s="87"/>
      <c r="BF38" s="346"/>
      <c r="BG38" s="89"/>
      <c r="BH38" s="88"/>
      <c r="BI38" s="89"/>
      <c r="BJ38" s="347">
        <f t="shared" si="5"/>
        <v>0</v>
      </c>
      <c r="BK38" s="161"/>
      <c r="BL38" s="176"/>
      <c r="BM38" s="177"/>
      <c r="BN38" s="177"/>
      <c r="BO38" s="177"/>
      <c r="BP38" s="177"/>
      <c r="BQ38" s="178"/>
      <c r="BR38" s="178"/>
      <c r="BS38" s="179"/>
      <c r="BT38" s="180">
        <f t="shared" si="6"/>
        <v>0</v>
      </c>
    </row>
    <row r="39" spans="1:62" ht="15">
      <c r="A39" s="198"/>
      <c r="B39" s="199"/>
      <c r="C39" s="80"/>
      <c r="D39" s="197"/>
      <c r="E39" s="22"/>
      <c r="F39" s="56">
        <f>SUM(F4:F38)</f>
        <v>26</v>
      </c>
      <c r="G39" s="56">
        <f aca="true" t="shared" si="7" ref="G39:M39">SUM(G4:G38)</f>
        <v>11</v>
      </c>
      <c r="H39" s="56">
        <f t="shared" si="7"/>
        <v>30</v>
      </c>
      <c r="I39" s="56">
        <f t="shared" si="7"/>
        <v>10</v>
      </c>
      <c r="J39" s="56">
        <f t="shared" si="7"/>
        <v>44</v>
      </c>
      <c r="K39" s="56">
        <f t="shared" si="7"/>
        <v>9</v>
      </c>
      <c r="L39" s="56">
        <f t="shared" si="7"/>
        <v>30</v>
      </c>
      <c r="M39" s="56">
        <f t="shared" si="7"/>
        <v>10</v>
      </c>
      <c r="N39" s="157">
        <f>SUM(N4:N38)</f>
        <v>170</v>
      </c>
      <c r="Q39" s="22"/>
      <c r="R39" s="23"/>
      <c r="S39" s="36"/>
      <c r="T39" s="24"/>
      <c r="U39" s="25"/>
      <c r="V39" s="25"/>
      <c r="W39" s="25"/>
      <c r="BD39" s="25"/>
      <c r="BE39" s="350" t="s">
        <v>421</v>
      </c>
      <c r="BF39" s="28"/>
      <c r="BG39" s="28"/>
      <c r="BH39" s="28"/>
      <c r="BI39" s="38"/>
      <c r="BJ39" s="25"/>
    </row>
    <row r="40" spans="2:61" ht="12.75">
      <c r="B40" s="127"/>
      <c r="C40" s="80"/>
      <c r="D40" s="511"/>
      <c r="E40" s="473"/>
      <c r="F40" s="352">
        <f>SUM('[5]TJG &amp; Quadra JG'!$F$39)</f>
        <v>32</v>
      </c>
      <c r="G40" s="352">
        <f>SUM('[5]TJG &amp; Quadra JG'!$G$39)</f>
        <v>7</v>
      </c>
      <c r="H40" s="352">
        <f>SUM('[5]TJG &amp; Quadra JG'!$H$39)</f>
        <v>45</v>
      </c>
      <c r="I40" s="352">
        <f>SUM('[5]TJG &amp; Quadra JG'!$I$39)</f>
        <v>14</v>
      </c>
      <c r="J40" s="352">
        <f>SUM('[5]TJG &amp; Quadra JG'!$J$39)</f>
        <v>48</v>
      </c>
      <c r="K40" s="352">
        <f>SUM('[5]TJG &amp; Quadra JG'!$K$39)</f>
        <v>11</v>
      </c>
      <c r="L40" s="352">
        <f>SUM('[5]TJG &amp; Quadra JG'!$L$39)</f>
        <v>40</v>
      </c>
      <c r="M40" s="352">
        <f>SUM('[5]TJG &amp; Quadra JG'!$M$39)</f>
        <v>16</v>
      </c>
      <c r="N40" s="360">
        <v>213</v>
      </c>
      <c r="O40" s="155" t="s">
        <v>721</v>
      </c>
      <c r="P40" s="18"/>
      <c r="Q40" s="18"/>
      <c r="R40" s="18"/>
      <c r="S40" s="37"/>
      <c r="W40" s="18"/>
      <c r="BD40" s="21"/>
      <c r="BE40" s="21"/>
      <c r="BF40" s="21"/>
      <c r="BG40" s="21"/>
      <c r="BH40" s="21"/>
      <c r="BI40" s="39"/>
    </row>
    <row r="41" spans="2:61" ht="12.75">
      <c r="B41" s="154"/>
      <c r="C41" s="318" t="s">
        <v>78</v>
      </c>
      <c r="D41" s="187" t="s">
        <v>720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BD41" s="21"/>
      <c r="BE41" s="21"/>
      <c r="BF41" s="21"/>
      <c r="BG41" s="21"/>
      <c r="BH41" s="21"/>
      <c r="BI41" s="39"/>
    </row>
    <row r="42" spans="1:61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  <c r="BD42" s="21"/>
      <c r="BE42" s="21"/>
      <c r="BF42" s="21"/>
      <c r="BG42" s="21"/>
      <c r="BH42" s="21"/>
      <c r="BI42" s="39"/>
    </row>
    <row r="43" spans="1:61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  <c r="BD43" s="21"/>
      <c r="BE43" s="21"/>
      <c r="BF43" s="21"/>
      <c r="BG43" s="21"/>
      <c r="BH43" s="21"/>
      <c r="BI43" s="39"/>
    </row>
    <row r="44" spans="4:61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  <c r="BD44" s="21"/>
      <c r="BE44" s="21"/>
      <c r="BF44" s="21"/>
      <c r="BG44" s="21"/>
      <c r="BH44" s="21"/>
      <c r="BI44" s="39"/>
    </row>
    <row r="45" spans="1:62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  <c r="BD45" s="21"/>
      <c r="BE45" s="21"/>
      <c r="BF45" s="21"/>
      <c r="BG45" s="21"/>
      <c r="BH45" s="21"/>
      <c r="BI45" s="39"/>
      <c r="BJ45" s="21"/>
    </row>
    <row r="46" spans="1:61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  <c r="BD46" s="21"/>
      <c r="BE46" s="21"/>
      <c r="BF46" s="21"/>
      <c r="BG46" s="21"/>
      <c r="BH46" s="21"/>
      <c r="BI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2030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5">
    <mergeCell ref="BL1:BT2"/>
    <mergeCell ref="Y1:AG2"/>
    <mergeCell ref="AI1:AQ2"/>
    <mergeCell ref="AS1:BA2"/>
    <mergeCell ref="BC1:BC3"/>
    <mergeCell ref="BE1:BI2"/>
    <mergeCell ref="BJ1:BJ3"/>
    <mergeCell ref="D1:D3"/>
    <mergeCell ref="F1:M2"/>
    <mergeCell ref="N1:N3"/>
    <mergeCell ref="P1:W2"/>
    <mergeCell ref="D40:E40"/>
    <mergeCell ref="A42:C43"/>
    <mergeCell ref="A1:A3"/>
    <mergeCell ref="B1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49"/>
  <sheetViews>
    <sheetView zoomScalePageLayoutView="0" workbookViewId="0" topLeftCell="C19">
      <selection activeCell="CG6" sqref="CG6"/>
    </sheetView>
  </sheetViews>
  <sheetFormatPr defaultColWidth="11.421875" defaultRowHeight="12.75"/>
  <cols>
    <col min="1" max="2" width="3.57421875" style="126" customWidth="1"/>
    <col min="3" max="3" width="20.7109375" style="18" customWidth="1"/>
    <col min="4" max="4" width="10.7109375" style="56" bestFit="1" customWidth="1"/>
    <col min="5" max="5" width="1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1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1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1.7109375" style="20" customWidth="1"/>
    <col min="55" max="55" width="7.7109375" style="20" bestFit="1" customWidth="1"/>
    <col min="56" max="56" width="1.7109375" style="19" customWidth="1"/>
    <col min="57" max="57" width="5.8515625" style="19" customWidth="1"/>
    <col min="58" max="60" width="5.7109375" style="19" customWidth="1"/>
    <col min="61" max="61" width="5.7109375" style="40" customWidth="1"/>
    <col min="62" max="62" width="5.7109375" style="19" customWidth="1"/>
    <col min="63" max="63" width="1.7109375" style="20" customWidth="1"/>
    <col min="64" max="64" width="6.28125" style="20" customWidth="1"/>
    <col min="65" max="65" width="6.00390625" style="20" customWidth="1"/>
    <col min="66" max="66" width="6.28125" style="20" customWidth="1"/>
    <col min="67" max="67" width="6.00390625" style="20" customWidth="1"/>
    <col min="68" max="68" width="6.28125" style="20" customWidth="1"/>
    <col min="69" max="69" width="6.00390625" style="20" customWidth="1"/>
    <col min="70" max="70" width="6.28125" style="20" customWidth="1"/>
    <col min="71" max="71" width="6.00390625" style="20" customWidth="1"/>
    <col min="72" max="72" width="6.421875" style="20" bestFit="1" customWidth="1"/>
    <col min="73" max="73" width="1.7109375" style="20" customWidth="1"/>
    <col min="74" max="74" width="6.28125" style="20" customWidth="1"/>
    <col min="75" max="75" width="6.00390625" style="20" customWidth="1"/>
    <col min="76" max="76" width="6.28125" style="20" customWidth="1"/>
    <col min="77" max="77" width="6.00390625" style="20" customWidth="1"/>
    <col min="78" max="78" width="6.28125" style="20" customWidth="1"/>
    <col min="79" max="79" width="6.00390625" style="20" customWidth="1"/>
    <col min="80" max="80" width="6.28125" style="20" customWidth="1"/>
    <col min="81" max="81" width="6.00390625" style="20" customWidth="1"/>
    <col min="82" max="82" width="6.421875" style="20" bestFit="1" customWidth="1"/>
    <col min="83" max="83" width="1.7109375" style="20" customWidth="1"/>
    <col min="84" max="84" width="7.7109375" style="20" bestFit="1" customWidth="1"/>
    <col min="85" max="16384" width="11.421875" style="20" customWidth="1"/>
  </cols>
  <sheetData>
    <row r="1" spans="1:84" ht="12.75" customHeight="1">
      <c r="A1" s="490">
        <v>2020</v>
      </c>
      <c r="B1" s="493">
        <v>2019</v>
      </c>
      <c r="C1" s="312" t="s">
        <v>48</v>
      </c>
      <c r="D1" s="512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  <c r="BD1" s="50"/>
      <c r="BE1" s="496" t="s">
        <v>657</v>
      </c>
      <c r="BF1" s="508"/>
      <c r="BG1" s="508"/>
      <c r="BH1" s="508"/>
      <c r="BI1" s="509"/>
      <c r="BJ1" s="487" t="s">
        <v>0</v>
      </c>
      <c r="BK1" s="158"/>
      <c r="BL1" s="478" t="s">
        <v>714</v>
      </c>
      <c r="BM1" s="479"/>
      <c r="BN1" s="479"/>
      <c r="BO1" s="479"/>
      <c r="BP1" s="479"/>
      <c r="BQ1" s="479"/>
      <c r="BR1" s="479"/>
      <c r="BS1" s="479"/>
      <c r="BT1" s="480"/>
      <c r="BU1" s="158"/>
      <c r="BV1" s="478" t="s">
        <v>722</v>
      </c>
      <c r="BW1" s="479"/>
      <c r="BX1" s="479"/>
      <c r="BY1" s="479"/>
      <c r="BZ1" s="479"/>
      <c r="CA1" s="479"/>
      <c r="CB1" s="479"/>
      <c r="CC1" s="479"/>
      <c r="CD1" s="480"/>
      <c r="CE1" s="158"/>
      <c r="CF1" s="480" t="s">
        <v>723</v>
      </c>
    </row>
    <row r="2" spans="1:84" ht="20.25" customHeight="1" thickBot="1">
      <c r="A2" s="491"/>
      <c r="B2" s="494"/>
      <c r="C2" s="54" t="s">
        <v>52</v>
      </c>
      <c r="D2" s="513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  <c r="BD2" s="51"/>
      <c r="BE2" s="510"/>
      <c r="BF2" s="510"/>
      <c r="BG2" s="510"/>
      <c r="BH2" s="510"/>
      <c r="BI2" s="507"/>
      <c r="BJ2" s="488"/>
      <c r="BK2" s="49"/>
      <c r="BL2" s="481"/>
      <c r="BM2" s="482"/>
      <c r="BN2" s="482"/>
      <c r="BO2" s="482"/>
      <c r="BP2" s="482"/>
      <c r="BQ2" s="482"/>
      <c r="BR2" s="482"/>
      <c r="BS2" s="482"/>
      <c r="BT2" s="483"/>
      <c r="BU2" s="49"/>
      <c r="BV2" s="481"/>
      <c r="BW2" s="482"/>
      <c r="BX2" s="482"/>
      <c r="BY2" s="482"/>
      <c r="BZ2" s="482"/>
      <c r="CA2" s="482"/>
      <c r="CB2" s="482"/>
      <c r="CC2" s="482"/>
      <c r="CD2" s="483"/>
      <c r="CE2" s="49"/>
      <c r="CF2" s="506"/>
    </row>
    <row r="3" spans="1:84" ht="13.5" customHeight="1" thickBot="1">
      <c r="A3" s="492"/>
      <c r="B3" s="495"/>
      <c r="C3" s="55" t="s">
        <v>14</v>
      </c>
      <c r="D3" s="514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  <c r="BD3" s="49"/>
      <c r="BE3" s="335" t="s">
        <v>658</v>
      </c>
      <c r="BF3" s="336" t="s">
        <v>87</v>
      </c>
      <c r="BG3" s="336" t="s">
        <v>659</v>
      </c>
      <c r="BH3" s="336" t="s">
        <v>660</v>
      </c>
      <c r="BI3" s="337" t="s">
        <v>77</v>
      </c>
      <c r="BJ3" s="489"/>
      <c r="BK3" s="159"/>
      <c r="BL3" s="47" t="s">
        <v>179</v>
      </c>
      <c r="BM3" s="30" t="s">
        <v>180</v>
      </c>
      <c r="BN3" s="30" t="s">
        <v>181</v>
      </c>
      <c r="BO3" s="35" t="s">
        <v>182</v>
      </c>
      <c r="BP3" s="31" t="s">
        <v>73</v>
      </c>
      <c r="BQ3" s="31" t="s">
        <v>74</v>
      </c>
      <c r="BR3" s="31" t="s">
        <v>75</v>
      </c>
      <c r="BS3" s="32" t="s">
        <v>76</v>
      </c>
      <c r="BT3" s="160" t="s">
        <v>0</v>
      </c>
      <c r="BU3" s="159"/>
      <c r="BV3" s="47" t="s">
        <v>179</v>
      </c>
      <c r="BW3" s="30" t="s">
        <v>180</v>
      </c>
      <c r="BX3" s="30" t="s">
        <v>181</v>
      </c>
      <c r="BY3" s="35" t="s">
        <v>182</v>
      </c>
      <c r="BZ3" s="31" t="s">
        <v>73</v>
      </c>
      <c r="CA3" s="31" t="s">
        <v>74</v>
      </c>
      <c r="CB3" s="31" t="s">
        <v>75</v>
      </c>
      <c r="CC3" s="32" t="s">
        <v>76</v>
      </c>
      <c r="CD3" s="160" t="s">
        <v>0</v>
      </c>
      <c r="CE3" s="159"/>
      <c r="CF3" s="507"/>
    </row>
    <row r="4" spans="1:84" ht="12.75" customHeight="1">
      <c r="A4" s="122">
        <v>1</v>
      </c>
      <c r="B4" s="148">
        <v>1</v>
      </c>
      <c r="C4" s="73" t="s">
        <v>27</v>
      </c>
      <c r="D4" s="315">
        <f aca="true" t="shared" si="0" ref="D4:D38">SUM(AG4+AQ4+BA4+BC4+BJ4+BT4+CD4+CF4)</f>
        <v>799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5</v>
      </c>
      <c r="M4" s="324">
        <v>1</v>
      </c>
      <c r="N4" s="91">
        <f aca="true" t="shared" si="1" ref="N4:N38">SUM(F4:M4)</f>
        <v>26</v>
      </c>
      <c r="O4" s="48"/>
      <c r="P4" s="82">
        <v>35</v>
      </c>
      <c r="Q4" s="41">
        <v>121</v>
      </c>
      <c r="R4" s="41">
        <v>21</v>
      </c>
      <c r="S4" s="42">
        <v>66</v>
      </c>
      <c r="T4" s="41">
        <v>212</v>
      </c>
      <c r="U4" s="41">
        <v>216</v>
      </c>
      <c r="V4" s="41">
        <v>86</v>
      </c>
      <c r="W4" s="43">
        <v>1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4" ref="BA4:BA38">SUM(AS4:AZ4)</f>
        <v>169</v>
      </c>
      <c r="BB4" s="161"/>
      <c r="BC4" s="165">
        <v>110</v>
      </c>
      <c r="BD4" s="48"/>
      <c r="BE4" s="349">
        <v>40</v>
      </c>
      <c r="BF4" s="338">
        <v>5</v>
      </c>
      <c r="BG4" s="339">
        <v>9</v>
      </c>
      <c r="BH4" s="339">
        <v>14</v>
      </c>
      <c r="BI4" s="339">
        <v>11</v>
      </c>
      <c r="BJ4" s="340">
        <f aca="true" t="shared" si="5" ref="BJ4:BJ38">SUM(BE4:BI4)</f>
        <v>79</v>
      </c>
      <c r="BK4" s="161"/>
      <c r="BL4" s="162"/>
      <c r="BM4" s="163"/>
      <c r="BN4" s="163">
        <v>1</v>
      </c>
      <c r="BO4" s="163"/>
      <c r="BP4" s="163">
        <v>10</v>
      </c>
      <c r="BQ4" s="164">
        <v>45</v>
      </c>
      <c r="BR4" s="164">
        <v>3</v>
      </c>
      <c r="BS4" s="164"/>
      <c r="BT4" s="165">
        <f aca="true" t="shared" si="6" ref="BT4:BT38">SUM(BL4:BS4)</f>
        <v>59</v>
      </c>
      <c r="BU4" s="161"/>
      <c r="BV4" s="162">
        <v>1</v>
      </c>
      <c r="BW4" s="163">
        <v>16</v>
      </c>
      <c r="BX4" s="163">
        <v>1</v>
      </c>
      <c r="BY4" s="163">
        <v>2</v>
      </c>
      <c r="BZ4" s="163">
        <v>39</v>
      </c>
      <c r="CA4" s="164">
        <v>45</v>
      </c>
      <c r="CB4" s="164"/>
      <c r="CC4" s="164"/>
      <c r="CD4" s="165">
        <f aca="true" t="shared" si="7" ref="CD4:CD38">SUM(BV4:CC4)</f>
        <v>104</v>
      </c>
      <c r="CE4" s="161"/>
      <c r="CF4" s="165">
        <v>100</v>
      </c>
    </row>
    <row r="5" spans="1:84" ht="12.75" customHeight="1">
      <c r="A5" s="123">
        <v>2</v>
      </c>
      <c r="B5" s="149">
        <v>2</v>
      </c>
      <c r="C5" s="74" t="s">
        <v>60</v>
      </c>
      <c r="D5" s="316">
        <f t="shared" si="0"/>
        <v>342</v>
      </c>
      <c r="E5" s="129"/>
      <c r="F5" s="326">
        <v>5</v>
      </c>
      <c r="G5" s="325">
        <v>1</v>
      </c>
      <c r="H5" s="325">
        <v>3</v>
      </c>
      <c r="I5" s="84"/>
      <c r="J5" s="325">
        <v>2</v>
      </c>
      <c r="K5" s="84"/>
      <c r="L5" s="325">
        <v>1</v>
      </c>
      <c r="M5" s="353">
        <v>2</v>
      </c>
      <c r="N5" s="92">
        <f t="shared" si="1"/>
        <v>14</v>
      </c>
      <c r="O5" s="48"/>
      <c r="P5" s="83">
        <v>105</v>
      </c>
      <c r="Q5" s="84">
        <v>10</v>
      </c>
      <c r="R5" s="84">
        <v>108</v>
      </c>
      <c r="S5" s="86"/>
      <c r="T5" s="84">
        <v>57</v>
      </c>
      <c r="U5" s="84"/>
      <c r="V5" s="84">
        <v>6</v>
      </c>
      <c r="W5" s="85">
        <v>26</v>
      </c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2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3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4"/>
        <v>69</v>
      </c>
      <c r="BB5" s="161"/>
      <c r="BC5" s="169">
        <v>70</v>
      </c>
      <c r="BD5" s="48"/>
      <c r="BE5" s="351">
        <v>30</v>
      </c>
      <c r="BF5" s="341">
        <v>11</v>
      </c>
      <c r="BG5" s="84">
        <v>3</v>
      </c>
      <c r="BH5" s="84">
        <v>7</v>
      </c>
      <c r="BI5" s="84">
        <v>7</v>
      </c>
      <c r="BJ5" s="342">
        <f t="shared" si="5"/>
        <v>58</v>
      </c>
      <c r="BK5" s="161"/>
      <c r="BL5" s="166">
        <v>28</v>
      </c>
      <c r="BM5" s="167"/>
      <c r="BN5" s="167">
        <v>6</v>
      </c>
      <c r="BO5" s="167"/>
      <c r="BP5" s="167"/>
      <c r="BQ5" s="168"/>
      <c r="BR5" s="168"/>
      <c r="BS5" s="168">
        <v>25</v>
      </c>
      <c r="BT5" s="169">
        <f t="shared" si="6"/>
        <v>59</v>
      </c>
      <c r="BU5" s="161"/>
      <c r="BV5" s="166">
        <v>11</v>
      </c>
      <c r="BW5" s="167"/>
      <c r="BX5" s="167">
        <v>3</v>
      </c>
      <c r="BY5" s="167"/>
      <c r="BZ5" s="167">
        <v>10</v>
      </c>
      <c r="CA5" s="168"/>
      <c r="CB5" s="168"/>
      <c r="CC5" s="168"/>
      <c r="CD5" s="169">
        <f t="shared" si="7"/>
        <v>24</v>
      </c>
      <c r="CE5" s="161"/>
      <c r="CF5" s="169">
        <v>40</v>
      </c>
    </row>
    <row r="6" spans="1:84" ht="12.75" customHeight="1">
      <c r="A6" s="123">
        <v>3</v>
      </c>
      <c r="B6" s="149">
        <v>8</v>
      </c>
      <c r="C6" s="74" t="s">
        <v>72</v>
      </c>
      <c r="D6" s="316">
        <f t="shared" si="0"/>
        <v>232</v>
      </c>
      <c r="E6" s="129"/>
      <c r="F6" s="326">
        <v>2</v>
      </c>
      <c r="G6" s="84"/>
      <c r="H6" s="325">
        <v>2</v>
      </c>
      <c r="I6" s="325">
        <v>1</v>
      </c>
      <c r="J6" s="325">
        <v>2</v>
      </c>
      <c r="K6" s="325">
        <v>1</v>
      </c>
      <c r="L6" s="325">
        <v>2</v>
      </c>
      <c r="M6" s="85"/>
      <c r="N6" s="92">
        <f t="shared" si="1"/>
        <v>10</v>
      </c>
      <c r="O6" s="48"/>
      <c r="P6" s="83">
        <v>49</v>
      </c>
      <c r="Q6" s="84"/>
      <c r="R6" s="84">
        <v>5</v>
      </c>
      <c r="S6" s="86">
        <v>80</v>
      </c>
      <c r="T6" s="84">
        <v>14</v>
      </c>
      <c r="U6" s="84">
        <v>62</v>
      </c>
      <c r="V6" s="84">
        <v>2</v>
      </c>
      <c r="W6" s="85"/>
      <c r="X6" s="161"/>
      <c r="Y6" s="166">
        <v>15</v>
      </c>
      <c r="Z6" s="167"/>
      <c r="AA6" s="167"/>
      <c r="AB6" s="167"/>
      <c r="AC6" s="167">
        <v>1</v>
      </c>
      <c r="AD6" s="168">
        <v>1</v>
      </c>
      <c r="AE6" s="168"/>
      <c r="AF6" s="168"/>
      <c r="AG6" s="169">
        <f t="shared" si="2"/>
        <v>17</v>
      </c>
      <c r="AH6" s="161"/>
      <c r="AI6" s="166"/>
      <c r="AJ6" s="167"/>
      <c r="AK6" s="167"/>
      <c r="AL6" s="167"/>
      <c r="AM6" s="167"/>
      <c r="AN6" s="168"/>
      <c r="AO6" s="168"/>
      <c r="AP6" s="168"/>
      <c r="AQ6" s="169">
        <f t="shared" si="3"/>
        <v>0</v>
      </c>
      <c r="AR6" s="161"/>
      <c r="AS6" s="166">
        <v>20</v>
      </c>
      <c r="AT6" s="167"/>
      <c r="AU6" s="167"/>
      <c r="AV6" s="167">
        <v>20</v>
      </c>
      <c r="AW6" s="167">
        <v>1</v>
      </c>
      <c r="AX6" s="168">
        <v>10</v>
      </c>
      <c r="AY6" s="168"/>
      <c r="AZ6" s="168"/>
      <c r="BA6" s="169">
        <f t="shared" si="4"/>
        <v>51</v>
      </c>
      <c r="BB6" s="161"/>
      <c r="BC6" s="169">
        <v>40</v>
      </c>
      <c r="BD6" s="48"/>
      <c r="BE6" s="351">
        <v>20</v>
      </c>
      <c r="BF6" s="341">
        <v>3</v>
      </c>
      <c r="BG6" s="84">
        <v>5</v>
      </c>
      <c r="BH6" s="84">
        <v>2</v>
      </c>
      <c r="BI6" s="84">
        <v>2</v>
      </c>
      <c r="BJ6" s="342">
        <f t="shared" si="5"/>
        <v>32</v>
      </c>
      <c r="BK6" s="161"/>
      <c r="BL6" s="166"/>
      <c r="BM6" s="167"/>
      <c r="BN6" s="167"/>
      <c r="BO6" s="167"/>
      <c r="BP6" s="167"/>
      <c r="BQ6" s="168"/>
      <c r="BR6" s="168"/>
      <c r="BS6" s="168"/>
      <c r="BT6" s="169">
        <f t="shared" si="6"/>
        <v>0</v>
      </c>
      <c r="BU6" s="161"/>
      <c r="BV6" s="166">
        <v>1</v>
      </c>
      <c r="BW6" s="167"/>
      <c r="BX6" s="167"/>
      <c r="BY6" s="167">
        <v>30</v>
      </c>
      <c r="BZ6" s="167">
        <v>1</v>
      </c>
      <c r="CA6" s="168">
        <v>20</v>
      </c>
      <c r="CB6" s="168"/>
      <c r="CC6" s="168"/>
      <c r="CD6" s="169">
        <f t="shared" si="7"/>
        <v>52</v>
      </c>
      <c r="CE6" s="161"/>
      <c r="CF6" s="169">
        <v>40</v>
      </c>
    </row>
    <row r="7" spans="1:84" ht="12.75" customHeight="1">
      <c r="A7" s="123">
        <v>4</v>
      </c>
      <c r="B7" s="149">
        <v>10</v>
      </c>
      <c r="C7" s="75" t="s">
        <v>71</v>
      </c>
      <c r="D7" s="316">
        <f t="shared" si="0"/>
        <v>181</v>
      </c>
      <c r="E7" s="129"/>
      <c r="F7" s="326">
        <v>2</v>
      </c>
      <c r="G7" s="84"/>
      <c r="H7" s="325">
        <v>1</v>
      </c>
      <c r="I7" s="325">
        <v>2</v>
      </c>
      <c r="J7" s="325">
        <v>2</v>
      </c>
      <c r="K7" s="84"/>
      <c r="L7" s="325">
        <v>1</v>
      </c>
      <c r="M7" s="327">
        <v>1</v>
      </c>
      <c r="N7" s="92">
        <f t="shared" si="1"/>
        <v>9</v>
      </c>
      <c r="O7" s="48"/>
      <c r="P7" s="83">
        <v>2</v>
      </c>
      <c r="Q7" s="84"/>
      <c r="R7" s="84">
        <v>14</v>
      </c>
      <c r="S7" s="86">
        <v>89</v>
      </c>
      <c r="T7" s="84">
        <v>16</v>
      </c>
      <c r="U7" s="84"/>
      <c r="V7" s="84">
        <v>20</v>
      </c>
      <c r="W7" s="85">
        <v>1</v>
      </c>
      <c r="X7" s="161"/>
      <c r="Y7" s="166"/>
      <c r="Z7" s="167"/>
      <c r="AA7" s="167">
        <v>1</v>
      </c>
      <c r="AB7" s="167">
        <v>21</v>
      </c>
      <c r="AC7" s="167">
        <v>1</v>
      </c>
      <c r="AD7" s="168"/>
      <c r="AE7" s="168">
        <v>1</v>
      </c>
      <c r="AF7" s="168"/>
      <c r="AG7" s="169">
        <f t="shared" si="2"/>
        <v>24</v>
      </c>
      <c r="AH7" s="161"/>
      <c r="AI7" s="166"/>
      <c r="AJ7" s="167"/>
      <c r="AK7" s="167"/>
      <c r="AL7" s="167">
        <v>21</v>
      </c>
      <c r="AM7" s="167">
        <v>1</v>
      </c>
      <c r="AN7" s="168"/>
      <c r="AO7" s="168">
        <v>15</v>
      </c>
      <c r="AP7" s="168"/>
      <c r="AQ7" s="169">
        <f t="shared" si="3"/>
        <v>37</v>
      </c>
      <c r="AR7" s="161"/>
      <c r="AS7" s="166">
        <v>15</v>
      </c>
      <c r="AT7" s="167"/>
      <c r="AU7" s="167">
        <v>1</v>
      </c>
      <c r="AV7" s="167">
        <v>6</v>
      </c>
      <c r="AW7" s="167">
        <v>2</v>
      </c>
      <c r="AX7" s="168"/>
      <c r="AY7" s="168">
        <v>1</v>
      </c>
      <c r="AZ7" s="168"/>
      <c r="BA7" s="169">
        <f t="shared" si="4"/>
        <v>25</v>
      </c>
      <c r="BB7" s="161"/>
      <c r="BC7" s="169">
        <v>40</v>
      </c>
      <c r="BD7" s="48"/>
      <c r="BE7" s="341">
        <v>15</v>
      </c>
      <c r="BF7" s="341">
        <v>2</v>
      </c>
      <c r="BG7" s="84">
        <v>2</v>
      </c>
      <c r="BH7" s="84">
        <v>1</v>
      </c>
      <c r="BI7" s="84">
        <v>2</v>
      </c>
      <c r="BJ7" s="342">
        <f t="shared" si="5"/>
        <v>22</v>
      </c>
      <c r="BK7" s="161"/>
      <c r="BL7" s="166"/>
      <c r="BM7" s="167"/>
      <c r="BN7" s="167"/>
      <c r="BO7" s="167"/>
      <c r="BP7" s="167"/>
      <c r="BQ7" s="168"/>
      <c r="BR7" s="168">
        <v>1</v>
      </c>
      <c r="BS7" s="168"/>
      <c r="BT7" s="169">
        <f t="shared" si="6"/>
        <v>1</v>
      </c>
      <c r="BU7" s="161"/>
      <c r="BV7" s="166"/>
      <c r="BW7" s="167"/>
      <c r="BX7" s="167">
        <v>1</v>
      </c>
      <c r="BY7" s="167">
        <v>10</v>
      </c>
      <c r="BZ7" s="167">
        <v>1</v>
      </c>
      <c r="CA7" s="168"/>
      <c r="CB7" s="168"/>
      <c r="CC7" s="168"/>
      <c r="CD7" s="169">
        <f t="shared" si="7"/>
        <v>12</v>
      </c>
      <c r="CE7" s="161"/>
      <c r="CF7" s="169">
        <v>20</v>
      </c>
    </row>
    <row r="8" spans="1:84" ht="12.75" customHeight="1">
      <c r="A8" s="123">
        <v>5</v>
      </c>
      <c r="B8" s="149">
        <v>3</v>
      </c>
      <c r="C8" s="74" t="s">
        <v>177</v>
      </c>
      <c r="D8" s="316">
        <f t="shared" si="0"/>
        <v>150</v>
      </c>
      <c r="E8" s="129"/>
      <c r="F8" s="326">
        <v>1</v>
      </c>
      <c r="G8" s="325">
        <v>2</v>
      </c>
      <c r="H8" s="325">
        <v>1</v>
      </c>
      <c r="I8" s="84"/>
      <c r="J8" s="325">
        <v>2</v>
      </c>
      <c r="K8" s="84"/>
      <c r="L8" s="325">
        <v>3</v>
      </c>
      <c r="M8" s="85"/>
      <c r="N8" s="92">
        <f t="shared" si="1"/>
        <v>9</v>
      </c>
      <c r="O8" s="48"/>
      <c r="P8" s="83">
        <v>1</v>
      </c>
      <c r="Q8" s="84">
        <v>29</v>
      </c>
      <c r="R8" s="84">
        <v>1</v>
      </c>
      <c r="S8" s="86"/>
      <c r="T8" s="84">
        <v>89</v>
      </c>
      <c r="U8" s="84"/>
      <c r="V8" s="84">
        <v>5</v>
      </c>
      <c r="W8" s="85"/>
      <c r="X8" s="161"/>
      <c r="Y8" s="166"/>
      <c r="Z8" s="167"/>
      <c r="AA8" s="167"/>
      <c r="AB8" s="167"/>
      <c r="AC8" s="167">
        <v>9</v>
      </c>
      <c r="AD8" s="168"/>
      <c r="AE8" s="168"/>
      <c r="AF8" s="168"/>
      <c r="AG8" s="169">
        <f t="shared" si="2"/>
        <v>9</v>
      </c>
      <c r="AH8" s="161"/>
      <c r="AI8" s="166"/>
      <c r="AJ8" s="167"/>
      <c r="AK8" s="167"/>
      <c r="AL8" s="167"/>
      <c r="AM8" s="167">
        <v>11</v>
      </c>
      <c r="AN8" s="168"/>
      <c r="AO8" s="168"/>
      <c r="AP8" s="168"/>
      <c r="AQ8" s="169">
        <f t="shared" si="3"/>
        <v>11</v>
      </c>
      <c r="AR8" s="161"/>
      <c r="AS8" s="166"/>
      <c r="AT8" s="167"/>
      <c r="AU8" s="167"/>
      <c r="AV8" s="167"/>
      <c r="AW8" s="167">
        <v>9</v>
      </c>
      <c r="AX8" s="168"/>
      <c r="AY8" s="168">
        <v>1</v>
      </c>
      <c r="AZ8" s="168"/>
      <c r="BA8" s="169">
        <f t="shared" si="4"/>
        <v>10</v>
      </c>
      <c r="BB8" s="161"/>
      <c r="BC8" s="169">
        <v>20</v>
      </c>
      <c r="BD8" s="48"/>
      <c r="BE8" s="351">
        <v>25</v>
      </c>
      <c r="BF8" s="341">
        <v>2</v>
      </c>
      <c r="BG8" s="84">
        <v>11</v>
      </c>
      <c r="BH8" s="84">
        <v>9</v>
      </c>
      <c r="BI8" s="84">
        <v>2</v>
      </c>
      <c r="BJ8" s="342">
        <f t="shared" si="5"/>
        <v>49</v>
      </c>
      <c r="BK8" s="161"/>
      <c r="BL8" s="166"/>
      <c r="BM8" s="167">
        <v>28</v>
      </c>
      <c r="BN8" s="167"/>
      <c r="BO8" s="167"/>
      <c r="BP8" s="167"/>
      <c r="BQ8" s="168"/>
      <c r="BR8" s="168">
        <v>1</v>
      </c>
      <c r="BS8" s="168"/>
      <c r="BT8" s="169">
        <f t="shared" si="6"/>
        <v>29</v>
      </c>
      <c r="BU8" s="161"/>
      <c r="BV8" s="166"/>
      <c r="BW8" s="167"/>
      <c r="BX8" s="167"/>
      <c r="BY8" s="167"/>
      <c r="BZ8" s="167">
        <v>2</v>
      </c>
      <c r="CA8" s="168"/>
      <c r="CB8" s="168"/>
      <c r="CC8" s="168"/>
      <c r="CD8" s="169">
        <f t="shared" si="7"/>
        <v>2</v>
      </c>
      <c r="CE8" s="161"/>
      <c r="CF8" s="169">
        <v>20</v>
      </c>
    </row>
    <row r="9" spans="1:84" ht="12.75" customHeight="1">
      <c r="A9" s="131">
        <v>6</v>
      </c>
      <c r="B9" s="150">
        <v>5</v>
      </c>
      <c r="C9" s="74" t="s">
        <v>55</v>
      </c>
      <c r="D9" s="316">
        <f t="shared" si="0"/>
        <v>121</v>
      </c>
      <c r="E9" s="129"/>
      <c r="F9" s="326">
        <v>2</v>
      </c>
      <c r="G9" s="84"/>
      <c r="H9" s="325">
        <v>2</v>
      </c>
      <c r="I9" s="325">
        <v>1</v>
      </c>
      <c r="J9" s="325">
        <v>1</v>
      </c>
      <c r="K9" s="84"/>
      <c r="L9" s="325">
        <v>1</v>
      </c>
      <c r="M9" s="327">
        <v>2</v>
      </c>
      <c r="N9" s="92">
        <f t="shared" si="1"/>
        <v>9</v>
      </c>
      <c r="O9" s="48"/>
      <c r="P9" s="83">
        <v>9</v>
      </c>
      <c r="Q9" s="84"/>
      <c r="R9" s="84">
        <v>77</v>
      </c>
      <c r="S9" s="86">
        <v>1</v>
      </c>
      <c r="T9" s="84">
        <v>2</v>
      </c>
      <c r="U9" s="84"/>
      <c r="V9" s="84">
        <v>1</v>
      </c>
      <c r="W9" s="85">
        <v>21</v>
      </c>
      <c r="X9" s="161"/>
      <c r="Y9" s="166"/>
      <c r="Z9" s="167"/>
      <c r="AA9" s="167">
        <v>10</v>
      </c>
      <c r="AB9" s="167"/>
      <c r="AC9" s="167"/>
      <c r="AD9" s="168"/>
      <c r="AE9" s="168"/>
      <c r="AF9" s="168"/>
      <c r="AG9" s="169">
        <f t="shared" si="2"/>
        <v>10</v>
      </c>
      <c r="AH9" s="161"/>
      <c r="AI9" s="166"/>
      <c r="AJ9" s="167"/>
      <c r="AK9" s="167">
        <v>20</v>
      </c>
      <c r="AL9" s="167"/>
      <c r="AM9" s="167"/>
      <c r="AN9" s="168"/>
      <c r="AO9" s="168"/>
      <c r="AP9" s="168"/>
      <c r="AQ9" s="169">
        <f t="shared" si="3"/>
        <v>20</v>
      </c>
      <c r="AR9" s="161"/>
      <c r="AS9" s="166"/>
      <c r="AT9" s="167"/>
      <c r="AU9" s="167"/>
      <c r="AV9" s="167"/>
      <c r="AW9" s="167"/>
      <c r="AX9" s="168"/>
      <c r="AY9" s="168"/>
      <c r="AZ9" s="168"/>
      <c r="BA9" s="169">
        <f t="shared" si="4"/>
        <v>0</v>
      </c>
      <c r="BB9" s="161"/>
      <c r="BC9" s="169">
        <v>10</v>
      </c>
      <c r="BD9" s="48"/>
      <c r="BE9" s="351">
        <v>10</v>
      </c>
      <c r="BF9" s="341">
        <v>9</v>
      </c>
      <c r="BG9" s="84">
        <v>2</v>
      </c>
      <c r="BH9" s="84">
        <v>2</v>
      </c>
      <c r="BI9" s="84">
        <v>2</v>
      </c>
      <c r="BJ9" s="342">
        <f t="shared" si="5"/>
        <v>25</v>
      </c>
      <c r="BK9" s="161"/>
      <c r="BL9" s="166"/>
      <c r="BM9" s="167"/>
      <c r="BN9" s="167">
        <v>1</v>
      </c>
      <c r="BO9" s="167"/>
      <c r="BP9" s="167"/>
      <c r="BQ9" s="168"/>
      <c r="BR9" s="168"/>
      <c r="BS9" s="168">
        <v>20</v>
      </c>
      <c r="BT9" s="169">
        <f t="shared" si="6"/>
        <v>21</v>
      </c>
      <c r="BU9" s="161"/>
      <c r="BV9" s="166"/>
      <c r="BW9" s="167"/>
      <c r="BX9" s="167">
        <v>15</v>
      </c>
      <c r="BY9" s="167"/>
      <c r="BZ9" s="167"/>
      <c r="CA9" s="168"/>
      <c r="CB9" s="168"/>
      <c r="CC9" s="168"/>
      <c r="CD9" s="169">
        <f t="shared" si="7"/>
        <v>15</v>
      </c>
      <c r="CE9" s="161"/>
      <c r="CF9" s="169">
        <v>20</v>
      </c>
    </row>
    <row r="10" spans="1:84" ht="12.75" customHeight="1">
      <c r="A10" s="123">
        <v>7</v>
      </c>
      <c r="B10" s="149">
        <v>11</v>
      </c>
      <c r="C10" s="74" t="s">
        <v>16</v>
      </c>
      <c r="D10" s="406">
        <f t="shared" si="0"/>
        <v>111</v>
      </c>
      <c r="E10" s="129"/>
      <c r="F10" s="83"/>
      <c r="G10" s="84"/>
      <c r="H10" s="84"/>
      <c r="I10" s="84"/>
      <c r="J10" s="325">
        <v>2</v>
      </c>
      <c r="K10" s="84"/>
      <c r="L10" s="325">
        <v>1</v>
      </c>
      <c r="M10" s="85"/>
      <c r="N10" s="92">
        <f t="shared" si="1"/>
        <v>3</v>
      </c>
      <c r="O10" s="48"/>
      <c r="P10" s="83"/>
      <c r="Q10" s="84"/>
      <c r="R10" s="84"/>
      <c r="S10" s="86"/>
      <c r="T10" s="84">
        <v>66</v>
      </c>
      <c r="U10" s="84"/>
      <c r="V10" s="84">
        <v>25</v>
      </c>
      <c r="W10" s="85"/>
      <c r="X10" s="161"/>
      <c r="Y10" s="166"/>
      <c r="Z10" s="167"/>
      <c r="AA10" s="167"/>
      <c r="AB10" s="167"/>
      <c r="AC10" s="167"/>
      <c r="AD10" s="168"/>
      <c r="AE10" s="168"/>
      <c r="AF10" s="168"/>
      <c r="AG10" s="169">
        <f t="shared" si="2"/>
        <v>0</v>
      </c>
      <c r="AH10" s="161"/>
      <c r="AI10" s="166"/>
      <c r="AJ10" s="167"/>
      <c r="AK10" s="167"/>
      <c r="AL10" s="167"/>
      <c r="AM10" s="167">
        <v>9</v>
      </c>
      <c r="AN10" s="168"/>
      <c r="AO10" s="168">
        <v>15</v>
      </c>
      <c r="AP10" s="168"/>
      <c r="AQ10" s="169">
        <f t="shared" si="3"/>
        <v>24</v>
      </c>
      <c r="AR10" s="161"/>
      <c r="AS10" s="166"/>
      <c r="AT10" s="167"/>
      <c r="AU10" s="167"/>
      <c r="AV10" s="167"/>
      <c r="AW10" s="167">
        <v>1</v>
      </c>
      <c r="AX10" s="168"/>
      <c r="AY10" s="168"/>
      <c r="AZ10" s="168"/>
      <c r="BA10" s="169">
        <f t="shared" si="4"/>
        <v>1</v>
      </c>
      <c r="BB10" s="161"/>
      <c r="BC10" s="169">
        <v>20</v>
      </c>
      <c r="BD10" s="48"/>
      <c r="BE10" s="341"/>
      <c r="BF10" s="341"/>
      <c r="BG10" s="84"/>
      <c r="BH10" s="84"/>
      <c r="BI10" s="84"/>
      <c r="BJ10" s="342">
        <f t="shared" si="5"/>
        <v>0</v>
      </c>
      <c r="BK10" s="161"/>
      <c r="BL10" s="166"/>
      <c r="BM10" s="167"/>
      <c r="BN10" s="167"/>
      <c r="BO10" s="167"/>
      <c r="BP10" s="167">
        <v>15</v>
      </c>
      <c r="BQ10" s="168"/>
      <c r="BR10" s="168">
        <v>10</v>
      </c>
      <c r="BS10" s="168"/>
      <c r="BT10" s="169">
        <f t="shared" si="6"/>
        <v>25</v>
      </c>
      <c r="BU10" s="161"/>
      <c r="BV10" s="166"/>
      <c r="BW10" s="167"/>
      <c r="BX10" s="167"/>
      <c r="BY10" s="167"/>
      <c r="BZ10" s="167">
        <v>21</v>
      </c>
      <c r="CA10" s="168"/>
      <c r="CB10" s="168"/>
      <c r="CC10" s="168"/>
      <c r="CD10" s="169">
        <f t="shared" si="7"/>
        <v>21</v>
      </c>
      <c r="CE10" s="161"/>
      <c r="CF10" s="169">
        <v>20</v>
      </c>
    </row>
    <row r="11" spans="1:84" ht="12.75" customHeight="1">
      <c r="A11" s="123">
        <v>8</v>
      </c>
      <c r="B11" s="149">
        <v>4</v>
      </c>
      <c r="C11" s="74" t="s">
        <v>15</v>
      </c>
      <c r="D11" s="316">
        <f t="shared" si="0"/>
        <v>95</v>
      </c>
      <c r="E11" s="129"/>
      <c r="F11" s="326">
        <v>2</v>
      </c>
      <c r="G11" s="84"/>
      <c r="H11" s="325">
        <v>1</v>
      </c>
      <c r="I11" s="84"/>
      <c r="J11" s="325">
        <v>4</v>
      </c>
      <c r="K11" s="84"/>
      <c r="L11" s="325">
        <v>1</v>
      </c>
      <c r="M11" s="327">
        <v>1</v>
      </c>
      <c r="N11" s="92">
        <f t="shared" si="1"/>
        <v>9</v>
      </c>
      <c r="O11" s="48"/>
      <c r="P11" s="83">
        <v>53</v>
      </c>
      <c r="Q11" s="84"/>
      <c r="R11" s="84">
        <v>6</v>
      </c>
      <c r="S11" s="86"/>
      <c r="T11" s="84">
        <v>49</v>
      </c>
      <c r="U11" s="84"/>
      <c r="V11" s="84">
        <v>1</v>
      </c>
      <c r="W11" s="85">
        <v>1</v>
      </c>
      <c r="X11" s="161"/>
      <c r="Y11" s="166">
        <v>20</v>
      </c>
      <c r="Z11" s="167"/>
      <c r="AA11" s="167"/>
      <c r="AB11" s="167"/>
      <c r="AC11" s="167"/>
      <c r="AD11" s="168"/>
      <c r="AE11" s="168"/>
      <c r="AF11" s="168"/>
      <c r="AG11" s="169">
        <f t="shared" si="2"/>
        <v>20</v>
      </c>
      <c r="AH11" s="161"/>
      <c r="AI11" s="166"/>
      <c r="AJ11" s="167"/>
      <c r="AK11" s="167"/>
      <c r="AL11" s="167"/>
      <c r="AM11" s="167">
        <v>1</v>
      </c>
      <c r="AN11" s="168"/>
      <c r="AO11" s="168"/>
      <c r="AP11" s="168"/>
      <c r="AQ11" s="169">
        <f t="shared" si="3"/>
        <v>1</v>
      </c>
      <c r="AR11" s="161"/>
      <c r="AS11" s="166"/>
      <c r="AT11" s="167"/>
      <c r="AU11" s="167"/>
      <c r="AV11" s="167"/>
      <c r="AW11" s="167">
        <v>3</v>
      </c>
      <c r="AX11" s="168"/>
      <c r="AY11" s="168"/>
      <c r="AZ11" s="168"/>
      <c r="BA11" s="169">
        <f t="shared" si="4"/>
        <v>3</v>
      </c>
      <c r="BB11" s="161"/>
      <c r="BC11" s="169">
        <v>20</v>
      </c>
      <c r="BD11" s="48"/>
      <c r="BE11" s="341">
        <v>10</v>
      </c>
      <c r="BF11" s="341">
        <v>7</v>
      </c>
      <c r="BG11" s="84">
        <v>7</v>
      </c>
      <c r="BH11" s="84">
        <v>2</v>
      </c>
      <c r="BI11" s="84">
        <v>2</v>
      </c>
      <c r="BJ11" s="342">
        <f t="shared" si="5"/>
        <v>28</v>
      </c>
      <c r="BK11" s="161"/>
      <c r="BL11" s="166"/>
      <c r="BM11" s="167"/>
      <c r="BN11" s="167"/>
      <c r="BO11" s="167"/>
      <c r="BP11" s="167">
        <v>20</v>
      </c>
      <c r="BQ11" s="168"/>
      <c r="BR11" s="168"/>
      <c r="BS11" s="168"/>
      <c r="BT11" s="169">
        <f t="shared" si="6"/>
        <v>20</v>
      </c>
      <c r="BU11" s="161"/>
      <c r="BV11" s="166">
        <v>1</v>
      </c>
      <c r="BW11" s="167"/>
      <c r="BX11" s="167"/>
      <c r="BY11" s="167"/>
      <c r="BZ11" s="167">
        <v>2</v>
      </c>
      <c r="CA11" s="168"/>
      <c r="CB11" s="168"/>
      <c r="CC11" s="168"/>
      <c r="CD11" s="169">
        <f t="shared" si="7"/>
        <v>3</v>
      </c>
      <c r="CE11" s="161"/>
      <c r="CF11" s="169"/>
    </row>
    <row r="12" spans="1:84" ht="12.75" customHeight="1">
      <c r="A12" s="123">
        <v>9</v>
      </c>
      <c r="B12" s="149">
        <v>6</v>
      </c>
      <c r="C12" s="74" t="s">
        <v>626</v>
      </c>
      <c r="D12" s="406">
        <f t="shared" si="0"/>
        <v>90</v>
      </c>
      <c r="E12" s="129"/>
      <c r="F12" s="83"/>
      <c r="G12" s="325"/>
      <c r="H12" s="84"/>
      <c r="I12" s="325">
        <v>1</v>
      </c>
      <c r="J12" s="325">
        <v>1</v>
      </c>
      <c r="K12" s="84"/>
      <c r="L12" s="84"/>
      <c r="M12" s="85"/>
      <c r="N12" s="92">
        <f t="shared" si="1"/>
        <v>2</v>
      </c>
      <c r="O12" s="48"/>
      <c r="P12" s="83"/>
      <c r="Q12" s="84">
        <v>18</v>
      </c>
      <c r="R12" s="84"/>
      <c r="S12" s="86">
        <v>70</v>
      </c>
      <c r="T12" s="84">
        <v>2</v>
      </c>
      <c r="U12" s="84"/>
      <c r="V12" s="84"/>
      <c r="W12" s="85"/>
      <c r="X12" s="161"/>
      <c r="Y12" s="166"/>
      <c r="Z12" s="167">
        <v>9</v>
      </c>
      <c r="AA12" s="167"/>
      <c r="AB12" s="167">
        <v>10</v>
      </c>
      <c r="AC12" s="167">
        <v>1</v>
      </c>
      <c r="AD12" s="168"/>
      <c r="AE12" s="168"/>
      <c r="AF12" s="168"/>
      <c r="AG12" s="169">
        <f t="shared" si="2"/>
        <v>20</v>
      </c>
      <c r="AH12" s="161"/>
      <c r="AI12" s="166"/>
      <c r="AJ12" s="167">
        <v>9</v>
      </c>
      <c r="AK12" s="167"/>
      <c r="AL12" s="167">
        <v>15</v>
      </c>
      <c r="AM12" s="167"/>
      <c r="AN12" s="168"/>
      <c r="AO12" s="168"/>
      <c r="AP12" s="168"/>
      <c r="AQ12" s="169">
        <f t="shared" si="3"/>
        <v>24</v>
      </c>
      <c r="AR12" s="161"/>
      <c r="AS12" s="166"/>
      <c r="AT12" s="167"/>
      <c r="AU12" s="167"/>
      <c r="AV12" s="167"/>
      <c r="AW12" s="167">
        <v>1</v>
      </c>
      <c r="AX12" s="168"/>
      <c r="AY12" s="168"/>
      <c r="AZ12" s="168"/>
      <c r="BA12" s="169">
        <f t="shared" si="4"/>
        <v>1</v>
      </c>
      <c r="BB12" s="161"/>
      <c r="BC12" s="169">
        <v>10</v>
      </c>
      <c r="BD12" s="48"/>
      <c r="BE12" s="341"/>
      <c r="BF12" s="341"/>
      <c r="BG12" s="84"/>
      <c r="BH12" s="84"/>
      <c r="BI12" s="84"/>
      <c r="BJ12" s="342">
        <f t="shared" si="5"/>
        <v>0</v>
      </c>
      <c r="BK12" s="161"/>
      <c r="BL12" s="166"/>
      <c r="BM12" s="167"/>
      <c r="BN12" s="167"/>
      <c r="BO12" s="167"/>
      <c r="BP12" s="167"/>
      <c r="BQ12" s="168"/>
      <c r="BR12" s="168"/>
      <c r="BS12" s="168"/>
      <c r="BT12" s="169">
        <f t="shared" si="6"/>
        <v>0</v>
      </c>
      <c r="BU12" s="161"/>
      <c r="BV12" s="166"/>
      <c r="BW12" s="167"/>
      <c r="BX12" s="167"/>
      <c r="BY12" s="167">
        <v>15</v>
      </c>
      <c r="BZ12" s="167"/>
      <c r="CA12" s="168"/>
      <c r="CB12" s="168"/>
      <c r="CC12" s="168"/>
      <c r="CD12" s="169">
        <f t="shared" si="7"/>
        <v>15</v>
      </c>
      <c r="CE12" s="161"/>
      <c r="CF12" s="169">
        <v>20</v>
      </c>
    </row>
    <row r="13" spans="1:84" ht="12.75" customHeight="1">
      <c r="A13" s="123">
        <v>10</v>
      </c>
      <c r="B13" s="149">
        <v>13</v>
      </c>
      <c r="C13" s="74" t="s">
        <v>175</v>
      </c>
      <c r="D13" s="316">
        <f t="shared" si="0"/>
        <v>78</v>
      </c>
      <c r="E13" s="129"/>
      <c r="F13" s="326">
        <v>2</v>
      </c>
      <c r="G13" s="325">
        <v>1</v>
      </c>
      <c r="H13" s="325">
        <v>1</v>
      </c>
      <c r="I13" s="325">
        <v>1</v>
      </c>
      <c r="J13" s="325">
        <v>3</v>
      </c>
      <c r="K13" s="325">
        <v>1</v>
      </c>
      <c r="L13" s="325">
        <v>1</v>
      </c>
      <c r="M13" s="325">
        <v>1</v>
      </c>
      <c r="N13" s="92">
        <f t="shared" si="1"/>
        <v>11</v>
      </c>
      <c r="O13" s="48"/>
      <c r="P13" s="83">
        <v>3</v>
      </c>
      <c r="Q13" s="84">
        <v>8</v>
      </c>
      <c r="R13" s="84">
        <v>1</v>
      </c>
      <c r="S13" s="86">
        <v>2</v>
      </c>
      <c r="T13" s="84">
        <v>18</v>
      </c>
      <c r="U13" s="84">
        <v>34</v>
      </c>
      <c r="V13" s="84">
        <v>1</v>
      </c>
      <c r="W13" s="85">
        <v>1</v>
      </c>
      <c r="X13" s="161"/>
      <c r="Y13" s="166"/>
      <c r="Z13" s="167"/>
      <c r="AA13" s="167"/>
      <c r="AB13" s="167"/>
      <c r="AC13" s="167"/>
      <c r="AD13" s="168"/>
      <c r="AE13" s="168"/>
      <c r="AF13" s="168"/>
      <c r="AG13" s="169">
        <f t="shared" si="2"/>
        <v>0</v>
      </c>
      <c r="AH13" s="161"/>
      <c r="AI13" s="166"/>
      <c r="AJ13" s="167"/>
      <c r="AK13" s="167"/>
      <c r="AL13" s="167"/>
      <c r="AM13" s="167">
        <v>1</v>
      </c>
      <c r="AN13" s="168">
        <v>6</v>
      </c>
      <c r="AO13" s="168"/>
      <c r="AP13" s="168"/>
      <c r="AQ13" s="169">
        <f t="shared" si="3"/>
        <v>7</v>
      </c>
      <c r="AR13" s="161"/>
      <c r="AS13" s="166">
        <v>1</v>
      </c>
      <c r="AT13" s="167">
        <v>8</v>
      </c>
      <c r="AU13" s="167"/>
      <c r="AV13" s="167">
        <v>1</v>
      </c>
      <c r="AW13" s="167">
        <v>3</v>
      </c>
      <c r="AX13" s="168">
        <v>8</v>
      </c>
      <c r="AY13" s="168"/>
      <c r="AZ13" s="168"/>
      <c r="BA13" s="169">
        <f t="shared" si="4"/>
        <v>21</v>
      </c>
      <c r="BB13" s="161"/>
      <c r="BC13" s="169">
        <v>20</v>
      </c>
      <c r="BD13" s="48"/>
      <c r="BE13" s="351">
        <v>10</v>
      </c>
      <c r="BF13" s="341">
        <v>2</v>
      </c>
      <c r="BG13" s="84">
        <v>2</v>
      </c>
      <c r="BH13" s="84">
        <v>2</v>
      </c>
      <c r="BI13" s="84">
        <v>2</v>
      </c>
      <c r="BJ13" s="342">
        <f t="shared" si="5"/>
        <v>18</v>
      </c>
      <c r="BK13" s="161"/>
      <c r="BL13" s="166"/>
      <c r="BM13" s="167"/>
      <c r="BN13" s="167"/>
      <c r="BO13" s="167"/>
      <c r="BP13" s="167">
        <v>2</v>
      </c>
      <c r="BQ13" s="168">
        <v>8</v>
      </c>
      <c r="BR13" s="168"/>
      <c r="BS13" s="168"/>
      <c r="BT13" s="169">
        <f t="shared" si="6"/>
        <v>10</v>
      </c>
      <c r="BU13" s="161"/>
      <c r="BV13" s="166"/>
      <c r="BW13" s="167"/>
      <c r="BX13" s="167"/>
      <c r="BY13" s="167"/>
      <c r="BZ13" s="167">
        <v>1</v>
      </c>
      <c r="CA13" s="168">
        <v>1</v>
      </c>
      <c r="CB13" s="168"/>
      <c r="CC13" s="168"/>
      <c r="CD13" s="169">
        <f t="shared" si="7"/>
        <v>2</v>
      </c>
      <c r="CE13" s="161"/>
      <c r="CF13" s="169"/>
    </row>
    <row r="14" spans="1:84" ht="12.75" customHeight="1">
      <c r="A14" s="123">
        <v>11</v>
      </c>
      <c r="B14" s="150">
        <v>22</v>
      </c>
      <c r="C14" s="75" t="s">
        <v>43</v>
      </c>
      <c r="D14" s="316">
        <f t="shared" si="0"/>
        <v>72</v>
      </c>
      <c r="E14" s="129"/>
      <c r="F14" s="83"/>
      <c r="G14" s="84"/>
      <c r="H14" s="84"/>
      <c r="I14" s="84"/>
      <c r="J14" s="325">
        <v>3</v>
      </c>
      <c r="K14" s="325">
        <v>1</v>
      </c>
      <c r="L14" s="325">
        <v>2</v>
      </c>
      <c r="M14" s="85"/>
      <c r="N14" s="92">
        <f t="shared" si="1"/>
        <v>6</v>
      </c>
      <c r="O14" s="48"/>
      <c r="P14" s="83"/>
      <c r="Q14" s="84"/>
      <c r="R14" s="84"/>
      <c r="S14" s="86"/>
      <c r="T14" s="84">
        <v>12</v>
      </c>
      <c r="U14" s="84">
        <v>1</v>
      </c>
      <c r="V14" s="84">
        <v>49</v>
      </c>
      <c r="W14" s="85"/>
      <c r="X14" s="161"/>
      <c r="Y14" s="166"/>
      <c r="Z14" s="167"/>
      <c r="AA14" s="167"/>
      <c r="AB14" s="167"/>
      <c r="AC14" s="167"/>
      <c r="AD14" s="168"/>
      <c r="AE14" s="168"/>
      <c r="AF14" s="168"/>
      <c r="AG14" s="169">
        <f t="shared" si="2"/>
        <v>0</v>
      </c>
      <c r="AH14" s="161"/>
      <c r="AI14" s="166"/>
      <c r="AJ14" s="167"/>
      <c r="AK14" s="167"/>
      <c r="AL14" s="167"/>
      <c r="AM14" s="167"/>
      <c r="AN14" s="168"/>
      <c r="AO14" s="168"/>
      <c r="AP14" s="168"/>
      <c r="AQ14" s="169">
        <f t="shared" si="3"/>
        <v>0</v>
      </c>
      <c r="AR14" s="161"/>
      <c r="AS14" s="166"/>
      <c r="AT14" s="167"/>
      <c r="AU14" s="167"/>
      <c r="AV14" s="167"/>
      <c r="AW14" s="167"/>
      <c r="AX14" s="168"/>
      <c r="AY14" s="168"/>
      <c r="AZ14" s="168"/>
      <c r="BA14" s="169">
        <f t="shared" si="4"/>
        <v>0</v>
      </c>
      <c r="BB14" s="161"/>
      <c r="BC14" s="169"/>
      <c r="BD14" s="48"/>
      <c r="BE14" s="351">
        <v>10</v>
      </c>
      <c r="BF14" s="341"/>
      <c r="BG14" s="84">
        <v>2</v>
      </c>
      <c r="BH14" s="84">
        <v>2</v>
      </c>
      <c r="BI14" s="84">
        <v>9</v>
      </c>
      <c r="BJ14" s="342">
        <f t="shared" si="5"/>
        <v>23</v>
      </c>
      <c r="BK14" s="161"/>
      <c r="BL14" s="166"/>
      <c r="BM14" s="167"/>
      <c r="BN14" s="167"/>
      <c r="BO14" s="167"/>
      <c r="BP14" s="167">
        <v>9</v>
      </c>
      <c r="BQ14" s="168"/>
      <c r="BR14" s="168">
        <v>40</v>
      </c>
      <c r="BS14" s="168"/>
      <c r="BT14" s="169">
        <f t="shared" si="6"/>
        <v>49</v>
      </c>
      <c r="BU14" s="161"/>
      <c r="BV14" s="166"/>
      <c r="BW14" s="167"/>
      <c r="BX14" s="167"/>
      <c r="BY14" s="167"/>
      <c r="BZ14" s="167"/>
      <c r="CA14" s="168"/>
      <c r="CB14" s="168"/>
      <c r="CC14" s="168"/>
      <c r="CD14" s="169">
        <f t="shared" si="7"/>
        <v>0</v>
      </c>
      <c r="CE14" s="161"/>
      <c r="CF14" s="169"/>
    </row>
    <row r="15" spans="1:84" ht="12.75" customHeight="1">
      <c r="A15" s="123">
        <v>12</v>
      </c>
      <c r="B15" s="149">
        <v>7</v>
      </c>
      <c r="C15" s="75" t="s">
        <v>156</v>
      </c>
      <c r="D15" s="406">
        <f t="shared" si="0"/>
        <v>51</v>
      </c>
      <c r="E15" s="129"/>
      <c r="F15" s="326">
        <v>1</v>
      </c>
      <c r="G15" s="325">
        <v>1</v>
      </c>
      <c r="H15" s="325">
        <v>2</v>
      </c>
      <c r="I15" s="84"/>
      <c r="J15" s="325">
        <v>1</v>
      </c>
      <c r="K15" s="84"/>
      <c r="L15" s="325">
        <v>1</v>
      </c>
      <c r="M15" s="327"/>
      <c r="N15" s="92">
        <f t="shared" si="1"/>
        <v>6</v>
      </c>
      <c r="O15" s="48"/>
      <c r="P15" s="83">
        <v>10</v>
      </c>
      <c r="Q15" s="84">
        <v>1</v>
      </c>
      <c r="R15" s="84">
        <v>31</v>
      </c>
      <c r="S15" s="86"/>
      <c r="T15" s="84">
        <v>1</v>
      </c>
      <c r="U15" s="84"/>
      <c r="V15" s="84">
        <v>1</v>
      </c>
      <c r="W15" s="85">
        <v>7</v>
      </c>
      <c r="X15" s="161"/>
      <c r="Y15" s="166">
        <v>1</v>
      </c>
      <c r="Z15" s="167">
        <v>1</v>
      </c>
      <c r="AA15" s="167">
        <v>1</v>
      </c>
      <c r="AB15" s="167"/>
      <c r="AC15" s="167">
        <v>1</v>
      </c>
      <c r="AD15" s="168"/>
      <c r="AE15" s="168">
        <v>1</v>
      </c>
      <c r="AF15" s="168">
        <v>6</v>
      </c>
      <c r="AG15" s="169">
        <f t="shared" si="2"/>
        <v>11</v>
      </c>
      <c r="AH15" s="161"/>
      <c r="AI15" s="166">
        <v>8</v>
      </c>
      <c r="AJ15" s="167"/>
      <c r="AK15" s="167"/>
      <c r="AL15" s="167"/>
      <c r="AM15" s="167"/>
      <c r="AN15" s="168"/>
      <c r="AO15" s="168"/>
      <c r="AP15" s="168"/>
      <c r="AQ15" s="169">
        <f t="shared" si="3"/>
        <v>8</v>
      </c>
      <c r="AR15" s="161"/>
      <c r="AS15" s="166">
        <v>1</v>
      </c>
      <c r="AT15" s="167"/>
      <c r="AU15" s="167"/>
      <c r="AV15" s="167"/>
      <c r="AW15" s="167"/>
      <c r="AX15" s="168"/>
      <c r="AY15" s="168"/>
      <c r="AZ15" s="168">
        <v>1</v>
      </c>
      <c r="BA15" s="169">
        <f t="shared" si="4"/>
        <v>2</v>
      </c>
      <c r="BB15" s="161"/>
      <c r="BC15" s="169">
        <v>10</v>
      </c>
      <c r="BD15" s="48"/>
      <c r="BE15" s="341"/>
      <c r="BF15" s="341"/>
      <c r="BG15" s="84"/>
      <c r="BH15" s="84"/>
      <c r="BI15" s="84"/>
      <c r="BJ15" s="342">
        <f t="shared" si="5"/>
        <v>0</v>
      </c>
      <c r="BK15" s="161"/>
      <c r="BL15" s="166"/>
      <c r="BM15" s="167"/>
      <c r="BN15" s="167"/>
      <c r="BO15" s="167"/>
      <c r="BP15" s="167"/>
      <c r="BQ15" s="168"/>
      <c r="BR15" s="168"/>
      <c r="BS15" s="168"/>
      <c r="BT15" s="169">
        <f t="shared" si="6"/>
        <v>0</v>
      </c>
      <c r="BU15" s="161"/>
      <c r="BV15" s="166"/>
      <c r="BW15" s="167"/>
      <c r="BX15" s="167"/>
      <c r="BY15" s="167"/>
      <c r="BZ15" s="167"/>
      <c r="CA15" s="168"/>
      <c r="CB15" s="168"/>
      <c r="CC15" s="168"/>
      <c r="CD15" s="169">
        <f t="shared" si="7"/>
        <v>0</v>
      </c>
      <c r="CE15" s="161"/>
      <c r="CF15" s="169">
        <v>20</v>
      </c>
    </row>
    <row r="16" spans="1:84" ht="12.75" customHeight="1">
      <c r="A16" s="131">
        <v>13</v>
      </c>
      <c r="B16" s="149">
        <v>14</v>
      </c>
      <c r="C16" s="75" t="s">
        <v>50</v>
      </c>
      <c r="D16" s="406">
        <f t="shared" si="0"/>
        <v>42</v>
      </c>
      <c r="E16" s="129"/>
      <c r="F16" s="83"/>
      <c r="G16" s="84"/>
      <c r="H16" s="325">
        <v>1</v>
      </c>
      <c r="I16" s="84"/>
      <c r="J16" s="84"/>
      <c r="K16" s="84"/>
      <c r="L16" s="84"/>
      <c r="M16" s="85"/>
      <c r="N16" s="92">
        <f t="shared" si="1"/>
        <v>1</v>
      </c>
      <c r="O16" s="48"/>
      <c r="P16" s="83"/>
      <c r="Q16" s="84"/>
      <c r="R16" s="84">
        <v>32</v>
      </c>
      <c r="S16" s="86"/>
      <c r="T16" s="84"/>
      <c r="U16" s="84"/>
      <c r="V16" s="84"/>
      <c r="W16" s="85"/>
      <c r="X16" s="161"/>
      <c r="Y16" s="166"/>
      <c r="Z16" s="167"/>
      <c r="AA16" s="167">
        <v>1</v>
      </c>
      <c r="AB16" s="167"/>
      <c r="AC16" s="167"/>
      <c r="AD16" s="168"/>
      <c r="AE16" s="168"/>
      <c r="AF16" s="168"/>
      <c r="AG16" s="169">
        <f t="shared" si="2"/>
        <v>1</v>
      </c>
      <c r="AH16" s="161"/>
      <c r="AI16" s="166"/>
      <c r="AJ16" s="167"/>
      <c r="AK16" s="167"/>
      <c r="AL16" s="167"/>
      <c r="AM16" s="167"/>
      <c r="AN16" s="168"/>
      <c r="AO16" s="168"/>
      <c r="AP16" s="168"/>
      <c r="AQ16" s="169">
        <f t="shared" si="3"/>
        <v>0</v>
      </c>
      <c r="AR16" s="161"/>
      <c r="AS16" s="166"/>
      <c r="AT16" s="167"/>
      <c r="AU16" s="167">
        <v>10</v>
      </c>
      <c r="AV16" s="167"/>
      <c r="AW16" s="167"/>
      <c r="AX16" s="168"/>
      <c r="AY16" s="168"/>
      <c r="AZ16" s="168"/>
      <c r="BA16" s="169">
        <f t="shared" si="4"/>
        <v>10</v>
      </c>
      <c r="BB16" s="161"/>
      <c r="BC16" s="169">
        <v>10</v>
      </c>
      <c r="BD16" s="48"/>
      <c r="BE16" s="341"/>
      <c r="BF16" s="341"/>
      <c r="BG16" s="84"/>
      <c r="BH16" s="84"/>
      <c r="BI16" s="84"/>
      <c r="BJ16" s="342">
        <f t="shared" si="5"/>
        <v>0</v>
      </c>
      <c r="BK16" s="161"/>
      <c r="BL16" s="166"/>
      <c r="BM16" s="167"/>
      <c r="BN16" s="167">
        <v>20</v>
      </c>
      <c r="BO16" s="167"/>
      <c r="BP16" s="167"/>
      <c r="BQ16" s="168"/>
      <c r="BR16" s="168"/>
      <c r="BS16" s="168"/>
      <c r="BT16" s="169">
        <f t="shared" si="6"/>
        <v>20</v>
      </c>
      <c r="BU16" s="161"/>
      <c r="BV16" s="166"/>
      <c r="BW16" s="167"/>
      <c r="BX16" s="167">
        <v>1</v>
      </c>
      <c r="BY16" s="167"/>
      <c r="BZ16" s="167"/>
      <c r="CA16" s="168"/>
      <c r="CB16" s="168"/>
      <c r="CC16" s="168"/>
      <c r="CD16" s="169">
        <f t="shared" si="7"/>
        <v>1</v>
      </c>
      <c r="CE16" s="161"/>
      <c r="CF16" s="169"/>
    </row>
    <row r="17" spans="1:84" ht="12.75" customHeight="1">
      <c r="A17" s="131">
        <v>14</v>
      </c>
      <c r="B17" s="149">
        <v>15</v>
      </c>
      <c r="C17" s="75" t="s">
        <v>28</v>
      </c>
      <c r="D17" s="316">
        <f t="shared" si="0"/>
        <v>41</v>
      </c>
      <c r="E17" s="129"/>
      <c r="F17" s="326">
        <v>1</v>
      </c>
      <c r="G17" s="325">
        <v>1</v>
      </c>
      <c r="H17" s="325">
        <v>2</v>
      </c>
      <c r="I17" s="325">
        <v>1</v>
      </c>
      <c r="J17" s="325">
        <v>3</v>
      </c>
      <c r="K17" s="84"/>
      <c r="L17" s="325">
        <v>1</v>
      </c>
      <c r="M17" s="85"/>
      <c r="N17" s="92">
        <f t="shared" si="1"/>
        <v>9</v>
      </c>
      <c r="O17" s="48"/>
      <c r="P17" s="83">
        <v>1</v>
      </c>
      <c r="Q17" s="84">
        <v>1</v>
      </c>
      <c r="R17" s="84">
        <v>15</v>
      </c>
      <c r="S17" s="86">
        <v>9</v>
      </c>
      <c r="T17" s="84">
        <v>4</v>
      </c>
      <c r="U17" s="84"/>
      <c r="V17" s="84">
        <v>1</v>
      </c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  <c r="AH17" s="161"/>
      <c r="AI17" s="166"/>
      <c r="AJ17" s="167"/>
      <c r="AK17" s="167"/>
      <c r="AL17" s="167"/>
      <c r="AM17" s="167"/>
      <c r="AN17" s="168"/>
      <c r="AO17" s="168"/>
      <c r="AP17" s="168"/>
      <c r="AQ17" s="169">
        <f t="shared" si="3"/>
        <v>0</v>
      </c>
      <c r="AR17" s="161"/>
      <c r="AS17" s="166"/>
      <c r="AT17" s="167"/>
      <c r="AU17" s="167">
        <v>6</v>
      </c>
      <c r="AV17" s="167">
        <v>8</v>
      </c>
      <c r="AW17" s="167">
        <v>2</v>
      </c>
      <c r="AX17" s="168"/>
      <c r="AY17" s="168"/>
      <c r="AZ17" s="168"/>
      <c r="BA17" s="169">
        <f t="shared" si="4"/>
        <v>16</v>
      </c>
      <c r="BB17" s="161"/>
      <c r="BC17" s="169"/>
      <c r="BD17" s="48"/>
      <c r="BE17" s="341">
        <v>10</v>
      </c>
      <c r="BF17" s="341">
        <v>2</v>
      </c>
      <c r="BG17" s="84">
        <v>2</v>
      </c>
      <c r="BH17" s="84">
        <v>2</v>
      </c>
      <c r="BI17" s="84">
        <v>1</v>
      </c>
      <c r="BJ17" s="342">
        <f t="shared" si="5"/>
        <v>17</v>
      </c>
      <c r="BK17" s="161"/>
      <c r="BL17" s="166"/>
      <c r="BM17" s="167"/>
      <c r="BN17" s="167">
        <v>8</v>
      </c>
      <c r="BO17" s="167"/>
      <c r="BP17" s="167"/>
      <c r="BQ17" s="168"/>
      <c r="BR17" s="168"/>
      <c r="BS17" s="168"/>
      <c r="BT17" s="169">
        <f t="shared" si="6"/>
        <v>8</v>
      </c>
      <c r="BU17" s="161"/>
      <c r="BV17" s="166"/>
      <c r="BW17" s="167"/>
      <c r="BX17" s="167"/>
      <c r="BY17" s="167"/>
      <c r="BZ17" s="167"/>
      <c r="CA17" s="168"/>
      <c r="CB17" s="168"/>
      <c r="CC17" s="168"/>
      <c r="CD17" s="169">
        <f t="shared" si="7"/>
        <v>0</v>
      </c>
      <c r="CE17" s="161"/>
      <c r="CF17" s="169"/>
    </row>
    <row r="18" spans="1:84" ht="12.75" customHeight="1">
      <c r="A18" s="131">
        <v>15</v>
      </c>
      <c r="B18" s="149">
        <v>8</v>
      </c>
      <c r="C18" s="74" t="s">
        <v>17</v>
      </c>
      <c r="D18" s="316">
        <f t="shared" si="0"/>
        <v>40</v>
      </c>
      <c r="E18" s="129"/>
      <c r="F18" s="83"/>
      <c r="G18" s="84"/>
      <c r="H18" s="325">
        <v>2</v>
      </c>
      <c r="I18" s="84"/>
      <c r="J18" s="325">
        <v>3</v>
      </c>
      <c r="K18" s="325">
        <v>1</v>
      </c>
      <c r="L18" s="325">
        <v>1</v>
      </c>
      <c r="M18" s="327">
        <v>1</v>
      </c>
      <c r="N18" s="92">
        <f t="shared" si="1"/>
        <v>8</v>
      </c>
      <c r="O18" s="48"/>
      <c r="P18" s="83"/>
      <c r="Q18" s="84"/>
      <c r="R18" s="84">
        <v>2</v>
      </c>
      <c r="S18" s="86"/>
      <c r="T18" s="84">
        <v>25</v>
      </c>
      <c r="U18" s="84">
        <v>1</v>
      </c>
      <c r="V18" s="84">
        <v>1</v>
      </c>
      <c r="W18" s="85">
        <v>1</v>
      </c>
      <c r="X18" s="161"/>
      <c r="Y18" s="166"/>
      <c r="Z18" s="167"/>
      <c r="AA18" s="167"/>
      <c r="AB18" s="167"/>
      <c r="AC18" s="167"/>
      <c r="AD18" s="168"/>
      <c r="AE18" s="168"/>
      <c r="AF18" s="168"/>
      <c r="AG18" s="169">
        <f t="shared" si="2"/>
        <v>0</v>
      </c>
      <c r="AH18" s="161"/>
      <c r="AI18" s="166"/>
      <c r="AJ18" s="167"/>
      <c r="AK18" s="167"/>
      <c r="AL18" s="167"/>
      <c r="AM18" s="167">
        <v>20</v>
      </c>
      <c r="AN18" s="168"/>
      <c r="AO18" s="168"/>
      <c r="AP18" s="168"/>
      <c r="AQ18" s="169">
        <f t="shared" si="3"/>
        <v>20</v>
      </c>
      <c r="AR18" s="161"/>
      <c r="AS18" s="166"/>
      <c r="AT18" s="167"/>
      <c r="AU18" s="167"/>
      <c r="AV18" s="167"/>
      <c r="AW18" s="167">
        <v>1</v>
      </c>
      <c r="AX18" s="168"/>
      <c r="AY18" s="168"/>
      <c r="AZ18" s="168"/>
      <c r="BA18" s="169">
        <f t="shared" si="4"/>
        <v>1</v>
      </c>
      <c r="BB18" s="161"/>
      <c r="BC18" s="169"/>
      <c r="BD18" s="48"/>
      <c r="BE18" s="351">
        <v>10</v>
      </c>
      <c r="BF18" s="341">
        <v>2</v>
      </c>
      <c r="BG18" s="84">
        <v>2</v>
      </c>
      <c r="BH18" s="84">
        <v>2</v>
      </c>
      <c r="BI18" s="84">
        <v>2</v>
      </c>
      <c r="BJ18" s="342">
        <f t="shared" si="5"/>
        <v>18</v>
      </c>
      <c r="BK18" s="161"/>
      <c r="BL18" s="166"/>
      <c r="BM18" s="167"/>
      <c r="BN18" s="167"/>
      <c r="BO18" s="167"/>
      <c r="BP18" s="167">
        <v>1</v>
      </c>
      <c r="BQ18" s="168"/>
      <c r="BR18" s="168"/>
      <c r="BS18" s="168"/>
      <c r="BT18" s="169">
        <f t="shared" si="6"/>
        <v>1</v>
      </c>
      <c r="BU18" s="161"/>
      <c r="BV18" s="166"/>
      <c r="BW18" s="167"/>
      <c r="BX18" s="167"/>
      <c r="BY18" s="167"/>
      <c r="BZ18" s="167"/>
      <c r="CA18" s="168"/>
      <c r="CB18" s="168"/>
      <c r="CC18" s="168"/>
      <c r="CD18" s="169">
        <f t="shared" si="7"/>
        <v>0</v>
      </c>
      <c r="CE18" s="161"/>
      <c r="CF18" s="169"/>
    </row>
    <row r="19" spans="1:84" ht="12.75" customHeight="1">
      <c r="A19" s="131">
        <v>16</v>
      </c>
      <c r="B19" s="149">
        <v>16</v>
      </c>
      <c r="C19" s="74" t="s">
        <v>20</v>
      </c>
      <c r="D19" s="316">
        <f t="shared" si="0"/>
        <v>32</v>
      </c>
      <c r="E19" s="129"/>
      <c r="F19" s="326">
        <v>2</v>
      </c>
      <c r="G19" s="325">
        <v>1</v>
      </c>
      <c r="H19" s="325">
        <v>2</v>
      </c>
      <c r="I19" s="84"/>
      <c r="J19" s="325">
        <v>3</v>
      </c>
      <c r="K19" s="84"/>
      <c r="L19" s="325">
        <v>1</v>
      </c>
      <c r="M19" s="327">
        <v>1</v>
      </c>
      <c r="N19" s="92">
        <f t="shared" si="1"/>
        <v>10</v>
      </c>
      <c r="O19" s="48"/>
      <c r="P19" s="83">
        <v>14</v>
      </c>
      <c r="Q19" s="84">
        <v>1</v>
      </c>
      <c r="R19" s="84">
        <v>2</v>
      </c>
      <c r="S19" s="86"/>
      <c r="T19" s="84">
        <v>3</v>
      </c>
      <c r="U19" s="84"/>
      <c r="V19" s="84">
        <v>1</v>
      </c>
      <c r="W19" s="85">
        <v>1</v>
      </c>
      <c r="X19" s="161"/>
      <c r="Y19" s="166">
        <v>1</v>
      </c>
      <c r="Z19" s="167"/>
      <c r="AA19" s="167"/>
      <c r="AB19" s="167"/>
      <c r="AC19" s="167"/>
      <c r="AD19" s="168"/>
      <c r="AE19" s="168"/>
      <c r="AF19" s="168"/>
      <c r="AG19" s="169">
        <f t="shared" si="2"/>
        <v>1</v>
      </c>
      <c r="AH19" s="161"/>
      <c r="AI19" s="166">
        <v>6</v>
      </c>
      <c r="AJ19" s="167"/>
      <c r="AK19" s="167"/>
      <c r="AL19" s="167"/>
      <c r="AM19" s="167"/>
      <c r="AN19" s="168"/>
      <c r="AO19" s="168"/>
      <c r="AP19" s="168"/>
      <c r="AQ19" s="169">
        <f t="shared" si="3"/>
        <v>6</v>
      </c>
      <c r="AR19" s="161"/>
      <c r="AS19" s="166"/>
      <c r="AT19" s="167"/>
      <c r="AU19" s="167"/>
      <c r="AV19" s="167"/>
      <c r="AW19" s="167"/>
      <c r="AX19" s="168"/>
      <c r="AY19" s="168"/>
      <c r="AZ19" s="168"/>
      <c r="BA19" s="169">
        <f t="shared" si="4"/>
        <v>0</v>
      </c>
      <c r="BB19" s="161"/>
      <c r="BC19" s="169"/>
      <c r="BD19" s="48"/>
      <c r="BE19" s="351">
        <v>10</v>
      </c>
      <c r="BF19" s="341">
        <v>2</v>
      </c>
      <c r="BG19" s="84">
        <v>2</v>
      </c>
      <c r="BH19" s="84">
        <v>2</v>
      </c>
      <c r="BI19" s="84">
        <v>2</v>
      </c>
      <c r="BJ19" s="342">
        <f t="shared" si="5"/>
        <v>18</v>
      </c>
      <c r="BK19" s="161"/>
      <c r="BL19" s="166">
        <v>6</v>
      </c>
      <c r="BM19" s="167"/>
      <c r="BN19" s="167"/>
      <c r="BO19" s="167"/>
      <c r="BP19" s="167">
        <v>1</v>
      </c>
      <c r="BQ19" s="168"/>
      <c r="BR19" s="168"/>
      <c r="BS19" s="168"/>
      <c r="BT19" s="169">
        <f t="shared" si="6"/>
        <v>7</v>
      </c>
      <c r="BU19" s="161"/>
      <c r="BV19" s="166"/>
      <c r="BW19" s="167"/>
      <c r="BX19" s="167"/>
      <c r="BY19" s="167"/>
      <c r="BZ19" s="167"/>
      <c r="CA19" s="168"/>
      <c r="CB19" s="168"/>
      <c r="CC19" s="168"/>
      <c r="CD19" s="169">
        <f t="shared" si="7"/>
        <v>0</v>
      </c>
      <c r="CE19" s="161"/>
      <c r="CF19" s="169"/>
    </row>
    <row r="20" spans="1:84" ht="12.75" customHeight="1">
      <c r="A20" s="131">
        <v>17</v>
      </c>
      <c r="B20" s="150">
        <v>17</v>
      </c>
      <c r="C20" s="74" t="s">
        <v>40</v>
      </c>
      <c r="D20" s="316">
        <f t="shared" si="0"/>
        <v>24</v>
      </c>
      <c r="E20" s="129"/>
      <c r="F20" s="326">
        <v>1</v>
      </c>
      <c r="G20" s="325">
        <v>1</v>
      </c>
      <c r="H20" s="325">
        <v>2</v>
      </c>
      <c r="I20" s="84"/>
      <c r="J20" s="325">
        <v>2</v>
      </c>
      <c r="K20" s="84"/>
      <c r="L20" s="325">
        <v>2</v>
      </c>
      <c r="M20" s="85"/>
      <c r="N20" s="92">
        <f t="shared" si="1"/>
        <v>8</v>
      </c>
      <c r="O20" s="48"/>
      <c r="P20" s="83">
        <v>1</v>
      </c>
      <c r="Q20" s="84">
        <v>2</v>
      </c>
      <c r="R20" s="84">
        <v>2</v>
      </c>
      <c r="S20" s="86"/>
      <c r="T20" s="84">
        <v>2</v>
      </c>
      <c r="U20" s="84"/>
      <c r="V20" s="84">
        <v>2</v>
      </c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  <c r="AH20" s="161"/>
      <c r="AI20" s="166"/>
      <c r="AJ20" s="167">
        <v>6</v>
      </c>
      <c r="AK20" s="167"/>
      <c r="AL20" s="167"/>
      <c r="AM20" s="167"/>
      <c r="AN20" s="168"/>
      <c r="AO20" s="168"/>
      <c r="AP20" s="168"/>
      <c r="AQ20" s="169">
        <f t="shared" si="3"/>
        <v>6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4"/>
        <v>0</v>
      </c>
      <c r="BB20" s="161"/>
      <c r="BC20" s="169"/>
      <c r="BD20" s="48"/>
      <c r="BE20" s="341">
        <v>10</v>
      </c>
      <c r="BF20" s="341">
        <v>2</v>
      </c>
      <c r="BG20" s="84">
        <v>2</v>
      </c>
      <c r="BH20" s="84">
        <v>2</v>
      </c>
      <c r="BI20" s="84">
        <v>2</v>
      </c>
      <c r="BJ20" s="342">
        <f t="shared" si="5"/>
        <v>18</v>
      </c>
      <c r="BK20" s="161"/>
      <c r="BL20" s="166"/>
      <c r="BM20" s="167"/>
      <c r="BN20" s="167"/>
      <c r="BO20" s="167"/>
      <c r="BP20" s="167"/>
      <c r="BQ20" s="168"/>
      <c r="BR20" s="168"/>
      <c r="BS20" s="168"/>
      <c r="BT20" s="169">
        <f t="shared" si="6"/>
        <v>0</v>
      </c>
      <c r="BU20" s="161"/>
      <c r="BV20" s="166"/>
      <c r="BW20" s="167"/>
      <c r="BX20" s="167"/>
      <c r="BY20" s="167"/>
      <c r="BZ20" s="167"/>
      <c r="CA20" s="168"/>
      <c r="CB20" s="168"/>
      <c r="CC20" s="168"/>
      <c r="CD20" s="169">
        <f t="shared" si="7"/>
        <v>0</v>
      </c>
      <c r="CE20" s="161"/>
      <c r="CF20" s="169"/>
    </row>
    <row r="21" spans="1:84" ht="12.75" customHeight="1">
      <c r="A21" s="131">
        <v>17</v>
      </c>
      <c r="B21" s="150">
        <v>20</v>
      </c>
      <c r="C21" s="74" t="s">
        <v>18</v>
      </c>
      <c r="D21" s="316">
        <f t="shared" si="0"/>
        <v>24</v>
      </c>
      <c r="E21" s="129"/>
      <c r="F21" s="326">
        <v>1</v>
      </c>
      <c r="G21" s="84"/>
      <c r="H21" s="325">
        <v>2</v>
      </c>
      <c r="I21" s="325">
        <v>1</v>
      </c>
      <c r="J21" s="325">
        <v>2</v>
      </c>
      <c r="K21" s="84"/>
      <c r="L21" s="325">
        <v>2</v>
      </c>
      <c r="M21" s="85"/>
      <c r="N21" s="92">
        <f t="shared" si="1"/>
        <v>8</v>
      </c>
      <c r="O21" s="48"/>
      <c r="P21" s="83">
        <v>1</v>
      </c>
      <c r="Q21" s="84"/>
      <c r="R21" s="84">
        <v>2</v>
      </c>
      <c r="S21" s="86">
        <v>2</v>
      </c>
      <c r="T21" s="84">
        <v>4</v>
      </c>
      <c r="U21" s="84"/>
      <c r="V21" s="84">
        <v>5</v>
      </c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2"/>
        <v>0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3"/>
        <v>0</v>
      </c>
      <c r="AR21" s="161"/>
      <c r="AS21" s="166"/>
      <c r="AT21" s="167"/>
      <c r="AU21" s="167">
        <v>1</v>
      </c>
      <c r="AV21" s="167">
        <v>1</v>
      </c>
      <c r="AW21" s="167">
        <v>1</v>
      </c>
      <c r="AX21" s="168"/>
      <c r="AY21" s="168"/>
      <c r="AZ21" s="168"/>
      <c r="BA21" s="169">
        <f t="shared" si="4"/>
        <v>3</v>
      </c>
      <c r="BB21" s="161"/>
      <c r="BC21" s="169"/>
      <c r="BD21" s="48"/>
      <c r="BE21" s="351">
        <v>10</v>
      </c>
      <c r="BF21" s="341">
        <v>1</v>
      </c>
      <c r="BG21" s="84">
        <v>2</v>
      </c>
      <c r="BH21" s="84">
        <v>2</v>
      </c>
      <c r="BI21" s="84">
        <v>5</v>
      </c>
      <c r="BJ21" s="342">
        <f t="shared" si="5"/>
        <v>20</v>
      </c>
      <c r="BK21" s="161"/>
      <c r="BL21" s="166"/>
      <c r="BM21" s="167"/>
      <c r="BN21" s="167"/>
      <c r="BO21" s="167"/>
      <c r="BP21" s="167">
        <v>1</v>
      </c>
      <c r="BQ21" s="168"/>
      <c r="BR21" s="168"/>
      <c r="BS21" s="168"/>
      <c r="BT21" s="169">
        <f t="shared" si="6"/>
        <v>1</v>
      </c>
      <c r="BU21" s="161"/>
      <c r="BV21" s="166"/>
      <c r="BW21" s="167"/>
      <c r="BX21" s="167"/>
      <c r="BY21" s="167"/>
      <c r="BZ21" s="167"/>
      <c r="CA21" s="168"/>
      <c r="CB21" s="168"/>
      <c r="CC21" s="168"/>
      <c r="CD21" s="169">
        <f t="shared" si="7"/>
        <v>0</v>
      </c>
      <c r="CE21" s="161"/>
      <c r="CF21" s="169"/>
    </row>
    <row r="22" spans="1:84" ht="12.75" customHeight="1">
      <c r="A22" s="131">
        <v>17</v>
      </c>
      <c r="B22" s="150">
        <v>23</v>
      </c>
      <c r="C22" s="75" t="s">
        <v>59</v>
      </c>
      <c r="D22" s="316">
        <f t="shared" si="0"/>
        <v>24</v>
      </c>
      <c r="E22" s="129"/>
      <c r="F22" s="83"/>
      <c r="G22" s="84"/>
      <c r="H22" s="84"/>
      <c r="I22" s="84"/>
      <c r="J22" s="325">
        <v>1</v>
      </c>
      <c r="K22" s="325">
        <v>1</v>
      </c>
      <c r="L22" s="325">
        <v>3</v>
      </c>
      <c r="M22" s="85"/>
      <c r="N22" s="92">
        <f t="shared" si="1"/>
        <v>5</v>
      </c>
      <c r="O22" s="48"/>
      <c r="P22" s="83"/>
      <c r="Q22" s="84"/>
      <c r="R22" s="84"/>
      <c r="S22" s="86"/>
      <c r="T22" s="84">
        <v>2</v>
      </c>
      <c r="U22" s="84">
        <v>1</v>
      </c>
      <c r="V22" s="84">
        <v>11</v>
      </c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3"/>
        <v>0</v>
      </c>
      <c r="AR22" s="161"/>
      <c r="AS22" s="166"/>
      <c r="AT22" s="167"/>
      <c r="AU22" s="167"/>
      <c r="AV22" s="167"/>
      <c r="AW22" s="167"/>
      <c r="AX22" s="168"/>
      <c r="AY22" s="168"/>
      <c r="AZ22" s="168"/>
      <c r="BA22" s="169">
        <f t="shared" si="4"/>
        <v>0</v>
      </c>
      <c r="BB22" s="161"/>
      <c r="BC22" s="169"/>
      <c r="BD22" s="48"/>
      <c r="BE22" s="341">
        <v>10</v>
      </c>
      <c r="BF22" s="341"/>
      <c r="BG22" s="84">
        <v>1</v>
      </c>
      <c r="BH22" s="84">
        <v>2</v>
      </c>
      <c r="BI22" s="84">
        <v>2</v>
      </c>
      <c r="BJ22" s="342">
        <f t="shared" si="5"/>
        <v>15</v>
      </c>
      <c r="BK22" s="161"/>
      <c r="BL22" s="166"/>
      <c r="BM22" s="167"/>
      <c r="BN22" s="167"/>
      <c r="BO22" s="167"/>
      <c r="BP22" s="167">
        <v>1</v>
      </c>
      <c r="BQ22" s="168"/>
      <c r="BR22" s="168">
        <v>8</v>
      </c>
      <c r="BS22" s="168"/>
      <c r="BT22" s="169">
        <f t="shared" si="6"/>
        <v>9</v>
      </c>
      <c r="BU22" s="161"/>
      <c r="BV22" s="166"/>
      <c r="BW22" s="167"/>
      <c r="BX22" s="167"/>
      <c r="BY22" s="167"/>
      <c r="BZ22" s="167"/>
      <c r="CA22" s="168"/>
      <c r="CB22" s="168"/>
      <c r="CC22" s="168"/>
      <c r="CD22" s="169">
        <f t="shared" si="7"/>
        <v>0</v>
      </c>
      <c r="CE22" s="161"/>
      <c r="CF22" s="169"/>
    </row>
    <row r="23" spans="1:84" ht="12.75" customHeight="1">
      <c r="A23" s="131">
        <v>20</v>
      </c>
      <c r="B23" s="150">
        <v>19</v>
      </c>
      <c r="C23" s="75" t="s">
        <v>294</v>
      </c>
      <c r="D23" s="406">
        <f t="shared" si="0"/>
        <v>8</v>
      </c>
      <c r="E23" s="129"/>
      <c r="F23" s="83"/>
      <c r="G23" s="325">
        <v>1</v>
      </c>
      <c r="H23" s="84"/>
      <c r="I23" s="84"/>
      <c r="J23" s="325">
        <v>1</v>
      </c>
      <c r="K23" s="325">
        <v>1</v>
      </c>
      <c r="L23" s="84"/>
      <c r="M23" s="85"/>
      <c r="N23" s="92">
        <f t="shared" si="1"/>
        <v>3</v>
      </c>
      <c r="O23" s="48"/>
      <c r="P23" s="83"/>
      <c r="Q23" s="84">
        <v>6</v>
      </c>
      <c r="R23" s="84"/>
      <c r="S23" s="86"/>
      <c r="T23" s="84">
        <v>1</v>
      </c>
      <c r="U23" s="84">
        <v>1</v>
      </c>
      <c r="V23" s="84"/>
      <c r="W23" s="85"/>
      <c r="X23" s="161"/>
      <c r="Y23" s="166"/>
      <c r="Z23" s="167">
        <v>6</v>
      </c>
      <c r="AA23" s="167">
        <v>1</v>
      </c>
      <c r="AB23" s="167"/>
      <c r="AC23" s="167">
        <v>1</v>
      </c>
      <c r="AD23" s="168"/>
      <c r="AE23" s="168"/>
      <c r="AF23" s="168"/>
      <c r="AG23" s="169">
        <f t="shared" si="2"/>
        <v>8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3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4"/>
        <v>0</v>
      </c>
      <c r="BB23" s="161"/>
      <c r="BC23" s="169"/>
      <c r="BD23" s="48"/>
      <c r="BE23" s="341"/>
      <c r="BF23" s="341"/>
      <c r="BG23" s="84"/>
      <c r="BH23" s="84"/>
      <c r="BI23" s="84"/>
      <c r="BJ23" s="342">
        <f t="shared" si="5"/>
        <v>0</v>
      </c>
      <c r="BK23" s="161"/>
      <c r="BL23" s="166"/>
      <c r="BM23" s="167"/>
      <c r="BN23" s="167"/>
      <c r="BO23" s="167"/>
      <c r="BP23" s="167"/>
      <c r="BQ23" s="168"/>
      <c r="BR23" s="168"/>
      <c r="BS23" s="168"/>
      <c r="BT23" s="169">
        <f t="shared" si="6"/>
        <v>0</v>
      </c>
      <c r="BU23" s="161"/>
      <c r="BV23" s="166"/>
      <c r="BW23" s="167"/>
      <c r="BX23" s="167"/>
      <c r="BY23" s="167"/>
      <c r="BZ23" s="167"/>
      <c r="CA23" s="168"/>
      <c r="CB23" s="168"/>
      <c r="CC23" s="168"/>
      <c r="CD23" s="169">
        <f t="shared" si="7"/>
        <v>0</v>
      </c>
      <c r="CE23" s="161"/>
      <c r="CF23" s="169"/>
    </row>
    <row r="24" spans="1:84" ht="12.75" customHeight="1">
      <c r="A24" s="131">
        <v>21</v>
      </c>
      <c r="B24" s="150">
        <v>24</v>
      </c>
      <c r="C24" s="75" t="s">
        <v>23</v>
      </c>
      <c r="D24" s="316">
        <f t="shared" si="0"/>
        <v>2</v>
      </c>
      <c r="E24" s="129"/>
      <c r="F24" s="83"/>
      <c r="G24" s="84"/>
      <c r="H24" s="84"/>
      <c r="I24" s="84"/>
      <c r="J24" s="325">
        <v>1</v>
      </c>
      <c r="K24" s="84"/>
      <c r="L24" s="325">
        <v>1</v>
      </c>
      <c r="M24" s="85"/>
      <c r="N24" s="92">
        <f t="shared" si="1"/>
        <v>2</v>
      </c>
      <c r="O24" s="48"/>
      <c r="P24" s="83"/>
      <c r="Q24" s="84"/>
      <c r="R24" s="84"/>
      <c r="S24" s="86"/>
      <c r="T24" s="84">
        <v>1</v>
      </c>
      <c r="U24" s="84"/>
      <c r="V24" s="84">
        <v>1</v>
      </c>
      <c r="W24" s="85"/>
      <c r="X24" s="161"/>
      <c r="Y24" s="166"/>
      <c r="Z24" s="167"/>
      <c r="AA24" s="167"/>
      <c r="AB24" s="167"/>
      <c r="AC24" s="167"/>
      <c r="AD24" s="168"/>
      <c r="AE24" s="168"/>
      <c r="AF24" s="168"/>
      <c r="AG24" s="169">
        <f t="shared" si="2"/>
        <v>0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3"/>
        <v>0</v>
      </c>
      <c r="AR24" s="161"/>
      <c r="AS24" s="166"/>
      <c r="AT24" s="167"/>
      <c r="AU24" s="167"/>
      <c r="AV24" s="167"/>
      <c r="AW24" s="167">
        <v>1</v>
      </c>
      <c r="AX24" s="168"/>
      <c r="AY24" s="168">
        <v>1</v>
      </c>
      <c r="AZ24" s="168"/>
      <c r="BA24" s="169">
        <f t="shared" si="4"/>
        <v>2</v>
      </c>
      <c r="BB24" s="161"/>
      <c r="BC24" s="169"/>
      <c r="BD24" s="48"/>
      <c r="BE24" s="341"/>
      <c r="BF24" s="341"/>
      <c r="BG24" s="84"/>
      <c r="BH24" s="84"/>
      <c r="BI24" s="84"/>
      <c r="BJ24" s="342">
        <f t="shared" si="5"/>
        <v>0</v>
      </c>
      <c r="BK24" s="161"/>
      <c r="BL24" s="166"/>
      <c r="BM24" s="167"/>
      <c r="BN24" s="167"/>
      <c r="BO24" s="167"/>
      <c r="BP24" s="167"/>
      <c r="BQ24" s="168"/>
      <c r="BR24" s="168"/>
      <c r="BS24" s="168"/>
      <c r="BT24" s="169">
        <f t="shared" si="6"/>
        <v>0</v>
      </c>
      <c r="BU24" s="161"/>
      <c r="BV24" s="166"/>
      <c r="BW24" s="167"/>
      <c r="BX24" s="167"/>
      <c r="BY24" s="167"/>
      <c r="BZ24" s="167"/>
      <c r="CA24" s="168"/>
      <c r="CB24" s="168"/>
      <c r="CC24" s="168"/>
      <c r="CD24" s="169">
        <f t="shared" si="7"/>
        <v>0</v>
      </c>
      <c r="CE24" s="161"/>
      <c r="CF24" s="169"/>
    </row>
    <row r="25" spans="1:84" ht="12.75" customHeight="1">
      <c r="A25" s="131">
        <v>22</v>
      </c>
      <c r="B25" s="150">
        <v>24</v>
      </c>
      <c r="C25" s="75" t="s">
        <v>627</v>
      </c>
      <c r="D25" s="316">
        <f t="shared" si="0"/>
        <v>1</v>
      </c>
      <c r="E25" s="129"/>
      <c r="F25" s="83"/>
      <c r="G25" s="84"/>
      <c r="H25" s="325">
        <v>1</v>
      </c>
      <c r="I25" s="86"/>
      <c r="J25" s="84"/>
      <c r="K25" s="84"/>
      <c r="L25" s="84"/>
      <c r="M25" s="85"/>
      <c r="N25" s="92">
        <f t="shared" si="1"/>
        <v>1</v>
      </c>
      <c r="O25" s="48"/>
      <c r="P25" s="83"/>
      <c r="Q25" s="84"/>
      <c r="R25" s="84">
        <v>1</v>
      </c>
      <c r="S25" s="86"/>
      <c r="T25" s="84"/>
      <c r="U25" s="84"/>
      <c r="V25" s="84"/>
      <c r="W25" s="85"/>
      <c r="X25" s="161"/>
      <c r="Y25" s="166"/>
      <c r="Z25" s="167"/>
      <c r="AA25" s="167">
        <v>1</v>
      </c>
      <c r="AB25" s="167"/>
      <c r="AC25" s="167"/>
      <c r="AD25" s="168"/>
      <c r="AE25" s="168"/>
      <c r="AF25" s="168"/>
      <c r="AG25" s="169">
        <f t="shared" si="2"/>
        <v>1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3"/>
        <v>0</v>
      </c>
      <c r="AR25" s="161"/>
      <c r="AS25" s="166"/>
      <c r="AT25" s="167"/>
      <c r="AU25" s="167"/>
      <c r="AV25" s="167"/>
      <c r="AW25" s="167"/>
      <c r="AX25" s="168"/>
      <c r="AY25" s="168"/>
      <c r="AZ25" s="168"/>
      <c r="BA25" s="169">
        <f t="shared" si="4"/>
        <v>0</v>
      </c>
      <c r="BB25" s="161"/>
      <c r="BC25" s="169"/>
      <c r="BD25" s="48"/>
      <c r="BE25" s="341"/>
      <c r="BF25" s="341"/>
      <c r="BG25" s="84"/>
      <c r="BH25" s="84"/>
      <c r="BI25" s="84"/>
      <c r="BJ25" s="342">
        <f t="shared" si="5"/>
        <v>0</v>
      </c>
      <c r="BK25" s="161"/>
      <c r="BL25" s="166"/>
      <c r="BM25" s="167"/>
      <c r="BN25" s="167"/>
      <c r="BO25" s="167"/>
      <c r="BP25" s="167"/>
      <c r="BQ25" s="168"/>
      <c r="BR25" s="168"/>
      <c r="BS25" s="168"/>
      <c r="BT25" s="169">
        <f t="shared" si="6"/>
        <v>0</v>
      </c>
      <c r="BU25" s="161"/>
      <c r="BV25" s="166"/>
      <c r="BW25" s="167"/>
      <c r="BX25" s="167"/>
      <c r="BY25" s="167"/>
      <c r="BZ25" s="167"/>
      <c r="CA25" s="168"/>
      <c r="CB25" s="168"/>
      <c r="CC25" s="168"/>
      <c r="CD25" s="169">
        <f t="shared" si="7"/>
        <v>0</v>
      </c>
      <c r="CE25" s="161"/>
      <c r="CF25" s="169"/>
    </row>
    <row r="26" spans="1:84" ht="12.75" customHeight="1">
      <c r="A26" s="419" t="s">
        <v>742</v>
      </c>
      <c r="B26" s="420"/>
      <c r="C26" s="421" t="s">
        <v>176</v>
      </c>
      <c r="D26" s="316">
        <f>SUM(AG26+AQ26+BA26+BC26+BJ26+BT26+CD26+CF26)</f>
        <v>21</v>
      </c>
      <c r="E26" s="129"/>
      <c r="F26" s="326"/>
      <c r="G26" s="84"/>
      <c r="H26" s="84"/>
      <c r="I26" s="84"/>
      <c r="J26" s="325">
        <v>1</v>
      </c>
      <c r="K26" s="84"/>
      <c r="L26" s="84"/>
      <c r="M26" s="85"/>
      <c r="N26" s="92">
        <f>SUM(F26:M26)</f>
        <v>1</v>
      </c>
      <c r="O26" s="48"/>
      <c r="P26" s="83">
        <v>20</v>
      </c>
      <c r="Q26" s="84"/>
      <c r="R26" s="84"/>
      <c r="S26" s="86"/>
      <c r="T26" s="84">
        <v>1</v>
      </c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>SUM(Y26:AF26)</f>
        <v>0</v>
      </c>
      <c r="AH26" s="161"/>
      <c r="AI26" s="166">
        <v>20</v>
      </c>
      <c r="AJ26" s="167"/>
      <c r="AK26" s="167"/>
      <c r="AL26" s="167"/>
      <c r="AM26" s="167"/>
      <c r="AN26" s="168"/>
      <c r="AO26" s="168"/>
      <c r="AP26" s="168"/>
      <c r="AQ26" s="169">
        <f>SUM(AI26:AP26)</f>
        <v>20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>SUM(AS26:AZ26)</f>
        <v>0</v>
      </c>
      <c r="BB26" s="161"/>
      <c r="BC26" s="169"/>
      <c r="BD26" s="48"/>
      <c r="BE26" s="341"/>
      <c r="BF26" s="343"/>
      <c r="BG26" s="86"/>
      <c r="BH26" s="84"/>
      <c r="BI26" s="86"/>
      <c r="BJ26" s="342">
        <f>SUM(BE26:BI26)</f>
        <v>0</v>
      </c>
      <c r="BK26" s="161"/>
      <c r="BL26" s="166"/>
      <c r="BM26" s="167"/>
      <c r="BN26" s="167"/>
      <c r="BO26" s="167"/>
      <c r="BP26" s="167">
        <v>1</v>
      </c>
      <c r="BQ26" s="168"/>
      <c r="BR26" s="168"/>
      <c r="BS26" s="168"/>
      <c r="BT26" s="169">
        <f>SUM(BL26:BS26)</f>
        <v>1</v>
      </c>
      <c r="BU26" s="161"/>
      <c r="BV26" s="166"/>
      <c r="BW26" s="167"/>
      <c r="BX26" s="167"/>
      <c r="BY26" s="167"/>
      <c r="BZ26" s="167"/>
      <c r="CA26" s="168"/>
      <c r="CB26" s="168"/>
      <c r="CC26" s="168"/>
      <c r="CD26" s="169">
        <f>SUM(BV26:CC26)</f>
        <v>0</v>
      </c>
      <c r="CE26" s="161"/>
      <c r="CF26" s="169"/>
    </row>
    <row r="27" spans="1:84" ht="12.75" customHeight="1">
      <c r="A27" s="124" t="s">
        <v>54</v>
      </c>
      <c r="B27" s="150">
        <v>18</v>
      </c>
      <c r="C27" s="75" t="s">
        <v>26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1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3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4"/>
        <v>0</v>
      </c>
      <c r="BB27" s="161"/>
      <c r="BC27" s="169"/>
      <c r="BD27" s="48"/>
      <c r="BE27" s="341"/>
      <c r="BF27" s="341"/>
      <c r="BG27" s="84"/>
      <c r="BH27" s="84"/>
      <c r="BI27" s="84"/>
      <c r="BJ27" s="342">
        <f t="shared" si="5"/>
        <v>0</v>
      </c>
      <c r="BK27" s="161"/>
      <c r="BL27" s="166"/>
      <c r="BM27" s="167"/>
      <c r="BN27" s="167"/>
      <c r="BO27" s="167"/>
      <c r="BP27" s="167"/>
      <c r="BQ27" s="168"/>
      <c r="BR27" s="168"/>
      <c r="BS27" s="168"/>
      <c r="BT27" s="169">
        <f t="shared" si="6"/>
        <v>0</v>
      </c>
      <c r="BU27" s="161"/>
      <c r="BV27" s="166"/>
      <c r="BW27" s="167"/>
      <c r="BX27" s="167"/>
      <c r="BY27" s="167"/>
      <c r="BZ27" s="167"/>
      <c r="CA27" s="168"/>
      <c r="CB27" s="168"/>
      <c r="CC27" s="168"/>
      <c r="CD27" s="169">
        <f t="shared" si="7"/>
        <v>0</v>
      </c>
      <c r="CE27" s="161"/>
      <c r="CF27" s="169"/>
    </row>
    <row r="28" spans="1:84" ht="12.75" customHeight="1">
      <c r="A28" s="124" t="s">
        <v>54</v>
      </c>
      <c r="B28" s="150">
        <v>21</v>
      </c>
      <c r="C28" s="75" t="s">
        <v>19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1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3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4"/>
        <v>0</v>
      </c>
      <c r="BB28" s="161"/>
      <c r="BC28" s="169"/>
      <c r="BD28" s="48"/>
      <c r="BE28" s="341"/>
      <c r="BF28" s="343"/>
      <c r="BG28" s="86"/>
      <c r="BH28" s="84"/>
      <c r="BI28" s="86"/>
      <c r="BJ28" s="342">
        <f t="shared" si="5"/>
        <v>0</v>
      </c>
      <c r="BK28" s="161"/>
      <c r="BL28" s="166"/>
      <c r="BM28" s="167"/>
      <c r="BN28" s="167"/>
      <c r="BO28" s="167"/>
      <c r="BP28" s="167"/>
      <c r="BQ28" s="168"/>
      <c r="BR28" s="168"/>
      <c r="BS28" s="168"/>
      <c r="BT28" s="169">
        <f t="shared" si="6"/>
        <v>0</v>
      </c>
      <c r="BU28" s="161"/>
      <c r="BV28" s="166"/>
      <c r="BW28" s="167"/>
      <c r="BX28" s="167"/>
      <c r="BY28" s="167"/>
      <c r="BZ28" s="167"/>
      <c r="CA28" s="168"/>
      <c r="CB28" s="168"/>
      <c r="CC28" s="168"/>
      <c r="CD28" s="169">
        <f t="shared" si="7"/>
        <v>0</v>
      </c>
      <c r="CE28" s="161"/>
      <c r="CF28" s="169"/>
    </row>
    <row r="29" spans="1:84" ht="12.75" customHeight="1">
      <c r="A29" s="124" t="s">
        <v>54</v>
      </c>
      <c r="B29" s="151" t="s">
        <v>54</v>
      </c>
      <c r="C29" s="76" t="s">
        <v>22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1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3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4"/>
        <v>0</v>
      </c>
      <c r="BB29" s="161"/>
      <c r="BC29" s="169"/>
      <c r="BD29" s="48"/>
      <c r="BE29" s="341"/>
      <c r="BF29" s="341"/>
      <c r="BG29" s="84"/>
      <c r="BH29" s="84"/>
      <c r="BI29" s="84"/>
      <c r="BJ29" s="342">
        <f t="shared" si="5"/>
        <v>0</v>
      </c>
      <c r="BK29" s="161"/>
      <c r="BL29" s="166"/>
      <c r="BM29" s="167"/>
      <c r="BN29" s="167"/>
      <c r="BO29" s="167"/>
      <c r="BP29" s="167"/>
      <c r="BQ29" s="168"/>
      <c r="BR29" s="168"/>
      <c r="BS29" s="168"/>
      <c r="BT29" s="169">
        <f t="shared" si="6"/>
        <v>0</v>
      </c>
      <c r="BU29" s="161"/>
      <c r="BV29" s="166"/>
      <c r="BW29" s="167"/>
      <c r="BX29" s="167"/>
      <c r="BY29" s="167"/>
      <c r="BZ29" s="167"/>
      <c r="CA29" s="168"/>
      <c r="CB29" s="168"/>
      <c r="CC29" s="168"/>
      <c r="CD29" s="169">
        <f t="shared" si="7"/>
        <v>0</v>
      </c>
      <c r="CE29" s="161"/>
      <c r="CF29" s="169"/>
    </row>
    <row r="30" spans="1:84" ht="12.75" customHeight="1">
      <c r="A30" s="124" t="s">
        <v>54</v>
      </c>
      <c r="B30" s="151" t="s">
        <v>54</v>
      </c>
      <c r="C30" s="76" t="s">
        <v>116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1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3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4"/>
        <v>0</v>
      </c>
      <c r="BB30" s="161"/>
      <c r="BC30" s="169"/>
      <c r="BD30" s="48"/>
      <c r="BE30" s="341"/>
      <c r="BF30" s="341"/>
      <c r="BG30" s="84"/>
      <c r="BH30" s="84"/>
      <c r="BI30" s="84"/>
      <c r="BJ30" s="342">
        <f t="shared" si="5"/>
        <v>0</v>
      </c>
      <c r="BK30" s="161"/>
      <c r="BL30" s="166"/>
      <c r="BM30" s="167"/>
      <c r="BN30" s="167"/>
      <c r="BO30" s="167"/>
      <c r="BP30" s="167"/>
      <c r="BQ30" s="168"/>
      <c r="BR30" s="168"/>
      <c r="BS30" s="168"/>
      <c r="BT30" s="169">
        <f t="shared" si="6"/>
        <v>0</v>
      </c>
      <c r="BU30" s="161"/>
      <c r="BV30" s="166"/>
      <c r="BW30" s="167"/>
      <c r="BX30" s="167"/>
      <c r="BY30" s="167"/>
      <c r="BZ30" s="167"/>
      <c r="CA30" s="168"/>
      <c r="CB30" s="168"/>
      <c r="CC30" s="168"/>
      <c r="CD30" s="169">
        <f t="shared" si="7"/>
        <v>0</v>
      </c>
      <c r="CE30" s="161"/>
      <c r="CF30" s="169"/>
    </row>
    <row r="31" spans="1:84" ht="12.75" customHeight="1">
      <c r="A31" s="124" t="s">
        <v>54</v>
      </c>
      <c r="B31" s="151" t="s">
        <v>54</v>
      </c>
      <c r="C31" s="75" t="s">
        <v>24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1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3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4"/>
        <v>0</v>
      </c>
      <c r="BB31" s="161"/>
      <c r="BC31" s="169"/>
      <c r="BD31" s="48"/>
      <c r="BE31" s="341"/>
      <c r="BF31" s="341"/>
      <c r="BG31" s="84"/>
      <c r="BH31" s="84"/>
      <c r="BI31" s="84"/>
      <c r="BJ31" s="342">
        <f t="shared" si="5"/>
        <v>0</v>
      </c>
      <c r="BK31" s="161"/>
      <c r="BL31" s="166"/>
      <c r="BM31" s="167"/>
      <c r="BN31" s="167"/>
      <c r="BO31" s="167"/>
      <c r="BP31" s="167"/>
      <c r="BQ31" s="168"/>
      <c r="BR31" s="168"/>
      <c r="BS31" s="168"/>
      <c r="BT31" s="169">
        <f t="shared" si="6"/>
        <v>0</v>
      </c>
      <c r="BU31" s="161"/>
      <c r="BV31" s="166"/>
      <c r="BW31" s="167"/>
      <c r="BX31" s="167"/>
      <c r="BY31" s="167"/>
      <c r="BZ31" s="167"/>
      <c r="CA31" s="168"/>
      <c r="CB31" s="168"/>
      <c r="CC31" s="168"/>
      <c r="CD31" s="169">
        <f t="shared" si="7"/>
        <v>0</v>
      </c>
      <c r="CE31" s="161"/>
      <c r="CF31" s="169"/>
    </row>
    <row r="32" spans="1:84" ht="12.75" customHeight="1">
      <c r="A32" s="124" t="s">
        <v>54</v>
      </c>
      <c r="B32" s="151" t="s">
        <v>54</v>
      </c>
      <c r="C32" s="75" t="s">
        <v>51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1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3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4"/>
        <v>0</v>
      </c>
      <c r="BB32" s="161"/>
      <c r="BC32" s="169"/>
      <c r="BD32" s="48"/>
      <c r="BE32" s="341"/>
      <c r="BF32" s="341"/>
      <c r="BG32" s="84"/>
      <c r="BH32" s="84"/>
      <c r="BI32" s="84"/>
      <c r="BJ32" s="342">
        <f t="shared" si="5"/>
        <v>0</v>
      </c>
      <c r="BK32" s="161"/>
      <c r="BL32" s="170"/>
      <c r="BM32" s="171"/>
      <c r="BN32" s="171"/>
      <c r="BO32" s="171"/>
      <c r="BP32" s="171"/>
      <c r="BQ32" s="172"/>
      <c r="BR32" s="172"/>
      <c r="BS32" s="172"/>
      <c r="BT32" s="169">
        <f t="shared" si="6"/>
        <v>0</v>
      </c>
      <c r="BU32" s="161"/>
      <c r="BV32" s="170"/>
      <c r="BW32" s="171"/>
      <c r="BX32" s="171"/>
      <c r="BY32" s="171"/>
      <c r="BZ32" s="171"/>
      <c r="CA32" s="172"/>
      <c r="CB32" s="172"/>
      <c r="CC32" s="172"/>
      <c r="CD32" s="169">
        <f t="shared" si="7"/>
        <v>0</v>
      </c>
      <c r="CE32" s="161"/>
      <c r="CF32" s="169"/>
    </row>
    <row r="33" spans="1:84" ht="12.75" customHeight="1">
      <c r="A33" s="124" t="s">
        <v>54</v>
      </c>
      <c r="B33" s="151" t="s">
        <v>54</v>
      </c>
      <c r="C33" s="75" t="s">
        <v>58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1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3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4"/>
        <v>0</v>
      </c>
      <c r="BB33" s="161"/>
      <c r="BC33" s="169"/>
      <c r="BD33" s="48"/>
      <c r="BE33" s="341"/>
      <c r="BF33" s="344"/>
      <c r="BG33" s="345"/>
      <c r="BH33" s="84"/>
      <c r="BI33" s="84"/>
      <c r="BJ33" s="342">
        <f t="shared" si="5"/>
        <v>0</v>
      </c>
      <c r="BK33" s="161"/>
      <c r="BL33" s="170"/>
      <c r="BM33" s="171"/>
      <c r="BN33" s="171"/>
      <c r="BO33" s="171"/>
      <c r="BP33" s="171"/>
      <c r="BQ33" s="172"/>
      <c r="BR33" s="172"/>
      <c r="BS33" s="172"/>
      <c r="BT33" s="169">
        <f t="shared" si="6"/>
        <v>0</v>
      </c>
      <c r="BU33" s="161"/>
      <c r="BV33" s="170"/>
      <c r="BW33" s="171"/>
      <c r="BX33" s="171"/>
      <c r="BY33" s="171"/>
      <c r="BZ33" s="171"/>
      <c r="CA33" s="172"/>
      <c r="CB33" s="172"/>
      <c r="CC33" s="172"/>
      <c r="CD33" s="169">
        <f t="shared" si="7"/>
        <v>0</v>
      </c>
      <c r="CE33" s="161"/>
      <c r="CF33" s="169"/>
    </row>
    <row r="34" spans="1:84" ht="12.75" customHeight="1">
      <c r="A34" s="124" t="s">
        <v>54</v>
      </c>
      <c r="B34" s="151" t="s">
        <v>54</v>
      </c>
      <c r="C34" s="75" t="s">
        <v>178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1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3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4"/>
        <v>0</v>
      </c>
      <c r="BB34" s="161"/>
      <c r="BC34" s="174"/>
      <c r="BD34" s="48"/>
      <c r="BE34" s="341"/>
      <c r="BF34" s="344"/>
      <c r="BG34" s="345"/>
      <c r="BH34" s="84"/>
      <c r="BI34" s="84"/>
      <c r="BJ34" s="342">
        <f t="shared" si="5"/>
        <v>0</v>
      </c>
      <c r="BK34" s="161"/>
      <c r="BL34" s="170"/>
      <c r="BM34" s="171"/>
      <c r="BN34" s="171"/>
      <c r="BO34" s="171"/>
      <c r="BP34" s="171"/>
      <c r="BQ34" s="172"/>
      <c r="BR34" s="172"/>
      <c r="BS34" s="173"/>
      <c r="BT34" s="174">
        <f t="shared" si="6"/>
        <v>0</v>
      </c>
      <c r="BU34" s="161"/>
      <c r="BV34" s="170"/>
      <c r="BW34" s="171"/>
      <c r="BX34" s="171"/>
      <c r="BY34" s="171"/>
      <c r="BZ34" s="171"/>
      <c r="CA34" s="172"/>
      <c r="CB34" s="172"/>
      <c r="CC34" s="173"/>
      <c r="CD34" s="174">
        <f t="shared" si="7"/>
        <v>0</v>
      </c>
      <c r="CE34" s="161"/>
      <c r="CF34" s="174"/>
    </row>
    <row r="35" spans="1:84" ht="12.75" customHeight="1">
      <c r="A35" s="124" t="s">
        <v>54</v>
      </c>
      <c r="B35" s="151" t="s">
        <v>54</v>
      </c>
      <c r="C35" s="75" t="s">
        <v>53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1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3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4"/>
        <v>0</v>
      </c>
      <c r="BB35" s="161"/>
      <c r="BC35" s="174"/>
      <c r="BD35" s="48"/>
      <c r="BE35" s="83"/>
      <c r="BF35" s="341"/>
      <c r="BG35" s="84"/>
      <c r="BH35" s="84"/>
      <c r="BI35" s="84"/>
      <c r="BJ35" s="342">
        <f t="shared" si="5"/>
        <v>0</v>
      </c>
      <c r="BK35" s="161"/>
      <c r="BL35" s="166"/>
      <c r="BM35" s="167"/>
      <c r="BN35" s="167"/>
      <c r="BO35" s="167"/>
      <c r="BP35" s="167"/>
      <c r="BQ35" s="168"/>
      <c r="BR35" s="168"/>
      <c r="BS35" s="175"/>
      <c r="BT35" s="174">
        <f t="shared" si="6"/>
        <v>0</v>
      </c>
      <c r="BU35" s="161"/>
      <c r="BV35" s="166"/>
      <c r="BW35" s="167"/>
      <c r="BX35" s="167"/>
      <c r="BY35" s="167"/>
      <c r="BZ35" s="167"/>
      <c r="CA35" s="168"/>
      <c r="CB35" s="168"/>
      <c r="CC35" s="175"/>
      <c r="CD35" s="174">
        <f t="shared" si="7"/>
        <v>0</v>
      </c>
      <c r="CE35" s="161"/>
      <c r="CF35" s="174"/>
    </row>
    <row r="36" spans="1:84" ht="12.75" customHeight="1">
      <c r="A36" s="124" t="s">
        <v>54</v>
      </c>
      <c r="B36" s="151" t="s">
        <v>54</v>
      </c>
      <c r="C36" s="75" t="s">
        <v>21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1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3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4"/>
        <v>0</v>
      </c>
      <c r="BB36" s="161"/>
      <c r="BC36" s="174"/>
      <c r="BD36" s="48"/>
      <c r="BE36" s="83"/>
      <c r="BF36" s="341"/>
      <c r="BG36" s="84"/>
      <c r="BH36" s="84"/>
      <c r="BI36" s="84"/>
      <c r="BJ36" s="342">
        <f t="shared" si="5"/>
        <v>0</v>
      </c>
      <c r="BK36" s="161"/>
      <c r="BL36" s="166"/>
      <c r="BM36" s="167"/>
      <c r="BN36" s="167"/>
      <c r="BO36" s="167"/>
      <c r="BP36" s="167"/>
      <c r="BQ36" s="168"/>
      <c r="BR36" s="168"/>
      <c r="BS36" s="175"/>
      <c r="BT36" s="174">
        <f t="shared" si="6"/>
        <v>0</v>
      </c>
      <c r="BU36" s="161"/>
      <c r="BV36" s="166"/>
      <c r="BW36" s="167"/>
      <c r="BX36" s="167"/>
      <c r="BY36" s="167"/>
      <c r="BZ36" s="167"/>
      <c r="CA36" s="168"/>
      <c r="CB36" s="168"/>
      <c r="CC36" s="175"/>
      <c r="CD36" s="174">
        <f t="shared" si="7"/>
        <v>0</v>
      </c>
      <c r="CE36" s="161"/>
      <c r="CF36" s="174"/>
    </row>
    <row r="37" spans="1:84" ht="12.75" customHeight="1">
      <c r="A37" s="124" t="s">
        <v>54</v>
      </c>
      <c r="B37" s="151" t="s">
        <v>54</v>
      </c>
      <c r="C37" s="76" t="s">
        <v>29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1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3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4"/>
        <v>0</v>
      </c>
      <c r="BB37" s="161"/>
      <c r="BC37" s="174"/>
      <c r="BD37" s="48"/>
      <c r="BE37" s="83"/>
      <c r="BF37" s="341"/>
      <c r="BG37" s="84"/>
      <c r="BH37" s="84"/>
      <c r="BI37" s="84"/>
      <c r="BJ37" s="342">
        <f t="shared" si="5"/>
        <v>0</v>
      </c>
      <c r="BK37" s="161"/>
      <c r="BL37" s="166"/>
      <c r="BM37" s="167"/>
      <c r="BN37" s="167"/>
      <c r="BO37" s="167"/>
      <c r="BP37" s="167"/>
      <c r="BQ37" s="168"/>
      <c r="BR37" s="168"/>
      <c r="BS37" s="175"/>
      <c r="BT37" s="174">
        <f t="shared" si="6"/>
        <v>0</v>
      </c>
      <c r="BU37" s="161"/>
      <c r="BV37" s="166"/>
      <c r="BW37" s="167"/>
      <c r="BX37" s="167"/>
      <c r="BY37" s="167"/>
      <c r="BZ37" s="167"/>
      <c r="CA37" s="168"/>
      <c r="CB37" s="168"/>
      <c r="CC37" s="175"/>
      <c r="CD37" s="174">
        <f t="shared" si="7"/>
        <v>0</v>
      </c>
      <c r="CE37" s="161"/>
      <c r="CF37" s="174"/>
    </row>
    <row r="38" spans="1:84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1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3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4"/>
        <v>0</v>
      </c>
      <c r="BB38" s="161"/>
      <c r="BC38" s="180"/>
      <c r="BD38" s="48"/>
      <c r="BE38" s="87"/>
      <c r="BF38" s="346"/>
      <c r="BG38" s="89"/>
      <c r="BH38" s="88"/>
      <c r="BI38" s="89"/>
      <c r="BJ38" s="347">
        <f t="shared" si="5"/>
        <v>0</v>
      </c>
      <c r="BK38" s="161"/>
      <c r="BL38" s="176"/>
      <c r="BM38" s="177"/>
      <c r="BN38" s="177"/>
      <c r="BO38" s="177"/>
      <c r="BP38" s="177"/>
      <c r="BQ38" s="178"/>
      <c r="BR38" s="178"/>
      <c r="BS38" s="179"/>
      <c r="BT38" s="180">
        <f t="shared" si="6"/>
        <v>0</v>
      </c>
      <c r="BU38" s="161"/>
      <c r="BV38" s="176"/>
      <c r="BW38" s="177"/>
      <c r="BX38" s="177"/>
      <c r="BY38" s="177"/>
      <c r="BZ38" s="177"/>
      <c r="CA38" s="178"/>
      <c r="CB38" s="178"/>
      <c r="CC38" s="179"/>
      <c r="CD38" s="180">
        <f t="shared" si="7"/>
        <v>0</v>
      </c>
      <c r="CE38" s="161"/>
      <c r="CF38" s="180"/>
    </row>
    <row r="39" spans="1:62" ht="15">
      <c r="A39" s="198"/>
      <c r="B39" s="199"/>
      <c r="C39" s="80"/>
      <c r="D39" s="197"/>
      <c r="E39" s="22"/>
      <c r="F39" s="56">
        <f>SUM(F4:F38)</f>
        <v>26</v>
      </c>
      <c r="G39" s="56">
        <f aca="true" t="shared" si="8" ref="G39:M39">SUM(G4:G38)</f>
        <v>11</v>
      </c>
      <c r="H39" s="56">
        <f t="shared" si="8"/>
        <v>30</v>
      </c>
      <c r="I39" s="56">
        <f t="shared" si="8"/>
        <v>10</v>
      </c>
      <c r="J39" s="56">
        <f t="shared" si="8"/>
        <v>44</v>
      </c>
      <c r="K39" s="56">
        <f t="shared" si="8"/>
        <v>9</v>
      </c>
      <c r="L39" s="56">
        <f t="shared" si="8"/>
        <v>30</v>
      </c>
      <c r="M39" s="56">
        <f t="shared" si="8"/>
        <v>10</v>
      </c>
      <c r="N39" s="157">
        <f>SUM(N4:N38)</f>
        <v>170</v>
      </c>
      <c r="Q39" s="22"/>
      <c r="R39" s="23"/>
      <c r="S39" s="36"/>
      <c r="T39" s="24"/>
      <c r="U39" s="25"/>
      <c r="V39" s="25"/>
      <c r="W39" s="25"/>
      <c r="BD39" s="25"/>
      <c r="BE39" s="350" t="s">
        <v>421</v>
      </c>
      <c r="BF39" s="28"/>
      <c r="BG39" s="28"/>
      <c r="BH39" s="28"/>
      <c r="BI39" s="38"/>
      <c r="BJ39" s="25"/>
    </row>
    <row r="40" spans="2:61" ht="12.75">
      <c r="B40" s="127"/>
      <c r="C40" s="80"/>
      <c r="D40" s="511"/>
      <c r="E40" s="473"/>
      <c r="F40" s="352">
        <f>SUM('[5]TJG &amp; Quadra JG'!$F$39)</f>
        <v>32</v>
      </c>
      <c r="G40" s="352">
        <f>SUM('[5]TJG &amp; Quadra JG'!$G$39)</f>
        <v>7</v>
      </c>
      <c r="H40" s="352">
        <f>SUM('[5]TJG &amp; Quadra JG'!$H$39)</f>
        <v>45</v>
      </c>
      <c r="I40" s="352">
        <f>SUM('[5]TJG &amp; Quadra JG'!$I$39)</f>
        <v>14</v>
      </c>
      <c r="J40" s="352">
        <f>SUM('[5]TJG &amp; Quadra JG'!$J$39)</f>
        <v>48</v>
      </c>
      <c r="K40" s="352">
        <f>SUM('[5]TJG &amp; Quadra JG'!$K$39)</f>
        <v>11</v>
      </c>
      <c r="L40" s="352">
        <f>SUM('[5]TJG &amp; Quadra JG'!$L$39)</f>
        <v>40</v>
      </c>
      <c r="M40" s="352">
        <f>SUM('[5]TJG &amp; Quadra JG'!$M$39)</f>
        <v>16</v>
      </c>
      <c r="N40" s="360">
        <v>213</v>
      </c>
      <c r="O40" s="155" t="s">
        <v>721</v>
      </c>
      <c r="P40" s="18"/>
      <c r="Q40" s="18"/>
      <c r="R40" s="18"/>
      <c r="S40" s="37"/>
      <c r="W40" s="18"/>
      <c r="BD40" s="21"/>
      <c r="BE40" s="21"/>
      <c r="BF40" s="21"/>
      <c r="BG40" s="21"/>
      <c r="BH40" s="21"/>
      <c r="BI40" s="39"/>
    </row>
    <row r="41" spans="2:61" ht="12.75">
      <c r="B41" s="154"/>
      <c r="C41" s="318" t="s">
        <v>78</v>
      </c>
      <c r="D41" s="187" t="s">
        <v>735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BD41" s="21"/>
      <c r="BE41" s="21"/>
      <c r="BF41" s="21"/>
      <c r="BG41" s="21"/>
      <c r="BH41" s="21"/>
      <c r="BI41" s="39"/>
    </row>
    <row r="42" spans="1:61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  <c r="BD42" s="21"/>
      <c r="BE42" s="21"/>
      <c r="BF42" s="21"/>
      <c r="BG42" s="21"/>
      <c r="BH42" s="21"/>
      <c r="BI42" s="39"/>
    </row>
    <row r="43" spans="1:61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  <c r="BD43" s="21"/>
      <c r="BE43" s="21"/>
      <c r="BF43" s="21"/>
      <c r="BG43" s="21"/>
      <c r="BH43" s="21"/>
      <c r="BI43" s="39"/>
    </row>
    <row r="44" spans="4:61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  <c r="BD44" s="21"/>
      <c r="BE44" s="21"/>
      <c r="BF44" s="21"/>
      <c r="BG44" s="21"/>
      <c r="BH44" s="21"/>
      <c r="BI44" s="39"/>
    </row>
    <row r="45" spans="1:62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  <c r="BD45" s="21"/>
      <c r="BE45" s="21"/>
      <c r="BF45" s="21"/>
      <c r="BG45" s="21"/>
      <c r="BH45" s="21"/>
      <c r="BI45" s="39"/>
      <c r="BJ45" s="21"/>
    </row>
    <row r="46" spans="1:61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  <c r="BD46" s="21"/>
      <c r="BE46" s="21"/>
      <c r="BF46" s="21"/>
      <c r="BG46" s="21"/>
      <c r="BH46" s="21"/>
      <c r="BI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2581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7">
    <mergeCell ref="BJ1:BJ3"/>
    <mergeCell ref="A1:A3"/>
    <mergeCell ref="B1:B3"/>
    <mergeCell ref="D1:D3"/>
    <mergeCell ref="F1:M2"/>
    <mergeCell ref="N1:N3"/>
    <mergeCell ref="P1:W2"/>
    <mergeCell ref="BL1:BT2"/>
    <mergeCell ref="D40:E40"/>
    <mergeCell ref="A42:C43"/>
    <mergeCell ref="BV1:CD2"/>
    <mergeCell ref="CF1:CF3"/>
    <mergeCell ref="Y1:AG2"/>
    <mergeCell ref="AI1:AQ2"/>
    <mergeCell ref="AS1:BA2"/>
    <mergeCell ref="BC1:BC3"/>
    <mergeCell ref="BE1:B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49"/>
  <sheetViews>
    <sheetView zoomScalePageLayoutView="0" workbookViewId="0" topLeftCell="A1">
      <pane xSplit="15720" topLeftCell="CH1" activePane="topLeft" state="split"/>
      <selection pane="topLeft" activeCell="N40" sqref="N40"/>
      <selection pane="topRight" activeCell="CH1" sqref="CH1:CH2"/>
    </sheetView>
  </sheetViews>
  <sheetFormatPr defaultColWidth="11.421875" defaultRowHeight="12.75"/>
  <cols>
    <col min="1" max="2" width="3.57421875" style="126" customWidth="1"/>
    <col min="3" max="3" width="20.7109375" style="18" customWidth="1"/>
    <col min="4" max="4" width="10.7109375" style="56" bestFit="1" customWidth="1"/>
    <col min="5" max="5" width="1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1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1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1.7109375" style="20" customWidth="1"/>
    <col min="55" max="55" width="7.7109375" style="20" bestFit="1" customWidth="1"/>
    <col min="56" max="56" width="1.7109375" style="19" customWidth="1"/>
    <col min="57" max="57" width="5.8515625" style="19" customWidth="1"/>
    <col min="58" max="60" width="5.7109375" style="19" customWidth="1"/>
    <col min="61" max="61" width="5.7109375" style="40" customWidth="1"/>
    <col min="62" max="62" width="5.7109375" style="19" customWidth="1"/>
    <col min="63" max="63" width="1.7109375" style="20" customWidth="1"/>
    <col min="64" max="64" width="6.28125" style="20" customWidth="1"/>
    <col min="65" max="65" width="6.00390625" style="20" customWidth="1"/>
    <col min="66" max="66" width="6.28125" style="20" customWidth="1"/>
    <col min="67" max="67" width="6.00390625" style="20" customWidth="1"/>
    <col min="68" max="68" width="6.28125" style="20" customWidth="1"/>
    <col min="69" max="69" width="6.00390625" style="20" customWidth="1"/>
    <col min="70" max="70" width="6.28125" style="20" customWidth="1"/>
    <col min="71" max="71" width="6.00390625" style="20" customWidth="1"/>
    <col min="72" max="72" width="6.421875" style="20" bestFit="1" customWidth="1"/>
    <col min="73" max="73" width="1.7109375" style="20" customWidth="1"/>
    <col min="74" max="74" width="6.28125" style="20" customWidth="1"/>
    <col min="75" max="75" width="6.00390625" style="20" customWidth="1"/>
    <col min="76" max="76" width="6.28125" style="20" customWidth="1"/>
    <col min="77" max="77" width="6.00390625" style="20" customWidth="1"/>
    <col min="78" max="78" width="6.28125" style="20" customWidth="1"/>
    <col min="79" max="79" width="6.00390625" style="20" customWidth="1"/>
    <col min="80" max="80" width="6.28125" style="20" customWidth="1"/>
    <col min="81" max="81" width="6.00390625" style="20" customWidth="1"/>
    <col min="82" max="82" width="6.421875" style="20" bestFit="1" customWidth="1"/>
    <col min="83" max="83" width="1.7109375" style="20" customWidth="1"/>
    <col min="84" max="84" width="7.7109375" style="20" bestFit="1" customWidth="1"/>
    <col min="85" max="85" width="2.7109375" style="10" customWidth="1"/>
    <col min="86" max="86" width="6.421875" style="20" customWidth="1"/>
    <col min="87" max="16384" width="11.421875" style="20" customWidth="1"/>
  </cols>
  <sheetData>
    <row r="1" spans="1:86" ht="12.75" customHeight="1">
      <c r="A1" s="490">
        <v>2020</v>
      </c>
      <c r="B1" s="493">
        <v>2019</v>
      </c>
      <c r="C1" s="312" t="s">
        <v>48</v>
      </c>
      <c r="D1" s="512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  <c r="BD1" s="50"/>
      <c r="BE1" s="496" t="s">
        <v>657</v>
      </c>
      <c r="BF1" s="508"/>
      <c r="BG1" s="508"/>
      <c r="BH1" s="508"/>
      <c r="BI1" s="509"/>
      <c r="BJ1" s="487" t="s">
        <v>0</v>
      </c>
      <c r="BK1" s="158"/>
      <c r="BL1" s="478" t="s">
        <v>714</v>
      </c>
      <c r="BM1" s="479"/>
      <c r="BN1" s="479"/>
      <c r="BO1" s="479"/>
      <c r="BP1" s="479"/>
      <c r="BQ1" s="479"/>
      <c r="BR1" s="479"/>
      <c r="BS1" s="479"/>
      <c r="BT1" s="480"/>
      <c r="BU1" s="158"/>
      <c r="BV1" s="478" t="s">
        <v>722</v>
      </c>
      <c r="BW1" s="479"/>
      <c r="BX1" s="479"/>
      <c r="BY1" s="479"/>
      <c r="BZ1" s="479"/>
      <c r="CA1" s="479"/>
      <c r="CB1" s="479"/>
      <c r="CC1" s="479"/>
      <c r="CD1" s="480"/>
      <c r="CE1" s="158"/>
      <c r="CF1" s="480" t="s">
        <v>723</v>
      </c>
      <c r="CG1" s="422"/>
      <c r="CH1" s="515" t="s">
        <v>743</v>
      </c>
    </row>
    <row r="2" spans="1:86" ht="20.25" customHeight="1" thickBot="1">
      <c r="A2" s="491"/>
      <c r="B2" s="494"/>
      <c r="C2" s="54" t="s">
        <v>52</v>
      </c>
      <c r="D2" s="513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  <c r="BD2" s="51"/>
      <c r="BE2" s="510"/>
      <c r="BF2" s="510"/>
      <c r="BG2" s="510"/>
      <c r="BH2" s="510"/>
      <c r="BI2" s="507"/>
      <c r="BJ2" s="488"/>
      <c r="BK2" s="49"/>
      <c r="BL2" s="481"/>
      <c r="BM2" s="482"/>
      <c r="BN2" s="482"/>
      <c r="BO2" s="482"/>
      <c r="BP2" s="482"/>
      <c r="BQ2" s="482"/>
      <c r="BR2" s="482"/>
      <c r="BS2" s="482"/>
      <c r="BT2" s="483"/>
      <c r="BU2" s="49"/>
      <c r="BV2" s="481"/>
      <c r="BW2" s="482"/>
      <c r="BX2" s="482"/>
      <c r="BY2" s="482"/>
      <c r="BZ2" s="482"/>
      <c r="CA2" s="482"/>
      <c r="CB2" s="482"/>
      <c r="CC2" s="482"/>
      <c r="CD2" s="483"/>
      <c r="CE2" s="49"/>
      <c r="CF2" s="506"/>
      <c r="CG2" s="422"/>
      <c r="CH2" s="516"/>
    </row>
    <row r="3" spans="1:86" ht="13.5" customHeight="1" thickBot="1">
      <c r="A3" s="492"/>
      <c r="B3" s="495"/>
      <c r="C3" s="55" t="s">
        <v>14</v>
      </c>
      <c r="D3" s="514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  <c r="BD3" s="49"/>
      <c r="BE3" s="335" t="s">
        <v>658</v>
      </c>
      <c r="BF3" s="336" t="s">
        <v>87</v>
      </c>
      <c r="BG3" s="336" t="s">
        <v>659</v>
      </c>
      <c r="BH3" s="336" t="s">
        <v>660</v>
      </c>
      <c r="BI3" s="337" t="s">
        <v>77</v>
      </c>
      <c r="BJ3" s="489"/>
      <c r="BK3" s="159"/>
      <c r="BL3" s="47" t="s">
        <v>179</v>
      </c>
      <c r="BM3" s="30" t="s">
        <v>180</v>
      </c>
      <c r="BN3" s="30" t="s">
        <v>181</v>
      </c>
      <c r="BO3" s="35" t="s">
        <v>182</v>
      </c>
      <c r="BP3" s="31" t="s">
        <v>73</v>
      </c>
      <c r="BQ3" s="31" t="s">
        <v>74</v>
      </c>
      <c r="BR3" s="31" t="s">
        <v>75</v>
      </c>
      <c r="BS3" s="32" t="s">
        <v>76</v>
      </c>
      <c r="BT3" s="160" t="s">
        <v>0</v>
      </c>
      <c r="BU3" s="159"/>
      <c r="BV3" s="47" t="s">
        <v>179</v>
      </c>
      <c r="BW3" s="30" t="s">
        <v>180</v>
      </c>
      <c r="BX3" s="30" t="s">
        <v>181</v>
      </c>
      <c r="BY3" s="35" t="s">
        <v>182</v>
      </c>
      <c r="BZ3" s="31" t="s">
        <v>73</v>
      </c>
      <c r="CA3" s="31" t="s">
        <v>74</v>
      </c>
      <c r="CB3" s="31" t="s">
        <v>75</v>
      </c>
      <c r="CC3" s="32" t="s">
        <v>76</v>
      </c>
      <c r="CD3" s="160" t="s">
        <v>0</v>
      </c>
      <c r="CE3" s="159"/>
      <c r="CF3" s="507"/>
      <c r="CG3" s="422"/>
      <c r="CH3" s="423" t="s">
        <v>0</v>
      </c>
    </row>
    <row r="4" spans="1:86" ht="12.75" customHeight="1">
      <c r="A4" s="122">
        <v>1</v>
      </c>
      <c r="B4" s="148">
        <v>1</v>
      </c>
      <c r="C4" s="73" t="s">
        <v>27</v>
      </c>
      <c r="D4" s="315">
        <f aca="true" t="shared" si="0" ref="D4:D38">SUM(AG4+AQ4+BA4+BC4+BJ4+BT4+CD4+CF4+CH4)</f>
        <v>829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5</v>
      </c>
      <c r="M4" s="324">
        <v>1</v>
      </c>
      <c r="N4" s="91">
        <f aca="true" t="shared" si="1" ref="N4:N38">SUM(F4:M4)</f>
        <v>26</v>
      </c>
      <c r="O4" s="48"/>
      <c r="P4" s="82">
        <v>35</v>
      </c>
      <c r="Q4" s="41">
        <v>121</v>
      </c>
      <c r="R4" s="41">
        <v>21</v>
      </c>
      <c r="S4" s="42">
        <v>66</v>
      </c>
      <c r="T4" s="41">
        <v>219.5</v>
      </c>
      <c r="U4" s="41">
        <v>216</v>
      </c>
      <c r="V4" s="41">
        <v>101</v>
      </c>
      <c r="W4" s="43">
        <v>8.5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4" ref="BA4:BA38">SUM(AS4:AZ4)</f>
        <v>169</v>
      </c>
      <c r="BB4" s="161"/>
      <c r="BC4" s="165">
        <v>110</v>
      </c>
      <c r="BD4" s="48"/>
      <c r="BE4" s="349">
        <v>40</v>
      </c>
      <c r="BF4" s="338">
        <v>5</v>
      </c>
      <c r="BG4" s="339">
        <v>9</v>
      </c>
      <c r="BH4" s="339">
        <v>14</v>
      </c>
      <c r="BI4" s="339">
        <v>11</v>
      </c>
      <c r="BJ4" s="340">
        <f aca="true" t="shared" si="5" ref="BJ4:BJ38">SUM(BE4:BI4)</f>
        <v>79</v>
      </c>
      <c r="BK4" s="161"/>
      <c r="BL4" s="162"/>
      <c r="BM4" s="163"/>
      <c r="BN4" s="163">
        <v>1</v>
      </c>
      <c r="BO4" s="163"/>
      <c r="BP4" s="163">
        <v>10</v>
      </c>
      <c r="BQ4" s="164">
        <v>45</v>
      </c>
      <c r="BR4" s="164">
        <v>3</v>
      </c>
      <c r="BS4" s="164"/>
      <c r="BT4" s="165">
        <f aca="true" t="shared" si="6" ref="BT4:BT38">SUM(BL4:BS4)</f>
        <v>59</v>
      </c>
      <c r="BU4" s="161"/>
      <c r="BV4" s="162">
        <v>1</v>
      </c>
      <c r="BW4" s="163">
        <v>16</v>
      </c>
      <c r="BX4" s="163">
        <v>1</v>
      </c>
      <c r="BY4" s="163">
        <v>2</v>
      </c>
      <c r="BZ4" s="163">
        <v>39</v>
      </c>
      <c r="CA4" s="164">
        <v>45</v>
      </c>
      <c r="CB4" s="164"/>
      <c r="CC4" s="164"/>
      <c r="CD4" s="165">
        <f aca="true" t="shared" si="7" ref="CD4:CD38">SUM(BV4:CC4)</f>
        <v>104</v>
      </c>
      <c r="CE4" s="161"/>
      <c r="CF4" s="165">
        <v>100</v>
      </c>
      <c r="CG4" s="422"/>
      <c r="CH4" s="424">
        <v>30</v>
      </c>
    </row>
    <row r="5" spans="1:86" ht="12.75" customHeight="1">
      <c r="A5" s="123">
        <v>2</v>
      </c>
      <c r="B5" s="149">
        <v>2</v>
      </c>
      <c r="C5" s="74" t="s">
        <v>60</v>
      </c>
      <c r="D5" s="316">
        <f t="shared" si="0"/>
        <v>349.5</v>
      </c>
      <c r="E5" s="129"/>
      <c r="F5" s="326">
        <v>5</v>
      </c>
      <c r="G5" s="325">
        <v>1</v>
      </c>
      <c r="H5" s="325">
        <v>3</v>
      </c>
      <c r="I5" s="84"/>
      <c r="J5" s="325">
        <v>2</v>
      </c>
      <c r="K5" s="84"/>
      <c r="L5" s="325">
        <v>1</v>
      </c>
      <c r="M5" s="353">
        <v>2</v>
      </c>
      <c r="N5" s="92">
        <f t="shared" si="1"/>
        <v>14</v>
      </c>
      <c r="O5" s="48"/>
      <c r="P5" s="83">
        <v>105</v>
      </c>
      <c r="Q5" s="84">
        <v>10</v>
      </c>
      <c r="R5" s="84">
        <v>108</v>
      </c>
      <c r="S5" s="86"/>
      <c r="T5" s="84">
        <v>57</v>
      </c>
      <c r="U5" s="84"/>
      <c r="V5" s="84">
        <v>13.5</v>
      </c>
      <c r="W5" s="85">
        <v>26</v>
      </c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2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3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4"/>
        <v>69</v>
      </c>
      <c r="BB5" s="161"/>
      <c r="BC5" s="169">
        <v>70</v>
      </c>
      <c r="BD5" s="48"/>
      <c r="BE5" s="351">
        <v>30</v>
      </c>
      <c r="BF5" s="341">
        <v>11</v>
      </c>
      <c r="BG5" s="84">
        <v>3</v>
      </c>
      <c r="BH5" s="84">
        <v>7</v>
      </c>
      <c r="BI5" s="84">
        <v>7</v>
      </c>
      <c r="BJ5" s="342">
        <f t="shared" si="5"/>
        <v>58</v>
      </c>
      <c r="BK5" s="161"/>
      <c r="BL5" s="166">
        <v>28</v>
      </c>
      <c r="BM5" s="167"/>
      <c r="BN5" s="167">
        <v>6</v>
      </c>
      <c r="BO5" s="167"/>
      <c r="BP5" s="167"/>
      <c r="BQ5" s="168"/>
      <c r="BR5" s="168"/>
      <c r="BS5" s="168">
        <v>25</v>
      </c>
      <c r="BT5" s="169">
        <f t="shared" si="6"/>
        <v>59</v>
      </c>
      <c r="BU5" s="161"/>
      <c r="BV5" s="166">
        <v>11</v>
      </c>
      <c r="BW5" s="167"/>
      <c r="BX5" s="167">
        <v>3</v>
      </c>
      <c r="BY5" s="167"/>
      <c r="BZ5" s="167">
        <v>10</v>
      </c>
      <c r="CA5" s="168"/>
      <c r="CB5" s="168"/>
      <c r="CC5" s="168"/>
      <c r="CD5" s="169">
        <f t="shared" si="7"/>
        <v>24</v>
      </c>
      <c r="CE5" s="161"/>
      <c r="CF5" s="169">
        <v>40</v>
      </c>
      <c r="CG5" s="422"/>
      <c r="CH5" s="425">
        <v>7.5</v>
      </c>
    </row>
    <row r="6" spans="1:86" ht="12.75" customHeight="1">
      <c r="A6" s="123">
        <v>3</v>
      </c>
      <c r="B6" s="149">
        <v>8</v>
      </c>
      <c r="C6" s="74" t="s">
        <v>72</v>
      </c>
      <c r="D6" s="316">
        <f t="shared" si="0"/>
        <v>244</v>
      </c>
      <c r="E6" s="129"/>
      <c r="F6" s="326">
        <v>2</v>
      </c>
      <c r="G6" s="84"/>
      <c r="H6" s="325">
        <v>2</v>
      </c>
      <c r="I6" s="325">
        <v>1</v>
      </c>
      <c r="J6" s="325">
        <v>2</v>
      </c>
      <c r="K6" s="325">
        <v>1</v>
      </c>
      <c r="L6" s="325">
        <v>2</v>
      </c>
      <c r="M6" s="327">
        <v>1</v>
      </c>
      <c r="N6" s="92">
        <f t="shared" si="1"/>
        <v>11</v>
      </c>
      <c r="O6" s="48"/>
      <c r="P6" s="83">
        <v>49</v>
      </c>
      <c r="Q6" s="84"/>
      <c r="R6" s="84">
        <v>5</v>
      </c>
      <c r="S6" s="86">
        <v>80</v>
      </c>
      <c r="T6" s="84">
        <v>14</v>
      </c>
      <c r="U6" s="84">
        <v>62</v>
      </c>
      <c r="V6" s="84">
        <v>8</v>
      </c>
      <c r="W6" s="85">
        <v>6</v>
      </c>
      <c r="X6" s="161"/>
      <c r="Y6" s="166">
        <v>15</v>
      </c>
      <c r="Z6" s="167"/>
      <c r="AA6" s="167"/>
      <c r="AB6" s="167"/>
      <c r="AC6" s="167">
        <v>1</v>
      </c>
      <c r="AD6" s="168">
        <v>1</v>
      </c>
      <c r="AE6" s="168"/>
      <c r="AF6" s="168"/>
      <c r="AG6" s="169">
        <f t="shared" si="2"/>
        <v>17</v>
      </c>
      <c r="AH6" s="161"/>
      <c r="AI6" s="166"/>
      <c r="AJ6" s="167"/>
      <c r="AK6" s="167"/>
      <c r="AL6" s="167"/>
      <c r="AM6" s="167"/>
      <c r="AN6" s="168"/>
      <c r="AO6" s="168"/>
      <c r="AP6" s="168"/>
      <c r="AQ6" s="169">
        <f t="shared" si="3"/>
        <v>0</v>
      </c>
      <c r="AR6" s="161"/>
      <c r="AS6" s="166">
        <v>20</v>
      </c>
      <c r="AT6" s="167"/>
      <c r="AU6" s="167"/>
      <c r="AV6" s="167">
        <v>20</v>
      </c>
      <c r="AW6" s="167">
        <v>1</v>
      </c>
      <c r="AX6" s="168">
        <v>10</v>
      </c>
      <c r="AY6" s="168"/>
      <c r="AZ6" s="168"/>
      <c r="BA6" s="169">
        <f t="shared" si="4"/>
        <v>51</v>
      </c>
      <c r="BB6" s="161"/>
      <c r="BC6" s="169">
        <v>40</v>
      </c>
      <c r="BD6" s="48"/>
      <c r="BE6" s="351">
        <v>20</v>
      </c>
      <c r="BF6" s="341">
        <v>3</v>
      </c>
      <c r="BG6" s="84">
        <v>5</v>
      </c>
      <c r="BH6" s="84">
        <v>2</v>
      </c>
      <c r="BI6" s="84">
        <v>2</v>
      </c>
      <c r="BJ6" s="342">
        <f t="shared" si="5"/>
        <v>32</v>
      </c>
      <c r="BK6" s="161"/>
      <c r="BL6" s="166"/>
      <c r="BM6" s="167"/>
      <c r="BN6" s="167"/>
      <c r="BO6" s="167"/>
      <c r="BP6" s="167"/>
      <c r="BQ6" s="168"/>
      <c r="BR6" s="168"/>
      <c r="BS6" s="168"/>
      <c r="BT6" s="169">
        <f t="shared" si="6"/>
        <v>0</v>
      </c>
      <c r="BU6" s="161"/>
      <c r="BV6" s="166">
        <v>1</v>
      </c>
      <c r="BW6" s="167"/>
      <c r="BX6" s="167"/>
      <c r="BY6" s="167">
        <v>30</v>
      </c>
      <c r="BZ6" s="167">
        <v>1</v>
      </c>
      <c r="CA6" s="168">
        <v>20</v>
      </c>
      <c r="CB6" s="168"/>
      <c r="CC6" s="168"/>
      <c r="CD6" s="169">
        <f t="shared" si="7"/>
        <v>52</v>
      </c>
      <c r="CE6" s="161"/>
      <c r="CF6" s="169">
        <v>40</v>
      </c>
      <c r="CG6" s="422"/>
      <c r="CH6" s="425">
        <v>12</v>
      </c>
    </row>
    <row r="7" spans="1:86" ht="12.75" customHeight="1">
      <c r="A7" s="123">
        <v>4</v>
      </c>
      <c r="B7" s="149">
        <v>10</v>
      </c>
      <c r="C7" s="75" t="s">
        <v>71</v>
      </c>
      <c r="D7" s="316">
        <f t="shared" si="0"/>
        <v>191.5</v>
      </c>
      <c r="E7" s="129"/>
      <c r="F7" s="326">
        <v>2</v>
      </c>
      <c r="G7" s="84"/>
      <c r="H7" s="325">
        <v>1</v>
      </c>
      <c r="I7" s="325">
        <v>2</v>
      </c>
      <c r="J7" s="325">
        <v>2</v>
      </c>
      <c r="K7" s="84"/>
      <c r="L7" s="325">
        <v>1</v>
      </c>
      <c r="M7" s="327">
        <v>1</v>
      </c>
      <c r="N7" s="92">
        <f t="shared" si="1"/>
        <v>9</v>
      </c>
      <c r="O7" s="48"/>
      <c r="P7" s="83">
        <v>2</v>
      </c>
      <c r="Q7" s="84"/>
      <c r="R7" s="84">
        <v>14</v>
      </c>
      <c r="S7" s="86">
        <v>89</v>
      </c>
      <c r="T7" s="84">
        <v>19.5</v>
      </c>
      <c r="U7" s="84"/>
      <c r="V7" s="84">
        <v>23.5</v>
      </c>
      <c r="W7" s="85">
        <v>4.5</v>
      </c>
      <c r="X7" s="161"/>
      <c r="Y7" s="166"/>
      <c r="Z7" s="167"/>
      <c r="AA7" s="167">
        <v>1</v>
      </c>
      <c r="AB7" s="167">
        <v>21</v>
      </c>
      <c r="AC7" s="167">
        <v>1</v>
      </c>
      <c r="AD7" s="168"/>
      <c r="AE7" s="168">
        <v>1</v>
      </c>
      <c r="AF7" s="168"/>
      <c r="AG7" s="169">
        <f t="shared" si="2"/>
        <v>24</v>
      </c>
      <c r="AH7" s="161"/>
      <c r="AI7" s="166"/>
      <c r="AJ7" s="167"/>
      <c r="AK7" s="167"/>
      <c r="AL7" s="167">
        <v>21</v>
      </c>
      <c r="AM7" s="167">
        <v>1</v>
      </c>
      <c r="AN7" s="168"/>
      <c r="AO7" s="168">
        <v>15</v>
      </c>
      <c r="AP7" s="168"/>
      <c r="AQ7" s="169">
        <f t="shared" si="3"/>
        <v>37</v>
      </c>
      <c r="AR7" s="161"/>
      <c r="AS7" s="166">
        <v>15</v>
      </c>
      <c r="AT7" s="167"/>
      <c r="AU7" s="167">
        <v>1</v>
      </c>
      <c r="AV7" s="167">
        <v>6</v>
      </c>
      <c r="AW7" s="167">
        <v>2</v>
      </c>
      <c r="AX7" s="168"/>
      <c r="AY7" s="168">
        <v>1</v>
      </c>
      <c r="AZ7" s="168"/>
      <c r="BA7" s="169">
        <f t="shared" si="4"/>
        <v>25</v>
      </c>
      <c r="BB7" s="161"/>
      <c r="BC7" s="169">
        <v>40</v>
      </c>
      <c r="BD7" s="48"/>
      <c r="BE7" s="341">
        <v>15</v>
      </c>
      <c r="BF7" s="341">
        <v>2</v>
      </c>
      <c r="BG7" s="84">
        <v>2</v>
      </c>
      <c r="BH7" s="84">
        <v>1</v>
      </c>
      <c r="BI7" s="84">
        <v>2</v>
      </c>
      <c r="BJ7" s="342">
        <f t="shared" si="5"/>
        <v>22</v>
      </c>
      <c r="BK7" s="161"/>
      <c r="BL7" s="166"/>
      <c r="BM7" s="167"/>
      <c r="BN7" s="167"/>
      <c r="BO7" s="167"/>
      <c r="BP7" s="167"/>
      <c r="BQ7" s="168"/>
      <c r="BR7" s="168">
        <v>1</v>
      </c>
      <c r="BS7" s="168"/>
      <c r="BT7" s="169">
        <f t="shared" si="6"/>
        <v>1</v>
      </c>
      <c r="BU7" s="161"/>
      <c r="BV7" s="166"/>
      <c r="BW7" s="167"/>
      <c r="BX7" s="167">
        <v>1</v>
      </c>
      <c r="BY7" s="167">
        <v>10</v>
      </c>
      <c r="BZ7" s="167">
        <v>1</v>
      </c>
      <c r="CA7" s="168"/>
      <c r="CB7" s="168"/>
      <c r="CC7" s="168"/>
      <c r="CD7" s="169">
        <f t="shared" si="7"/>
        <v>12</v>
      </c>
      <c r="CE7" s="161"/>
      <c r="CF7" s="169">
        <v>20</v>
      </c>
      <c r="CG7" s="422"/>
      <c r="CH7" s="425">
        <v>10.5</v>
      </c>
    </row>
    <row r="8" spans="1:86" ht="12.75" customHeight="1">
      <c r="A8" s="123">
        <v>5</v>
      </c>
      <c r="B8" s="149">
        <v>3</v>
      </c>
      <c r="C8" s="74" t="s">
        <v>177</v>
      </c>
      <c r="D8" s="316">
        <f t="shared" si="0"/>
        <v>153.5</v>
      </c>
      <c r="E8" s="129"/>
      <c r="F8" s="326">
        <v>1</v>
      </c>
      <c r="G8" s="325">
        <v>2</v>
      </c>
      <c r="H8" s="325">
        <v>1</v>
      </c>
      <c r="I8" s="84"/>
      <c r="J8" s="325">
        <v>2</v>
      </c>
      <c r="K8" s="84"/>
      <c r="L8" s="325">
        <v>3</v>
      </c>
      <c r="M8" s="85"/>
      <c r="N8" s="92">
        <f t="shared" si="1"/>
        <v>9</v>
      </c>
      <c r="O8" s="48"/>
      <c r="P8" s="83">
        <v>1</v>
      </c>
      <c r="Q8" s="84">
        <v>29</v>
      </c>
      <c r="R8" s="84">
        <v>1</v>
      </c>
      <c r="S8" s="86"/>
      <c r="T8" s="84">
        <v>89</v>
      </c>
      <c r="U8" s="84"/>
      <c r="V8" s="84">
        <v>8.5</v>
      </c>
      <c r="W8" s="85"/>
      <c r="X8" s="161"/>
      <c r="Y8" s="166"/>
      <c r="Z8" s="167"/>
      <c r="AA8" s="167"/>
      <c r="AB8" s="167"/>
      <c r="AC8" s="167">
        <v>9</v>
      </c>
      <c r="AD8" s="168"/>
      <c r="AE8" s="168"/>
      <c r="AF8" s="168"/>
      <c r="AG8" s="169">
        <f t="shared" si="2"/>
        <v>9</v>
      </c>
      <c r="AH8" s="161"/>
      <c r="AI8" s="166"/>
      <c r="AJ8" s="167"/>
      <c r="AK8" s="167"/>
      <c r="AL8" s="167"/>
      <c r="AM8" s="167">
        <v>11</v>
      </c>
      <c r="AN8" s="168"/>
      <c r="AO8" s="168"/>
      <c r="AP8" s="168"/>
      <c r="AQ8" s="169">
        <f t="shared" si="3"/>
        <v>11</v>
      </c>
      <c r="AR8" s="161"/>
      <c r="AS8" s="166"/>
      <c r="AT8" s="167"/>
      <c r="AU8" s="167"/>
      <c r="AV8" s="167"/>
      <c r="AW8" s="167">
        <v>9</v>
      </c>
      <c r="AX8" s="168"/>
      <c r="AY8" s="168">
        <v>1</v>
      </c>
      <c r="AZ8" s="168"/>
      <c r="BA8" s="169">
        <f t="shared" si="4"/>
        <v>10</v>
      </c>
      <c r="BB8" s="161"/>
      <c r="BC8" s="169">
        <v>20</v>
      </c>
      <c r="BD8" s="48"/>
      <c r="BE8" s="351">
        <v>25</v>
      </c>
      <c r="BF8" s="341">
        <v>2</v>
      </c>
      <c r="BG8" s="84">
        <v>11</v>
      </c>
      <c r="BH8" s="84">
        <v>9</v>
      </c>
      <c r="BI8" s="84">
        <v>2</v>
      </c>
      <c r="BJ8" s="342">
        <f t="shared" si="5"/>
        <v>49</v>
      </c>
      <c r="BK8" s="161"/>
      <c r="BL8" s="166"/>
      <c r="BM8" s="167">
        <v>28</v>
      </c>
      <c r="BN8" s="167"/>
      <c r="BO8" s="167"/>
      <c r="BP8" s="167"/>
      <c r="BQ8" s="168"/>
      <c r="BR8" s="168">
        <v>1</v>
      </c>
      <c r="BS8" s="168"/>
      <c r="BT8" s="169">
        <f t="shared" si="6"/>
        <v>29</v>
      </c>
      <c r="BU8" s="161"/>
      <c r="BV8" s="166"/>
      <c r="BW8" s="167"/>
      <c r="BX8" s="167"/>
      <c r="BY8" s="167"/>
      <c r="BZ8" s="167">
        <v>2</v>
      </c>
      <c r="CA8" s="168"/>
      <c r="CB8" s="168"/>
      <c r="CC8" s="168"/>
      <c r="CD8" s="169">
        <f t="shared" si="7"/>
        <v>2</v>
      </c>
      <c r="CE8" s="161"/>
      <c r="CF8" s="169">
        <v>20</v>
      </c>
      <c r="CG8" s="422"/>
      <c r="CH8" s="425">
        <v>3.5</v>
      </c>
    </row>
    <row r="9" spans="1:86" ht="12.75" customHeight="1">
      <c r="A9" s="131">
        <v>6</v>
      </c>
      <c r="B9" s="150">
        <v>5</v>
      </c>
      <c r="C9" s="74" t="s">
        <v>55</v>
      </c>
      <c r="D9" s="316">
        <f t="shared" si="0"/>
        <v>128.5</v>
      </c>
      <c r="E9" s="129"/>
      <c r="F9" s="326">
        <v>2</v>
      </c>
      <c r="G9" s="84"/>
      <c r="H9" s="325">
        <v>2</v>
      </c>
      <c r="I9" s="325">
        <v>1</v>
      </c>
      <c r="J9" s="325">
        <v>1</v>
      </c>
      <c r="K9" s="84"/>
      <c r="L9" s="325">
        <v>1</v>
      </c>
      <c r="M9" s="327">
        <v>2</v>
      </c>
      <c r="N9" s="92">
        <f t="shared" si="1"/>
        <v>9</v>
      </c>
      <c r="O9" s="48"/>
      <c r="P9" s="83">
        <v>9</v>
      </c>
      <c r="Q9" s="84"/>
      <c r="R9" s="84">
        <v>77</v>
      </c>
      <c r="S9" s="86">
        <v>1</v>
      </c>
      <c r="T9" s="84">
        <v>2</v>
      </c>
      <c r="U9" s="84"/>
      <c r="V9" s="84">
        <v>1</v>
      </c>
      <c r="W9" s="85">
        <v>28.5</v>
      </c>
      <c r="X9" s="161"/>
      <c r="Y9" s="166"/>
      <c r="Z9" s="167"/>
      <c r="AA9" s="167">
        <v>10</v>
      </c>
      <c r="AB9" s="167"/>
      <c r="AC9" s="167"/>
      <c r="AD9" s="168"/>
      <c r="AE9" s="168"/>
      <c r="AF9" s="168"/>
      <c r="AG9" s="169">
        <f t="shared" si="2"/>
        <v>10</v>
      </c>
      <c r="AH9" s="161"/>
      <c r="AI9" s="166"/>
      <c r="AJ9" s="167"/>
      <c r="AK9" s="167">
        <v>20</v>
      </c>
      <c r="AL9" s="167"/>
      <c r="AM9" s="167"/>
      <c r="AN9" s="168"/>
      <c r="AO9" s="168"/>
      <c r="AP9" s="168"/>
      <c r="AQ9" s="169">
        <f t="shared" si="3"/>
        <v>20</v>
      </c>
      <c r="AR9" s="161"/>
      <c r="AS9" s="166"/>
      <c r="AT9" s="167"/>
      <c r="AU9" s="167"/>
      <c r="AV9" s="167"/>
      <c r="AW9" s="167"/>
      <c r="AX9" s="168"/>
      <c r="AY9" s="168"/>
      <c r="AZ9" s="168"/>
      <c r="BA9" s="169">
        <f t="shared" si="4"/>
        <v>0</v>
      </c>
      <c r="BB9" s="161"/>
      <c r="BC9" s="169">
        <v>10</v>
      </c>
      <c r="BD9" s="48"/>
      <c r="BE9" s="351">
        <v>10</v>
      </c>
      <c r="BF9" s="341">
        <v>9</v>
      </c>
      <c r="BG9" s="84">
        <v>2</v>
      </c>
      <c r="BH9" s="84">
        <v>2</v>
      </c>
      <c r="BI9" s="84">
        <v>2</v>
      </c>
      <c r="BJ9" s="342">
        <f t="shared" si="5"/>
        <v>25</v>
      </c>
      <c r="BK9" s="161"/>
      <c r="BL9" s="166"/>
      <c r="BM9" s="167"/>
      <c r="BN9" s="167">
        <v>1</v>
      </c>
      <c r="BO9" s="167"/>
      <c r="BP9" s="167"/>
      <c r="BQ9" s="168"/>
      <c r="BR9" s="168"/>
      <c r="BS9" s="168">
        <v>20</v>
      </c>
      <c r="BT9" s="169">
        <f t="shared" si="6"/>
        <v>21</v>
      </c>
      <c r="BU9" s="161"/>
      <c r="BV9" s="166"/>
      <c r="BW9" s="167"/>
      <c r="BX9" s="167">
        <v>15</v>
      </c>
      <c r="BY9" s="167"/>
      <c r="BZ9" s="167"/>
      <c r="CA9" s="168"/>
      <c r="CB9" s="168"/>
      <c r="CC9" s="168"/>
      <c r="CD9" s="169">
        <f t="shared" si="7"/>
        <v>15</v>
      </c>
      <c r="CE9" s="161"/>
      <c r="CF9" s="169">
        <v>20</v>
      </c>
      <c r="CG9" s="422"/>
      <c r="CH9" s="425">
        <v>7.5</v>
      </c>
    </row>
    <row r="10" spans="1:86" ht="12.75" customHeight="1">
      <c r="A10" s="123">
        <v>7</v>
      </c>
      <c r="B10" s="149">
        <v>11</v>
      </c>
      <c r="C10" s="74" t="s">
        <v>16</v>
      </c>
      <c r="D10" s="316">
        <f t="shared" si="0"/>
        <v>111</v>
      </c>
      <c r="E10" s="129"/>
      <c r="F10" s="83"/>
      <c r="G10" s="84"/>
      <c r="H10" s="84"/>
      <c r="I10" s="84"/>
      <c r="J10" s="325">
        <v>2</v>
      </c>
      <c r="K10" s="84"/>
      <c r="L10" s="325">
        <v>1</v>
      </c>
      <c r="M10" s="85"/>
      <c r="N10" s="92">
        <f t="shared" si="1"/>
        <v>3</v>
      </c>
      <c r="O10" s="48"/>
      <c r="P10" s="83"/>
      <c r="Q10" s="84"/>
      <c r="R10" s="84"/>
      <c r="S10" s="86"/>
      <c r="T10" s="84">
        <v>66</v>
      </c>
      <c r="U10" s="84"/>
      <c r="V10" s="84">
        <v>25</v>
      </c>
      <c r="W10" s="85"/>
      <c r="X10" s="161"/>
      <c r="Y10" s="166"/>
      <c r="Z10" s="167"/>
      <c r="AA10" s="167"/>
      <c r="AB10" s="167"/>
      <c r="AC10" s="167"/>
      <c r="AD10" s="168"/>
      <c r="AE10" s="168"/>
      <c r="AF10" s="168"/>
      <c r="AG10" s="169">
        <f t="shared" si="2"/>
        <v>0</v>
      </c>
      <c r="AH10" s="161"/>
      <c r="AI10" s="166"/>
      <c r="AJ10" s="167"/>
      <c r="AK10" s="167"/>
      <c r="AL10" s="167"/>
      <c r="AM10" s="167">
        <v>9</v>
      </c>
      <c r="AN10" s="168"/>
      <c r="AO10" s="168">
        <v>15</v>
      </c>
      <c r="AP10" s="168"/>
      <c r="AQ10" s="169">
        <f t="shared" si="3"/>
        <v>24</v>
      </c>
      <c r="AR10" s="161"/>
      <c r="AS10" s="166"/>
      <c r="AT10" s="167"/>
      <c r="AU10" s="167"/>
      <c r="AV10" s="167"/>
      <c r="AW10" s="167">
        <v>1</v>
      </c>
      <c r="AX10" s="168"/>
      <c r="AY10" s="168"/>
      <c r="AZ10" s="168"/>
      <c r="BA10" s="169">
        <f t="shared" si="4"/>
        <v>1</v>
      </c>
      <c r="BB10" s="161"/>
      <c r="BC10" s="169">
        <v>20</v>
      </c>
      <c r="BD10" s="48"/>
      <c r="BE10" s="341"/>
      <c r="BF10" s="341"/>
      <c r="BG10" s="84"/>
      <c r="BH10" s="84"/>
      <c r="BI10" s="84"/>
      <c r="BJ10" s="342">
        <f t="shared" si="5"/>
        <v>0</v>
      </c>
      <c r="BK10" s="161"/>
      <c r="BL10" s="166"/>
      <c r="BM10" s="167"/>
      <c r="BN10" s="167"/>
      <c r="BO10" s="167"/>
      <c r="BP10" s="167">
        <v>15</v>
      </c>
      <c r="BQ10" s="168"/>
      <c r="BR10" s="168">
        <v>10</v>
      </c>
      <c r="BS10" s="168"/>
      <c r="BT10" s="169">
        <f t="shared" si="6"/>
        <v>25</v>
      </c>
      <c r="BU10" s="161"/>
      <c r="BV10" s="166"/>
      <c r="BW10" s="167"/>
      <c r="BX10" s="167"/>
      <c r="BY10" s="167"/>
      <c r="BZ10" s="167">
        <v>21</v>
      </c>
      <c r="CA10" s="168"/>
      <c r="CB10" s="168"/>
      <c r="CC10" s="168"/>
      <c r="CD10" s="169">
        <f t="shared" si="7"/>
        <v>21</v>
      </c>
      <c r="CE10" s="161"/>
      <c r="CF10" s="169">
        <v>20</v>
      </c>
      <c r="CG10" s="422"/>
      <c r="CH10" s="425"/>
    </row>
    <row r="11" spans="1:86" ht="12.75" customHeight="1">
      <c r="A11" s="123">
        <v>8</v>
      </c>
      <c r="B11" s="149">
        <v>4</v>
      </c>
      <c r="C11" s="74" t="s">
        <v>15</v>
      </c>
      <c r="D11" s="316">
        <f t="shared" si="0"/>
        <v>103</v>
      </c>
      <c r="E11" s="129"/>
      <c r="F11" s="326">
        <v>2</v>
      </c>
      <c r="G11" s="84"/>
      <c r="H11" s="325">
        <v>1</v>
      </c>
      <c r="I11" s="84"/>
      <c r="J11" s="325">
        <v>4</v>
      </c>
      <c r="K11" s="84"/>
      <c r="L11" s="325">
        <v>1</v>
      </c>
      <c r="M11" s="327">
        <v>1</v>
      </c>
      <c r="N11" s="92">
        <f t="shared" si="1"/>
        <v>9</v>
      </c>
      <c r="O11" s="48"/>
      <c r="P11" s="83">
        <v>53</v>
      </c>
      <c r="Q11" s="84"/>
      <c r="R11" s="84">
        <v>6</v>
      </c>
      <c r="S11" s="86"/>
      <c r="T11" s="84">
        <v>57</v>
      </c>
      <c r="U11" s="84"/>
      <c r="V11" s="84">
        <v>1</v>
      </c>
      <c r="W11" s="85">
        <v>1</v>
      </c>
      <c r="X11" s="161"/>
      <c r="Y11" s="166">
        <v>20</v>
      </c>
      <c r="Z11" s="167"/>
      <c r="AA11" s="167"/>
      <c r="AB11" s="167"/>
      <c r="AC11" s="167"/>
      <c r="AD11" s="168"/>
      <c r="AE11" s="168"/>
      <c r="AF11" s="168"/>
      <c r="AG11" s="169">
        <f t="shared" si="2"/>
        <v>20</v>
      </c>
      <c r="AH11" s="161"/>
      <c r="AI11" s="166"/>
      <c r="AJ11" s="167"/>
      <c r="AK11" s="167"/>
      <c r="AL11" s="167"/>
      <c r="AM11" s="167">
        <v>1</v>
      </c>
      <c r="AN11" s="168"/>
      <c r="AO11" s="168"/>
      <c r="AP11" s="168"/>
      <c r="AQ11" s="169">
        <f t="shared" si="3"/>
        <v>1</v>
      </c>
      <c r="AR11" s="161"/>
      <c r="AS11" s="166"/>
      <c r="AT11" s="167"/>
      <c r="AU11" s="167"/>
      <c r="AV11" s="167"/>
      <c r="AW11" s="167">
        <v>3</v>
      </c>
      <c r="AX11" s="168"/>
      <c r="AY11" s="168"/>
      <c r="AZ11" s="168"/>
      <c r="BA11" s="169">
        <f t="shared" si="4"/>
        <v>3</v>
      </c>
      <c r="BB11" s="161"/>
      <c r="BC11" s="169">
        <v>20</v>
      </c>
      <c r="BD11" s="48"/>
      <c r="BE11" s="341">
        <v>10</v>
      </c>
      <c r="BF11" s="341">
        <v>7</v>
      </c>
      <c r="BG11" s="84">
        <v>7</v>
      </c>
      <c r="BH11" s="84">
        <v>2</v>
      </c>
      <c r="BI11" s="84">
        <v>2</v>
      </c>
      <c r="BJ11" s="342">
        <f t="shared" si="5"/>
        <v>28</v>
      </c>
      <c r="BK11" s="161"/>
      <c r="BL11" s="166"/>
      <c r="BM11" s="167"/>
      <c r="BN11" s="167"/>
      <c r="BO11" s="167"/>
      <c r="BP11" s="167">
        <v>20</v>
      </c>
      <c r="BQ11" s="168"/>
      <c r="BR11" s="168"/>
      <c r="BS11" s="168"/>
      <c r="BT11" s="169">
        <f t="shared" si="6"/>
        <v>20</v>
      </c>
      <c r="BU11" s="161"/>
      <c r="BV11" s="166">
        <v>1</v>
      </c>
      <c r="BW11" s="167"/>
      <c r="BX11" s="167"/>
      <c r="BY11" s="167"/>
      <c r="BZ11" s="167">
        <v>2</v>
      </c>
      <c r="CA11" s="168"/>
      <c r="CB11" s="168"/>
      <c r="CC11" s="168"/>
      <c r="CD11" s="169">
        <f t="shared" si="7"/>
        <v>3</v>
      </c>
      <c r="CE11" s="161"/>
      <c r="CF11" s="169"/>
      <c r="CG11" s="422"/>
      <c r="CH11" s="425">
        <v>8</v>
      </c>
    </row>
    <row r="12" spans="1:86" ht="12.75" customHeight="1">
      <c r="A12" s="123">
        <v>9</v>
      </c>
      <c r="B12" s="149">
        <v>6</v>
      </c>
      <c r="C12" s="74" t="s">
        <v>626</v>
      </c>
      <c r="D12" s="316">
        <f t="shared" si="0"/>
        <v>93.5</v>
      </c>
      <c r="E12" s="129"/>
      <c r="F12" s="83"/>
      <c r="G12" s="325"/>
      <c r="H12" s="84"/>
      <c r="I12" s="325">
        <v>1</v>
      </c>
      <c r="J12" s="325">
        <v>1</v>
      </c>
      <c r="K12" s="325">
        <v>1</v>
      </c>
      <c r="L12" s="84"/>
      <c r="M12" s="85"/>
      <c r="N12" s="92">
        <f t="shared" si="1"/>
        <v>3</v>
      </c>
      <c r="O12" s="48"/>
      <c r="P12" s="83"/>
      <c r="Q12" s="84">
        <v>18</v>
      </c>
      <c r="R12" s="84"/>
      <c r="S12" s="86">
        <v>70</v>
      </c>
      <c r="T12" s="84">
        <v>2</v>
      </c>
      <c r="U12" s="84">
        <v>3.5</v>
      </c>
      <c r="V12" s="84"/>
      <c r="W12" s="85"/>
      <c r="X12" s="161"/>
      <c r="Y12" s="166"/>
      <c r="Z12" s="167">
        <v>9</v>
      </c>
      <c r="AA12" s="167"/>
      <c r="AB12" s="167">
        <v>10</v>
      </c>
      <c r="AC12" s="167">
        <v>1</v>
      </c>
      <c r="AD12" s="168"/>
      <c r="AE12" s="168"/>
      <c r="AF12" s="168"/>
      <c r="AG12" s="169">
        <f t="shared" si="2"/>
        <v>20</v>
      </c>
      <c r="AH12" s="161"/>
      <c r="AI12" s="166"/>
      <c r="AJ12" s="167">
        <v>9</v>
      </c>
      <c r="AK12" s="167"/>
      <c r="AL12" s="167">
        <v>15</v>
      </c>
      <c r="AM12" s="167"/>
      <c r="AN12" s="168"/>
      <c r="AO12" s="168"/>
      <c r="AP12" s="168"/>
      <c r="AQ12" s="169">
        <f t="shared" si="3"/>
        <v>24</v>
      </c>
      <c r="AR12" s="161"/>
      <c r="AS12" s="166"/>
      <c r="AT12" s="167"/>
      <c r="AU12" s="167"/>
      <c r="AV12" s="167"/>
      <c r="AW12" s="167">
        <v>1</v>
      </c>
      <c r="AX12" s="168"/>
      <c r="AY12" s="168"/>
      <c r="AZ12" s="168"/>
      <c r="BA12" s="169">
        <f t="shared" si="4"/>
        <v>1</v>
      </c>
      <c r="BB12" s="161"/>
      <c r="BC12" s="169">
        <v>10</v>
      </c>
      <c r="BD12" s="48"/>
      <c r="BE12" s="341"/>
      <c r="BF12" s="341"/>
      <c r="BG12" s="84"/>
      <c r="BH12" s="84"/>
      <c r="BI12" s="84"/>
      <c r="BJ12" s="342">
        <f t="shared" si="5"/>
        <v>0</v>
      </c>
      <c r="BK12" s="161"/>
      <c r="BL12" s="166"/>
      <c r="BM12" s="167"/>
      <c r="BN12" s="167"/>
      <c r="BO12" s="167"/>
      <c r="BP12" s="167"/>
      <c r="BQ12" s="168"/>
      <c r="BR12" s="168"/>
      <c r="BS12" s="168"/>
      <c r="BT12" s="169">
        <f t="shared" si="6"/>
        <v>0</v>
      </c>
      <c r="BU12" s="161"/>
      <c r="BV12" s="166"/>
      <c r="BW12" s="167"/>
      <c r="BX12" s="167"/>
      <c r="BY12" s="167">
        <v>15</v>
      </c>
      <c r="BZ12" s="167"/>
      <c r="CA12" s="168"/>
      <c r="CB12" s="168"/>
      <c r="CC12" s="168"/>
      <c r="CD12" s="169">
        <f t="shared" si="7"/>
        <v>15</v>
      </c>
      <c r="CE12" s="161"/>
      <c r="CF12" s="169">
        <v>20</v>
      </c>
      <c r="CG12" s="422"/>
      <c r="CH12" s="425">
        <v>3.5</v>
      </c>
    </row>
    <row r="13" spans="1:86" ht="12.75" customHeight="1">
      <c r="A13" s="123">
        <v>10</v>
      </c>
      <c r="B13" s="149">
        <v>13</v>
      </c>
      <c r="C13" s="74" t="s">
        <v>175</v>
      </c>
      <c r="D13" s="316">
        <f t="shared" si="0"/>
        <v>86</v>
      </c>
      <c r="E13" s="129"/>
      <c r="F13" s="326">
        <v>2</v>
      </c>
      <c r="G13" s="325">
        <v>1</v>
      </c>
      <c r="H13" s="325">
        <v>1</v>
      </c>
      <c r="I13" s="325">
        <v>1</v>
      </c>
      <c r="J13" s="325">
        <v>3</v>
      </c>
      <c r="K13" s="325">
        <v>1</v>
      </c>
      <c r="L13" s="325">
        <v>1</v>
      </c>
      <c r="M13" s="325">
        <v>1</v>
      </c>
      <c r="N13" s="92">
        <f t="shared" si="1"/>
        <v>11</v>
      </c>
      <c r="O13" s="48"/>
      <c r="P13" s="83">
        <v>3</v>
      </c>
      <c r="Q13" s="84">
        <v>8</v>
      </c>
      <c r="R13" s="84">
        <v>1</v>
      </c>
      <c r="S13" s="86">
        <v>2</v>
      </c>
      <c r="T13" s="84">
        <v>18</v>
      </c>
      <c r="U13" s="84">
        <v>42</v>
      </c>
      <c r="V13" s="84">
        <v>1</v>
      </c>
      <c r="W13" s="85">
        <v>1</v>
      </c>
      <c r="X13" s="161"/>
      <c r="Y13" s="166"/>
      <c r="Z13" s="167"/>
      <c r="AA13" s="167"/>
      <c r="AB13" s="167"/>
      <c r="AC13" s="167"/>
      <c r="AD13" s="168"/>
      <c r="AE13" s="168"/>
      <c r="AF13" s="168"/>
      <c r="AG13" s="169">
        <f t="shared" si="2"/>
        <v>0</v>
      </c>
      <c r="AH13" s="161"/>
      <c r="AI13" s="166"/>
      <c r="AJ13" s="167"/>
      <c r="AK13" s="167"/>
      <c r="AL13" s="167"/>
      <c r="AM13" s="167">
        <v>1</v>
      </c>
      <c r="AN13" s="168">
        <v>6</v>
      </c>
      <c r="AO13" s="168"/>
      <c r="AP13" s="168"/>
      <c r="AQ13" s="169">
        <f t="shared" si="3"/>
        <v>7</v>
      </c>
      <c r="AR13" s="161"/>
      <c r="AS13" s="166">
        <v>1</v>
      </c>
      <c r="AT13" s="167">
        <v>8</v>
      </c>
      <c r="AU13" s="167"/>
      <c r="AV13" s="167">
        <v>1</v>
      </c>
      <c r="AW13" s="167">
        <v>3</v>
      </c>
      <c r="AX13" s="168">
        <v>8</v>
      </c>
      <c r="AY13" s="168"/>
      <c r="AZ13" s="168"/>
      <c r="BA13" s="169">
        <f t="shared" si="4"/>
        <v>21</v>
      </c>
      <c r="BB13" s="161"/>
      <c r="BC13" s="169">
        <v>20</v>
      </c>
      <c r="BD13" s="48"/>
      <c r="BE13" s="351">
        <v>10</v>
      </c>
      <c r="BF13" s="341">
        <v>2</v>
      </c>
      <c r="BG13" s="84">
        <v>2</v>
      </c>
      <c r="BH13" s="84">
        <v>2</v>
      </c>
      <c r="BI13" s="84">
        <v>2</v>
      </c>
      <c r="BJ13" s="342">
        <f t="shared" si="5"/>
        <v>18</v>
      </c>
      <c r="BK13" s="161"/>
      <c r="BL13" s="166"/>
      <c r="BM13" s="167"/>
      <c r="BN13" s="167"/>
      <c r="BO13" s="167"/>
      <c r="BP13" s="167">
        <v>2</v>
      </c>
      <c r="BQ13" s="168">
        <v>8</v>
      </c>
      <c r="BR13" s="168"/>
      <c r="BS13" s="168"/>
      <c r="BT13" s="169">
        <f t="shared" si="6"/>
        <v>10</v>
      </c>
      <c r="BU13" s="161"/>
      <c r="BV13" s="166"/>
      <c r="BW13" s="167"/>
      <c r="BX13" s="167"/>
      <c r="BY13" s="167"/>
      <c r="BZ13" s="167">
        <v>1</v>
      </c>
      <c r="CA13" s="168">
        <v>1</v>
      </c>
      <c r="CB13" s="168"/>
      <c r="CC13" s="168"/>
      <c r="CD13" s="169">
        <f t="shared" si="7"/>
        <v>2</v>
      </c>
      <c r="CE13" s="161"/>
      <c r="CF13" s="169"/>
      <c r="CG13" s="422"/>
      <c r="CH13" s="425">
        <v>8</v>
      </c>
    </row>
    <row r="14" spans="1:86" ht="12.75" customHeight="1">
      <c r="A14" s="123">
        <v>11</v>
      </c>
      <c r="B14" s="150">
        <v>22</v>
      </c>
      <c r="C14" s="75" t="s">
        <v>43</v>
      </c>
      <c r="D14" s="316">
        <f t="shared" si="0"/>
        <v>79.5</v>
      </c>
      <c r="E14" s="129"/>
      <c r="F14" s="83"/>
      <c r="G14" s="84"/>
      <c r="H14" s="84"/>
      <c r="I14" s="84"/>
      <c r="J14" s="325">
        <v>3</v>
      </c>
      <c r="K14" s="325">
        <v>1</v>
      </c>
      <c r="L14" s="325">
        <v>2</v>
      </c>
      <c r="M14" s="85"/>
      <c r="N14" s="92">
        <f t="shared" si="1"/>
        <v>6</v>
      </c>
      <c r="O14" s="48"/>
      <c r="P14" s="83"/>
      <c r="Q14" s="84"/>
      <c r="R14" s="84"/>
      <c r="S14" s="86"/>
      <c r="T14" s="84">
        <v>12</v>
      </c>
      <c r="U14" s="84">
        <v>1</v>
      </c>
      <c r="V14" s="84">
        <v>56.5</v>
      </c>
      <c r="W14" s="85"/>
      <c r="X14" s="161"/>
      <c r="Y14" s="166"/>
      <c r="Z14" s="167"/>
      <c r="AA14" s="167"/>
      <c r="AB14" s="167"/>
      <c r="AC14" s="167"/>
      <c r="AD14" s="168"/>
      <c r="AE14" s="168"/>
      <c r="AF14" s="168"/>
      <c r="AG14" s="169">
        <f t="shared" si="2"/>
        <v>0</v>
      </c>
      <c r="AH14" s="161"/>
      <c r="AI14" s="166"/>
      <c r="AJ14" s="167"/>
      <c r="AK14" s="167"/>
      <c r="AL14" s="167"/>
      <c r="AM14" s="167"/>
      <c r="AN14" s="168"/>
      <c r="AO14" s="168"/>
      <c r="AP14" s="168"/>
      <c r="AQ14" s="169">
        <f t="shared" si="3"/>
        <v>0</v>
      </c>
      <c r="AR14" s="161"/>
      <c r="AS14" s="166"/>
      <c r="AT14" s="167"/>
      <c r="AU14" s="167"/>
      <c r="AV14" s="167"/>
      <c r="AW14" s="167"/>
      <c r="AX14" s="168"/>
      <c r="AY14" s="168"/>
      <c r="AZ14" s="168"/>
      <c r="BA14" s="169">
        <f t="shared" si="4"/>
        <v>0</v>
      </c>
      <c r="BB14" s="161"/>
      <c r="BC14" s="169"/>
      <c r="BD14" s="48"/>
      <c r="BE14" s="351">
        <v>10</v>
      </c>
      <c r="BF14" s="341"/>
      <c r="BG14" s="84">
        <v>2</v>
      </c>
      <c r="BH14" s="84">
        <v>2</v>
      </c>
      <c r="BI14" s="84">
        <v>9</v>
      </c>
      <c r="BJ14" s="342">
        <f t="shared" si="5"/>
        <v>23</v>
      </c>
      <c r="BK14" s="161"/>
      <c r="BL14" s="166"/>
      <c r="BM14" s="167"/>
      <c r="BN14" s="167"/>
      <c r="BO14" s="167"/>
      <c r="BP14" s="167">
        <v>9</v>
      </c>
      <c r="BQ14" s="168"/>
      <c r="BR14" s="168">
        <v>40</v>
      </c>
      <c r="BS14" s="168"/>
      <c r="BT14" s="169">
        <f t="shared" si="6"/>
        <v>49</v>
      </c>
      <c r="BU14" s="161"/>
      <c r="BV14" s="166"/>
      <c r="BW14" s="167"/>
      <c r="BX14" s="167"/>
      <c r="BY14" s="167"/>
      <c r="BZ14" s="167"/>
      <c r="CA14" s="168"/>
      <c r="CB14" s="168"/>
      <c r="CC14" s="168"/>
      <c r="CD14" s="169">
        <f t="shared" si="7"/>
        <v>0</v>
      </c>
      <c r="CE14" s="161"/>
      <c r="CF14" s="169"/>
      <c r="CG14" s="422"/>
      <c r="CH14" s="425">
        <v>7.5</v>
      </c>
    </row>
    <row r="15" spans="1:86" ht="12.75" customHeight="1">
      <c r="A15" s="123">
        <v>12</v>
      </c>
      <c r="B15" s="149">
        <v>7</v>
      </c>
      <c r="C15" s="75" t="s">
        <v>156</v>
      </c>
      <c r="D15" s="316">
        <f t="shared" si="0"/>
        <v>54.5</v>
      </c>
      <c r="E15" s="129"/>
      <c r="F15" s="326">
        <v>1</v>
      </c>
      <c r="G15" s="325">
        <v>1</v>
      </c>
      <c r="H15" s="325">
        <v>2</v>
      </c>
      <c r="I15" s="84"/>
      <c r="J15" s="325">
        <v>2</v>
      </c>
      <c r="K15" s="84"/>
      <c r="L15" s="325">
        <v>1</v>
      </c>
      <c r="M15" s="327"/>
      <c r="N15" s="92">
        <f t="shared" si="1"/>
        <v>7</v>
      </c>
      <c r="O15" s="48"/>
      <c r="P15" s="83">
        <v>10</v>
      </c>
      <c r="Q15" s="84">
        <v>1</v>
      </c>
      <c r="R15" s="84">
        <v>31</v>
      </c>
      <c r="S15" s="86"/>
      <c r="T15" s="84">
        <v>4.5</v>
      </c>
      <c r="U15" s="84"/>
      <c r="V15" s="84">
        <v>1</v>
      </c>
      <c r="W15" s="85">
        <v>7</v>
      </c>
      <c r="X15" s="161"/>
      <c r="Y15" s="166">
        <v>1</v>
      </c>
      <c r="Z15" s="167">
        <v>1</v>
      </c>
      <c r="AA15" s="167">
        <v>1</v>
      </c>
      <c r="AB15" s="167"/>
      <c r="AC15" s="167">
        <v>1</v>
      </c>
      <c r="AD15" s="168"/>
      <c r="AE15" s="168">
        <v>1</v>
      </c>
      <c r="AF15" s="168">
        <v>6</v>
      </c>
      <c r="AG15" s="169">
        <f t="shared" si="2"/>
        <v>11</v>
      </c>
      <c r="AH15" s="161"/>
      <c r="AI15" s="166">
        <v>8</v>
      </c>
      <c r="AJ15" s="167"/>
      <c r="AK15" s="167"/>
      <c r="AL15" s="167"/>
      <c r="AM15" s="167"/>
      <c r="AN15" s="168"/>
      <c r="AO15" s="168"/>
      <c r="AP15" s="168"/>
      <c r="AQ15" s="169">
        <f t="shared" si="3"/>
        <v>8</v>
      </c>
      <c r="AR15" s="161"/>
      <c r="AS15" s="166">
        <v>1</v>
      </c>
      <c r="AT15" s="167"/>
      <c r="AU15" s="167"/>
      <c r="AV15" s="167"/>
      <c r="AW15" s="167"/>
      <c r="AX15" s="168"/>
      <c r="AY15" s="168"/>
      <c r="AZ15" s="168">
        <v>1</v>
      </c>
      <c r="BA15" s="169">
        <f t="shared" si="4"/>
        <v>2</v>
      </c>
      <c r="BB15" s="161"/>
      <c r="BC15" s="169">
        <v>10</v>
      </c>
      <c r="BD15" s="48"/>
      <c r="BE15" s="341"/>
      <c r="BF15" s="341"/>
      <c r="BG15" s="84"/>
      <c r="BH15" s="84"/>
      <c r="BI15" s="84"/>
      <c r="BJ15" s="342">
        <f t="shared" si="5"/>
        <v>0</v>
      </c>
      <c r="BK15" s="161"/>
      <c r="BL15" s="166"/>
      <c r="BM15" s="167"/>
      <c r="BN15" s="167"/>
      <c r="BO15" s="167"/>
      <c r="BP15" s="167"/>
      <c r="BQ15" s="168"/>
      <c r="BR15" s="168"/>
      <c r="BS15" s="168"/>
      <c r="BT15" s="169">
        <f t="shared" si="6"/>
        <v>0</v>
      </c>
      <c r="BU15" s="161"/>
      <c r="BV15" s="166"/>
      <c r="BW15" s="167"/>
      <c r="BX15" s="167"/>
      <c r="BY15" s="167"/>
      <c r="BZ15" s="167"/>
      <c r="CA15" s="168"/>
      <c r="CB15" s="168"/>
      <c r="CC15" s="168"/>
      <c r="CD15" s="169">
        <f t="shared" si="7"/>
        <v>0</v>
      </c>
      <c r="CE15" s="161"/>
      <c r="CF15" s="169">
        <v>20</v>
      </c>
      <c r="CG15" s="422"/>
      <c r="CH15" s="425">
        <v>3.5</v>
      </c>
    </row>
    <row r="16" spans="1:86" ht="12.75" customHeight="1">
      <c r="A16" s="131">
        <v>13</v>
      </c>
      <c r="B16" s="149">
        <v>8</v>
      </c>
      <c r="C16" s="74" t="s">
        <v>17</v>
      </c>
      <c r="D16" s="316">
        <f t="shared" si="0"/>
        <v>48</v>
      </c>
      <c r="E16" s="129"/>
      <c r="F16" s="83"/>
      <c r="G16" s="84"/>
      <c r="H16" s="325">
        <v>2</v>
      </c>
      <c r="I16" s="84"/>
      <c r="J16" s="325">
        <v>3</v>
      </c>
      <c r="K16" s="325">
        <v>1</v>
      </c>
      <c r="L16" s="325">
        <v>1</v>
      </c>
      <c r="M16" s="327">
        <v>1</v>
      </c>
      <c r="N16" s="92">
        <f t="shared" si="1"/>
        <v>8</v>
      </c>
      <c r="O16" s="48"/>
      <c r="P16" s="83"/>
      <c r="Q16" s="84"/>
      <c r="R16" s="84">
        <v>2</v>
      </c>
      <c r="S16" s="86"/>
      <c r="T16" s="84">
        <v>33</v>
      </c>
      <c r="U16" s="84">
        <v>1</v>
      </c>
      <c r="V16" s="84">
        <v>1</v>
      </c>
      <c r="W16" s="85">
        <v>1</v>
      </c>
      <c r="X16" s="161"/>
      <c r="Y16" s="166"/>
      <c r="Z16" s="167"/>
      <c r="AA16" s="167"/>
      <c r="AB16" s="167"/>
      <c r="AC16" s="167"/>
      <c r="AD16" s="168"/>
      <c r="AE16" s="168"/>
      <c r="AF16" s="168"/>
      <c r="AG16" s="169">
        <f t="shared" si="2"/>
        <v>0</v>
      </c>
      <c r="AH16" s="161"/>
      <c r="AI16" s="166"/>
      <c r="AJ16" s="167"/>
      <c r="AK16" s="167"/>
      <c r="AL16" s="167"/>
      <c r="AM16" s="167">
        <v>20</v>
      </c>
      <c r="AN16" s="168"/>
      <c r="AO16" s="168"/>
      <c r="AP16" s="168"/>
      <c r="AQ16" s="169">
        <f t="shared" si="3"/>
        <v>20</v>
      </c>
      <c r="AR16" s="161"/>
      <c r="AS16" s="166"/>
      <c r="AT16" s="167"/>
      <c r="AU16" s="167"/>
      <c r="AV16" s="167"/>
      <c r="AW16" s="167">
        <v>1</v>
      </c>
      <c r="AX16" s="168"/>
      <c r="AY16" s="168"/>
      <c r="AZ16" s="168"/>
      <c r="BA16" s="169">
        <f t="shared" si="4"/>
        <v>1</v>
      </c>
      <c r="BB16" s="161"/>
      <c r="BC16" s="169"/>
      <c r="BD16" s="48"/>
      <c r="BE16" s="351">
        <v>10</v>
      </c>
      <c r="BF16" s="341">
        <v>2</v>
      </c>
      <c r="BG16" s="84">
        <v>2</v>
      </c>
      <c r="BH16" s="84">
        <v>2</v>
      </c>
      <c r="BI16" s="84">
        <v>2</v>
      </c>
      <c r="BJ16" s="342">
        <f t="shared" si="5"/>
        <v>18</v>
      </c>
      <c r="BK16" s="161"/>
      <c r="BL16" s="166"/>
      <c r="BM16" s="167"/>
      <c r="BN16" s="167"/>
      <c r="BO16" s="167"/>
      <c r="BP16" s="167">
        <v>1</v>
      </c>
      <c r="BQ16" s="168"/>
      <c r="BR16" s="168"/>
      <c r="BS16" s="168"/>
      <c r="BT16" s="169">
        <f t="shared" si="6"/>
        <v>1</v>
      </c>
      <c r="BU16" s="161"/>
      <c r="BV16" s="166"/>
      <c r="BW16" s="167"/>
      <c r="BX16" s="167"/>
      <c r="BY16" s="167"/>
      <c r="BZ16" s="167"/>
      <c r="CA16" s="168"/>
      <c r="CB16" s="168"/>
      <c r="CC16" s="168"/>
      <c r="CD16" s="169">
        <f t="shared" si="7"/>
        <v>0</v>
      </c>
      <c r="CE16" s="161"/>
      <c r="CF16" s="169"/>
      <c r="CG16" s="422"/>
      <c r="CH16" s="425">
        <v>8</v>
      </c>
    </row>
    <row r="17" spans="1:86" ht="12.75" customHeight="1">
      <c r="A17" s="131">
        <v>14</v>
      </c>
      <c r="B17" s="149">
        <v>15</v>
      </c>
      <c r="C17" s="75" t="s">
        <v>28</v>
      </c>
      <c r="D17" s="316">
        <f t="shared" si="0"/>
        <v>47</v>
      </c>
      <c r="E17" s="129"/>
      <c r="F17" s="326">
        <v>1</v>
      </c>
      <c r="G17" s="325">
        <v>1</v>
      </c>
      <c r="H17" s="325">
        <v>2</v>
      </c>
      <c r="I17" s="325">
        <v>1</v>
      </c>
      <c r="J17" s="325">
        <v>3</v>
      </c>
      <c r="K17" s="84"/>
      <c r="L17" s="325">
        <v>1</v>
      </c>
      <c r="M17" s="85"/>
      <c r="N17" s="92">
        <f t="shared" si="1"/>
        <v>9</v>
      </c>
      <c r="O17" s="48"/>
      <c r="P17" s="83">
        <v>1</v>
      </c>
      <c r="Q17" s="84">
        <v>1</v>
      </c>
      <c r="R17" s="84">
        <v>15</v>
      </c>
      <c r="S17" s="86">
        <v>9</v>
      </c>
      <c r="T17" s="84">
        <v>10</v>
      </c>
      <c r="U17" s="84"/>
      <c r="V17" s="84">
        <v>1</v>
      </c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  <c r="AH17" s="161"/>
      <c r="AI17" s="166"/>
      <c r="AJ17" s="167"/>
      <c r="AK17" s="167"/>
      <c r="AL17" s="167"/>
      <c r="AM17" s="167"/>
      <c r="AN17" s="168"/>
      <c r="AO17" s="168"/>
      <c r="AP17" s="168"/>
      <c r="AQ17" s="169">
        <f t="shared" si="3"/>
        <v>0</v>
      </c>
      <c r="AR17" s="161"/>
      <c r="AS17" s="166"/>
      <c r="AT17" s="167"/>
      <c r="AU17" s="167">
        <v>6</v>
      </c>
      <c r="AV17" s="167">
        <v>8</v>
      </c>
      <c r="AW17" s="167">
        <v>2</v>
      </c>
      <c r="AX17" s="168"/>
      <c r="AY17" s="168"/>
      <c r="AZ17" s="168"/>
      <c r="BA17" s="169">
        <f t="shared" si="4"/>
        <v>16</v>
      </c>
      <c r="BB17" s="161"/>
      <c r="BC17" s="169"/>
      <c r="BD17" s="48"/>
      <c r="BE17" s="341">
        <v>10</v>
      </c>
      <c r="BF17" s="341">
        <v>2</v>
      </c>
      <c r="BG17" s="84">
        <v>2</v>
      </c>
      <c r="BH17" s="84">
        <v>2</v>
      </c>
      <c r="BI17" s="84">
        <v>1</v>
      </c>
      <c r="BJ17" s="342">
        <f t="shared" si="5"/>
        <v>17</v>
      </c>
      <c r="BK17" s="161"/>
      <c r="BL17" s="166"/>
      <c r="BM17" s="167"/>
      <c r="BN17" s="167">
        <v>8</v>
      </c>
      <c r="BO17" s="167"/>
      <c r="BP17" s="167"/>
      <c r="BQ17" s="168"/>
      <c r="BR17" s="168"/>
      <c r="BS17" s="168"/>
      <c r="BT17" s="169">
        <f t="shared" si="6"/>
        <v>8</v>
      </c>
      <c r="BU17" s="161"/>
      <c r="BV17" s="166"/>
      <c r="BW17" s="167"/>
      <c r="BX17" s="167"/>
      <c r="BY17" s="167"/>
      <c r="BZ17" s="167"/>
      <c r="CA17" s="168"/>
      <c r="CB17" s="168"/>
      <c r="CC17" s="168"/>
      <c r="CD17" s="169">
        <f t="shared" si="7"/>
        <v>0</v>
      </c>
      <c r="CE17" s="161"/>
      <c r="CF17" s="169"/>
      <c r="CG17" s="422"/>
      <c r="CH17" s="425">
        <v>6</v>
      </c>
    </row>
    <row r="18" spans="1:86" ht="12.75" customHeight="1">
      <c r="A18" s="131">
        <v>15</v>
      </c>
      <c r="B18" s="149">
        <v>14</v>
      </c>
      <c r="C18" s="75" t="s">
        <v>50</v>
      </c>
      <c r="D18" s="316">
        <f t="shared" si="0"/>
        <v>42</v>
      </c>
      <c r="E18" s="129"/>
      <c r="F18" s="83"/>
      <c r="G18" s="84"/>
      <c r="H18" s="325">
        <v>1</v>
      </c>
      <c r="I18" s="84"/>
      <c r="J18" s="84"/>
      <c r="K18" s="84"/>
      <c r="L18" s="84"/>
      <c r="M18" s="85"/>
      <c r="N18" s="92">
        <f t="shared" si="1"/>
        <v>1</v>
      </c>
      <c r="O18" s="48"/>
      <c r="P18" s="83"/>
      <c r="Q18" s="84"/>
      <c r="R18" s="84">
        <v>32</v>
      </c>
      <c r="S18" s="86"/>
      <c r="T18" s="84"/>
      <c r="U18" s="84"/>
      <c r="V18" s="84"/>
      <c r="W18" s="85"/>
      <c r="X18" s="161"/>
      <c r="Y18" s="166"/>
      <c r="Z18" s="167"/>
      <c r="AA18" s="167">
        <v>1</v>
      </c>
      <c r="AB18" s="167"/>
      <c r="AC18" s="167"/>
      <c r="AD18" s="168"/>
      <c r="AE18" s="168"/>
      <c r="AF18" s="168"/>
      <c r="AG18" s="169">
        <f t="shared" si="2"/>
        <v>1</v>
      </c>
      <c r="AH18" s="161"/>
      <c r="AI18" s="166"/>
      <c r="AJ18" s="167"/>
      <c r="AK18" s="167"/>
      <c r="AL18" s="167"/>
      <c r="AM18" s="167"/>
      <c r="AN18" s="168"/>
      <c r="AO18" s="168"/>
      <c r="AP18" s="168"/>
      <c r="AQ18" s="169">
        <f t="shared" si="3"/>
        <v>0</v>
      </c>
      <c r="AR18" s="161"/>
      <c r="AS18" s="166"/>
      <c r="AT18" s="167"/>
      <c r="AU18" s="167">
        <v>10</v>
      </c>
      <c r="AV18" s="167"/>
      <c r="AW18" s="167"/>
      <c r="AX18" s="168"/>
      <c r="AY18" s="168"/>
      <c r="AZ18" s="168"/>
      <c r="BA18" s="169">
        <f t="shared" si="4"/>
        <v>10</v>
      </c>
      <c r="BB18" s="161"/>
      <c r="BC18" s="169">
        <v>10</v>
      </c>
      <c r="BD18" s="48"/>
      <c r="BE18" s="341"/>
      <c r="BF18" s="341"/>
      <c r="BG18" s="84"/>
      <c r="BH18" s="84"/>
      <c r="BI18" s="84"/>
      <c r="BJ18" s="342">
        <f t="shared" si="5"/>
        <v>0</v>
      </c>
      <c r="BK18" s="161"/>
      <c r="BL18" s="166"/>
      <c r="BM18" s="167"/>
      <c r="BN18" s="167">
        <v>20</v>
      </c>
      <c r="BO18" s="167"/>
      <c r="BP18" s="167"/>
      <c r="BQ18" s="168"/>
      <c r="BR18" s="168"/>
      <c r="BS18" s="168"/>
      <c r="BT18" s="169">
        <f t="shared" si="6"/>
        <v>20</v>
      </c>
      <c r="BU18" s="161"/>
      <c r="BV18" s="166"/>
      <c r="BW18" s="167"/>
      <c r="BX18" s="167">
        <v>1</v>
      </c>
      <c r="BY18" s="167"/>
      <c r="BZ18" s="167"/>
      <c r="CA18" s="168"/>
      <c r="CB18" s="168"/>
      <c r="CC18" s="168"/>
      <c r="CD18" s="169">
        <f t="shared" si="7"/>
        <v>1</v>
      </c>
      <c r="CE18" s="161"/>
      <c r="CF18" s="169"/>
      <c r="CG18" s="422"/>
      <c r="CH18" s="425"/>
    </row>
    <row r="19" spans="1:86" ht="12.75" customHeight="1">
      <c r="A19" s="131">
        <v>16</v>
      </c>
      <c r="B19" s="149">
        <v>16</v>
      </c>
      <c r="C19" s="74" t="s">
        <v>20</v>
      </c>
      <c r="D19" s="316">
        <f t="shared" si="0"/>
        <v>32</v>
      </c>
      <c r="E19" s="129"/>
      <c r="F19" s="326">
        <v>2</v>
      </c>
      <c r="G19" s="325">
        <v>1</v>
      </c>
      <c r="H19" s="325">
        <v>2</v>
      </c>
      <c r="I19" s="84"/>
      <c r="J19" s="325">
        <v>3</v>
      </c>
      <c r="K19" s="84"/>
      <c r="L19" s="325">
        <v>1</v>
      </c>
      <c r="M19" s="327">
        <v>1</v>
      </c>
      <c r="N19" s="92">
        <f t="shared" si="1"/>
        <v>10</v>
      </c>
      <c r="O19" s="48"/>
      <c r="P19" s="83">
        <v>14</v>
      </c>
      <c r="Q19" s="84">
        <v>1</v>
      </c>
      <c r="R19" s="84">
        <v>2</v>
      </c>
      <c r="S19" s="86"/>
      <c r="T19" s="84">
        <v>3</v>
      </c>
      <c r="U19" s="84"/>
      <c r="V19" s="84">
        <v>1</v>
      </c>
      <c r="W19" s="85">
        <v>1</v>
      </c>
      <c r="X19" s="161"/>
      <c r="Y19" s="166">
        <v>1</v>
      </c>
      <c r="Z19" s="167"/>
      <c r="AA19" s="167"/>
      <c r="AB19" s="167"/>
      <c r="AC19" s="167"/>
      <c r="AD19" s="168"/>
      <c r="AE19" s="168"/>
      <c r="AF19" s="168"/>
      <c r="AG19" s="169">
        <f t="shared" si="2"/>
        <v>1</v>
      </c>
      <c r="AH19" s="161"/>
      <c r="AI19" s="166">
        <v>6</v>
      </c>
      <c r="AJ19" s="167"/>
      <c r="AK19" s="167"/>
      <c r="AL19" s="167"/>
      <c r="AM19" s="167"/>
      <c r="AN19" s="168"/>
      <c r="AO19" s="168"/>
      <c r="AP19" s="168"/>
      <c r="AQ19" s="169">
        <f t="shared" si="3"/>
        <v>6</v>
      </c>
      <c r="AR19" s="161"/>
      <c r="AS19" s="166"/>
      <c r="AT19" s="167"/>
      <c r="AU19" s="167"/>
      <c r="AV19" s="167"/>
      <c r="AW19" s="167"/>
      <c r="AX19" s="168"/>
      <c r="AY19" s="168"/>
      <c r="AZ19" s="168"/>
      <c r="BA19" s="169">
        <f t="shared" si="4"/>
        <v>0</v>
      </c>
      <c r="BB19" s="161"/>
      <c r="BC19" s="169"/>
      <c r="BD19" s="48"/>
      <c r="BE19" s="351">
        <v>10</v>
      </c>
      <c r="BF19" s="341">
        <v>2</v>
      </c>
      <c r="BG19" s="84">
        <v>2</v>
      </c>
      <c r="BH19" s="84">
        <v>2</v>
      </c>
      <c r="BI19" s="84">
        <v>2</v>
      </c>
      <c r="BJ19" s="342">
        <f t="shared" si="5"/>
        <v>18</v>
      </c>
      <c r="BK19" s="161"/>
      <c r="BL19" s="166">
        <v>6</v>
      </c>
      <c r="BM19" s="167"/>
      <c r="BN19" s="167"/>
      <c r="BO19" s="167"/>
      <c r="BP19" s="167">
        <v>1</v>
      </c>
      <c r="BQ19" s="168"/>
      <c r="BR19" s="168"/>
      <c r="BS19" s="168"/>
      <c r="BT19" s="169">
        <f t="shared" si="6"/>
        <v>7</v>
      </c>
      <c r="BU19" s="161"/>
      <c r="BV19" s="166"/>
      <c r="BW19" s="167"/>
      <c r="BX19" s="167"/>
      <c r="BY19" s="167"/>
      <c r="BZ19" s="167"/>
      <c r="CA19" s="168"/>
      <c r="CB19" s="168"/>
      <c r="CC19" s="168"/>
      <c r="CD19" s="169">
        <f t="shared" si="7"/>
        <v>0</v>
      </c>
      <c r="CE19" s="161"/>
      <c r="CF19" s="169"/>
      <c r="CG19" s="422"/>
      <c r="CH19" s="425"/>
    </row>
    <row r="20" spans="1:86" ht="12.75" customHeight="1">
      <c r="A20" s="131">
        <v>16</v>
      </c>
      <c r="B20" s="150">
        <v>17</v>
      </c>
      <c r="C20" s="74" t="s">
        <v>40</v>
      </c>
      <c r="D20" s="316">
        <f t="shared" si="0"/>
        <v>32</v>
      </c>
      <c r="E20" s="129"/>
      <c r="F20" s="326">
        <v>1</v>
      </c>
      <c r="G20" s="325">
        <v>1</v>
      </c>
      <c r="H20" s="325">
        <v>2</v>
      </c>
      <c r="I20" s="84"/>
      <c r="J20" s="325">
        <v>2</v>
      </c>
      <c r="K20" s="84"/>
      <c r="L20" s="325">
        <v>2</v>
      </c>
      <c r="M20" s="85"/>
      <c r="N20" s="92">
        <f t="shared" si="1"/>
        <v>8</v>
      </c>
      <c r="O20" s="48"/>
      <c r="P20" s="83">
        <v>1</v>
      </c>
      <c r="Q20" s="84">
        <v>2</v>
      </c>
      <c r="R20" s="84">
        <v>2</v>
      </c>
      <c r="S20" s="86"/>
      <c r="T20" s="84">
        <v>10</v>
      </c>
      <c r="U20" s="84"/>
      <c r="V20" s="84">
        <v>2</v>
      </c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  <c r="AH20" s="161"/>
      <c r="AI20" s="166"/>
      <c r="AJ20" s="167">
        <v>6</v>
      </c>
      <c r="AK20" s="167"/>
      <c r="AL20" s="167"/>
      <c r="AM20" s="167"/>
      <c r="AN20" s="168"/>
      <c r="AO20" s="168"/>
      <c r="AP20" s="168"/>
      <c r="AQ20" s="169">
        <f t="shared" si="3"/>
        <v>6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4"/>
        <v>0</v>
      </c>
      <c r="BB20" s="161"/>
      <c r="BC20" s="169"/>
      <c r="BD20" s="48"/>
      <c r="BE20" s="341">
        <v>10</v>
      </c>
      <c r="BF20" s="341">
        <v>2</v>
      </c>
      <c r="BG20" s="84">
        <v>2</v>
      </c>
      <c r="BH20" s="84">
        <v>2</v>
      </c>
      <c r="BI20" s="84">
        <v>2</v>
      </c>
      <c r="BJ20" s="342">
        <f t="shared" si="5"/>
        <v>18</v>
      </c>
      <c r="BK20" s="161"/>
      <c r="BL20" s="166"/>
      <c r="BM20" s="167"/>
      <c r="BN20" s="167"/>
      <c r="BO20" s="167"/>
      <c r="BP20" s="167"/>
      <c r="BQ20" s="168"/>
      <c r="BR20" s="168"/>
      <c r="BS20" s="168"/>
      <c r="BT20" s="169">
        <f t="shared" si="6"/>
        <v>0</v>
      </c>
      <c r="BU20" s="161"/>
      <c r="BV20" s="166"/>
      <c r="BW20" s="167"/>
      <c r="BX20" s="167"/>
      <c r="BY20" s="167"/>
      <c r="BZ20" s="167"/>
      <c r="CA20" s="168"/>
      <c r="CB20" s="168"/>
      <c r="CC20" s="168"/>
      <c r="CD20" s="169">
        <f t="shared" si="7"/>
        <v>0</v>
      </c>
      <c r="CE20" s="161"/>
      <c r="CF20" s="169"/>
      <c r="CG20" s="422"/>
      <c r="CH20" s="425">
        <v>8</v>
      </c>
    </row>
    <row r="21" spans="1:86" ht="12.75" customHeight="1">
      <c r="A21" s="131">
        <v>16</v>
      </c>
      <c r="B21" s="150">
        <v>20</v>
      </c>
      <c r="C21" s="74" t="s">
        <v>18</v>
      </c>
      <c r="D21" s="316">
        <f t="shared" si="0"/>
        <v>32</v>
      </c>
      <c r="E21" s="129"/>
      <c r="F21" s="326">
        <v>1</v>
      </c>
      <c r="G21" s="84"/>
      <c r="H21" s="325">
        <v>2</v>
      </c>
      <c r="I21" s="325">
        <v>1</v>
      </c>
      <c r="J21" s="325">
        <v>2</v>
      </c>
      <c r="K21" s="84"/>
      <c r="L21" s="325">
        <v>2</v>
      </c>
      <c r="M21" s="85"/>
      <c r="N21" s="92">
        <f t="shared" si="1"/>
        <v>8</v>
      </c>
      <c r="O21" s="48"/>
      <c r="P21" s="83">
        <v>1</v>
      </c>
      <c r="Q21" s="84"/>
      <c r="R21" s="84">
        <v>2</v>
      </c>
      <c r="S21" s="86">
        <v>2</v>
      </c>
      <c r="T21" s="84">
        <v>12</v>
      </c>
      <c r="U21" s="84"/>
      <c r="V21" s="84">
        <v>5</v>
      </c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2"/>
        <v>0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3"/>
        <v>0</v>
      </c>
      <c r="AR21" s="161"/>
      <c r="AS21" s="166"/>
      <c r="AT21" s="167"/>
      <c r="AU21" s="167">
        <v>1</v>
      </c>
      <c r="AV21" s="167">
        <v>1</v>
      </c>
      <c r="AW21" s="167">
        <v>1</v>
      </c>
      <c r="AX21" s="168"/>
      <c r="AY21" s="168"/>
      <c r="AZ21" s="168"/>
      <c r="BA21" s="169">
        <f t="shared" si="4"/>
        <v>3</v>
      </c>
      <c r="BB21" s="161"/>
      <c r="BC21" s="169"/>
      <c r="BD21" s="48"/>
      <c r="BE21" s="351">
        <v>10</v>
      </c>
      <c r="BF21" s="341">
        <v>1</v>
      </c>
      <c r="BG21" s="84">
        <v>2</v>
      </c>
      <c r="BH21" s="84">
        <v>2</v>
      </c>
      <c r="BI21" s="84">
        <v>5</v>
      </c>
      <c r="BJ21" s="342">
        <f t="shared" si="5"/>
        <v>20</v>
      </c>
      <c r="BK21" s="161"/>
      <c r="BL21" s="166"/>
      <c r="BM21" s="167"/>
      <c r="BN21" s="167"/>
      <c r="BO21" s="167"/>
      <c r="BP21" s="167">
        <v>1</v>
      </c>
      <c r="BQ21" s="168"/>
      <c r="BR21" s="168"/>
      <c r="BS21" s="168"/>
      <c r="BT21" s="169">
        <f t="shared" si="6"/>
        <v>1</v>
      </c>
      <c r="BU21" s="161"/>
      <c r="BV21" s="166"/>
      <c r="BW21" s="167"/>
      <c r="BX21" s="167"/>
      <c r="BY21" s="167"/>
      <c r="BZ21" s="167"/>
      <c r="CA21" s="168"/>
      <c r="CB21" s="168"/>
      <c r="CC21" s="168"/>
      <c r="CD21" s="169">
        <f t="shared" si="7"/>
        <v>0</v>
      </c>
      <c r="CE21" s="161"/>
      <c r="CF21" s="169"/>
      <c r="CG21" s="422"/>
      <c r="CH21" s="425">
        <v>8</v>
      </c>
    </row>
    <row r="22" spans="1:86" ht="12.75" customHeight="1">
      <c r="A22" s="131">
        <v>19</v>
      </c>
      <c r="B22" s="150">
        <v>23</v>
      </c>
      <c r="C22" s="75" t="s">
        <v>59</v>
      </c>
      <c r="D22" s="316">
        <f t="shared" si="0"/>
        <v>24</v>
      </c>
      <c r="E22" s="129"/>
      <c r="F22" s="83"/>
      <c r="G22" s="84"/>
      <c r="H22" s="84"/>
      <c r="I22" s="84"/>
      <c r="J22" s="325">
        <v>1</v>
      </c>
      <c r="K22" s="325">
        <v>1</v>
      </c>
      <c r="L22" s="325">
        <v>3</v>
      </c>
      <c r="M22" s="85"/>
      <c r="N22" s="92">
        <f t="shared" si="1"/>
        <v>5</v>
      </c>
      <c r="O22" s="48"/>
      <c r="P22" s="83"/>
      <c r="Q22" s="84"/>
      <c r="R22" s="84"/>
      <c r="S22" s="86"/>
      <c r="T22" s="84">
        <v>2</v>
      </c>
      <c r="U22" s="84">
        <v>1</v>
      </c>
      <c r="V22" s="84">
        <v>11</v>
      </c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3"/>
        <v>0</v>
      </c>
      <c r="AR22" s="161"/>
      <c r="AS22" s="166"/>
      <c r="AT22" s="167"/>
      <c r="AU22" s="167"/>
      <c r="AV22" s="167"/>
      <c r="AW22" s="167"/>
      <c r="AX22" s="168"/>
      <c r="AY22" s="168"/>
      <c r="AZ22" s="168"/>
      <c r="BA22" s="169">
        <f t="shared" si="4"/>
        <v>0</v>
      </c>
      <c r="BB22" s="161"/>
      <c r="BC22" s="169"/>
      <c r="BD22" s="48"/>
      <c r="BE22" s="341">
        <v>10</v>
      </c>
      <c r="BF22" s="341"/>
      <c r="BG22" s="84">
        <v>1</v>
      </c>
      <c r="BH22" s="84">
        <v>2</v>
      </c>
      <c r="BI22" s="84">
        <v>2</v>
      </c>
      <c r="BJ22" s="342">
        <f t="shared" si="5"/>
        <v>15</v>
      </c>
      <c r="BK22" s="161"/>
      <c r="BL22" s="166"/>
      <c r="BM22" s="167"/>
      <c r="BN22" s="167"/>
      <c r="BO22" s="167"/>
      <c r="BP22" s="167">
        <v>1</v>
      </c>
      <c r="BQ22" s="168"/>
      <c r="BR22" s="168">
        <v>8</v>
      </c>
      <c r="BS22" s="168"/>
      <c r="BT22" s="169">
        <f t="shared" si="6"/>
        <v>9</v>
      </c>
      <c r="BU22" s="161"/>
      <c r="BV22" s="166"/>
      <c r="BW22" s="167"/>
      <c r="BX22" s="167"/>
      <c r="BY22" s="167"/>
      <c r="BZ22" s="167"/>
      <c r="CA22" s="168"/>
      <c r="CB22" s="168"/>
      <c r="CC22" s="168"/>
      <c r="CD22" s="169">
        <f t="shared" si="7"/>
        <v>0</v>
      </c>
      <c r="CE22" s="161"/>
      <c r="CF22" s="169"/>
      <c r="CG22" s="422"/>
      <c r="CH22" s="425"/>
    </row>
    <row r="23" spans="1:86" ht="12.75" customHeight="1">
      <c r="A23" s="131">
        <v>20</v>
      </c>
      <c r="B23" s="150">
        <v>24</v>
      </c>
      <c r="C23" s="75" t="s">
        <v>627</v>
      </c>
      <c r="D23" s="316">
        <f t="shared" si="0"/>
        <v>19</v>
      </c>
      <c r="E23" s="129"/>
      <c r="F23" s="83"/>
      <c r="G23" s="84"/>
      <c r="H23" s="325">
        <v>1</v>
      </c>
      <c r="I23" s="86"/>
      <c r="J23" s="325">
        <v>1</v>
      </c>
      <c r="K23" s="325">
        <v>1</v>
      </c>
      <c r="L23" s="325">
        <v>1</v>
      </c>
      <c r="M23" s="85"/>
      <c r="N23" s="92">
        <f t="shared" si="1"/>
        <v>4</v>
      </c>
      <c r="O23" s="48"/>
      <c r="P23" s="83"/>
      <c r="Q23" s="84"/>
      <c r="R23" s="84">
        <v>1</v>
      </c>
      <c r="S23" s="86"/>
      <c r="T23" s="84">
        <v>6</v>
      </c>
      <c r="U23" s="84">
        <v>6</v>
      </c>
      <c r="V23" s="84">
        <v>6</v>
      </c>
      <c r="W23" s="85"/>
      <c r="X23" s="161"/>
      <c r="Y23" s="166"/>
      <c r="Z23" s="167"/>
      <c r="AA23" s="167">
        <v>1</v>
      </c>
      <c r="AB23" s="167"/>
      <c r="AC23" s="167"/>
      <c r="AD23" s="168"/>
      <c r="AE23" s="168"/>
      <c r="AF23" s="168"/>
      <c r="AG23" s="169">
        <f t="shared" si="2"/>
        <v>1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3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4"/>
        <v>0</v>
      </c>
      <c r="BB23" s="161"/>
      <c r="BC23" s="169"/>
      <c r="BD23" s="48"/>
      <c r="BE23" s="341"/>
      <c r="BF23" s="341"/>
      <c r="BG23" s="84"/>
      <c r="BH23" s="84"/>
      <c r="BI23" s="84"/>
      <c r="BJ23" s="342">
        <f t="shared" si="5"/>
        <v>0</v>
      </c>
      <c r="BK23" s="161"/>
      <c r="BL23" s="166"/>
      <c r="BM23" s="167"/>
      <c r="BN23" s="167"/>
      <c r="BO23" s="167"/>
      <c r="BP23" s="167"/>
      <c r="BQ23" s="168"/>
      <c r="BR23" s="168"/>
      <c r="BS23" s="168"/>
      <c r="BT23" s="169">
        <f t="shared" si="6"/>
        <v>0</v>
      </c>
      <c r="BU23" s="161"/>
      <c r="BV23" s="166"/>
      <c r="BW23" s="167"/>
      <c r="BX23" s="167"/>
      <c r="BY23" s="167"/>
      <c r="BZ23" s="167"/>
      <c r="CA23" s="168"/>
      <c r="CB23" s="168"/>
      <c r="CC23" s="168"/>
      <c r="CD23" s="169">
        <f t="shared" si="7"/>
        <v>0</v>
      </c>
      <c r="CE23" s="161"/>
      <c r="CF23" s="169"/>
      <c r="CG23" s="422"/>
      <c r="CH23" s="425">
        <v>18</v>
      </c>
    </row>
    <row r="24" spans="1:86" ht="12.75" customHeight="1">
      <c r="A24" s="131">
        <v>21</v>
      </c>
      <c r="B24" s="150">
        <v>19</v>
      </c>
      <c r="C24" s="75" t="s">
        <v>294</v>
      </c>
      <c r="D24" s="316">
        <f t="shared" si="0"/>
        <v>11.5</v>
      </c>
      <c r="E24" s="129"/>
      <c r="F24" s="83"/>
      <c r="G24" s="325">
        <v>1</v>
      </c>
      <c r="H24" s="84"/>
      <c r="I24" s="84"/>
      <c r="J24" s="325">
        <v>1</v>
      </c>
      <c r="K24" s="325">
        <v>1</v>
      </c>
      <c r="L24" s="325">
        <v>1</v>
      </c>
      <c r="M24" s="85"/>
      <c r="N24" s="92">
        <f t="shared" si="1"/>
        <v>4</v>
      </c>
      <c r="O24" s="48"/>
      <c r="P24" s="83"/>
      <c r="Q24" s="84">
        <v>6</v>
      </c>
      <c r="R24" s="84"/>
      <c r="S24" s="86"/>
      <c r="T24" s="84">
        <v>1</v>
      </c>
      <c r="U24" s="84">
        <v>1</v>
      </c>
      <c r="V24" s="84">
        <v>3.5</v>
      </c>
      <c r="W24" s="85"/>
      <c r="X24" s="161"/>
      <c r="Y24" s="166"/>
      <c r="Z24" s="167">
        <v>6</v>
      </c>
      <c r="AA24" s="167">
        <v>1</v>
      </c>
      <c r="AB24" s="167"/>
      <c r="AC24" s="167">
        <v>1</v>
      </c>
      <c r="AD24" s="168"/>
      <c r="AE24" s="168"/>
      <c r="AF24" s="168"/>
      <c r="AG24" s="169">
        <f t="shared" si="2"/>
        <v>8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3"/>
        <v>0</v>
      </c>
      <c r="AR24" s="161"/>
      <c r="AS24" s="166"/>
      <c r="AT24" s="167"/>
      <c r="AU24" s="167"/>
      <c r="AV24" s="167"/>
      <c r="AW24" s="167"/>
      <c r="AX24" s="168"/>
      <c r="AY24" s="168"/>
      <c r="AZ24" s="168"/>
      <c r="BA24" s="169">
        <f t="shared" si="4"/>
        <v>0</v>
      </c>
      <c r="BB24" s="161"/>
      <c r="BC24" s="169"/>
      <c r="BD24" s="48"/>
      <c r="BE24" s="341"/>
      <c r="BF24" s="341"/>
      <c r="BG24" s="84"/>
      <c r="BH24" s="84"/>
      <c r="BI24" s="84"/>
      <c r="BJ24" s="342">
        <f t="shared" si="5"/>
        <v>0</v>
      </c>
      <c r="BK24" s="161"/>
      <c r="BL24" s="166"/>
      <c r="BM24" s="167"/>
      <c r="BN24" s="167"/>
      <c r="BO24" s="167"/>
      <c r="BP24" s="167"/>
      <c r="BQ24" s="168"/>
      <c r="BR24" s="168"/>
      <c r="BS24" s="168"/>
      <c r="BT24" s="169">
        <f t="shared" si="6"/>
        <v>0</v>
      </c>
      <c r="BU24" s="161"/>
      <c r="BV24" s="166"/>
      <c r="BW24" s="167"/>
      <c r="BX24" s="167"/>
      <c r="BY24" s="167"/>
      <c r="BZ24" s="167"/>
      <c r="CA24" s="168"/>
      <c r="CB24" s="168"/>
      <c r="CC24" s="168"/>
      <c r="CD24" s="169">
        <f t="shared" si="7"/>
        <v>0</v>
      </c>
      <c r="CE24" s="161"/>
      <c r="CF24" s="169"/>
      <c r="CG24" s="422"/>
      <c r="CH24" s="425">
        <v>3.5</v>
      </c>
    </row>
    <row r="25" spans="1:86" ht="12.75" customHeight="1">
      <c r="A25" s="131">
        <v>22</v>
      </c>
      <c r="B25" s="150">
        <v>24</v>
      </c>
      <c r="C25" s="75" t="s">
        <v>23</v>
      </c>
      <c r="D25" s="316">
        <f t="shared" si="0"/>
        <v>10</v>
      </c>
      <c r="E25" s="129"/>
      <c r="F25" s="83"/>
      <c r="G25" s="84"/>
      <c r="H25" s="84"/>
      <c r="I25" s="84"/>
      <c r="J25" s="325">
        <v>1</v>
      </c>
      <c r="K25" s="84"/>
      <c r="L25" s="325">
        <v>1</v>
      </c>
      <c r="M25" s="85"/>
      <c r="N25" s="92">
        <f t="shared" si="1"/>
        <v>2</v>
      </c>
      <c r="O25" s="48"/>
      <c r="P25" s="83"/>
      <c r="Q25" s="84"/>
      <c r="R25" s="84"/>
      <c r="S25" s="86"/>
      <c r="T25" s="84">
        <v>1</v>
      </c>
      <c r="U25" s="84"/>
      <c r="V25" s="84">
        <v>9</v>
      </c>
      <c r="W25" s="85"/>
      <c r="X25" s="161"/>
      <c r="Y25" s="166"/>
      <c r="Z25" s="167"/>
      <c r="AA25" s="167"/>
      <c r="AB25" s="167"/>
      <c r="AC25" s="167"/>
      <c r="AD25" s="168"/>
      <c r="AE25" s="168"/>
      <c r="AF25" s="168"/>
      <c r="AG25" s="169">
        <f t="shared" si="2"/>
        <v>0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3"/>
        <v>0</v>
      </c>
      <c r="AR25" s="161"/>
      <c r="AS25" s="166"/>
      <c r="AT25" s="167"/>
      <c r="AU25" s="167"/>
      <c r="AV25" s="167"/>
      <c r="AW25" s="167">
        <v>1</v>
      </c>
      <c r="AX25" s="168"/>
      <c r="AY25" s="168">
        <v>1</v>
      </c>
      <c r="AZ25" s="168"/>
      <c r="BA25" s="169">
        <f t="shared" si="4"/>
        <v>2</v>
      </c>
      <c r="BB25" s="161"/>
      <c r="BC25" s="169"/>
      <c r="BD25" s="48"/>
      <c r="BE25" s="341"/>
      <c r="BF25" s="341"/>
      <c r="BG25" s="84"/>
      <c r="BH25" s="84"/>
      <c r="BI25" s="84"/>
      <c r="BJ25" s="342">
        <f t="shared" si="5"/>
        <v>0</v>
      </c>
      <c r="BK25" s="161"/>
      <c r="BL25" s="166"/>
      <c r="BM25" s="167"/>
      <c r="BN25" s="167"/>
      <c r="BO25" s="167"/>
      <c r="BP25" s="167"/>
      <c r="BQ25" s="168"/>
      <c r="BR25" s="168"/>
      <c r="BS25" s="168"/>
      <c r="BT25" s="169">
        <f t="shared" si="6"/>
        <v>0</v>
      </c>
      <c r="BU25" s="161"/>
      <c r="BV25" s="166"/>
      <c r="BW25" s="167"/>
      <c r="BX25" s="167"/>
      <c r="BY25" s="167"/>
      <c r="BZ25" s="167"/>
      <c r="CA25" s="168"/>
      <c r="CB25" s="168"/>
      <c r="CC25" s="168"/>
      <c r="CD25" s="169">
        <f t="shared" si="7"/>
        <v>0</v>
      </c>
      <c r="CE25" s="161"/>
      <c r="CF25" s="169"/>
      <c r="CG25" s="422"/>
      <c r="CH25" s="425">
        <v>8</v>
      </c>
    </row>
    <row r="26" spans="1:86" ht="12.75" customHeight="1">
      <c r="A26" s="419" t="s">
        <v>742</v>
      </c>
      <c r="B26" s="420"/>
      <c r="C26" s="421" t="s">
        <v>176</v>
      </c>
      <c r="D26" s="316">
        <f t="shared" si="0"/>
        <v>28.5</v>
      </c>
      <c r="E26" s="129"/>
      <c r="F26" s="326"/>
      <c r="G26" s="84"/>
      <c r="H26" s="84"/>
      <c r="I26" s="84"/>
      <c r="J26" s="325">
        <v>1</v>
      </c>
      <c r="K26" s="84"/>
      <c r="L26" s="84"/>
      <c r="M26" s="85"/>
      <c r="N26" s="92">
        <f t="shared" si="1"/>
        <v>1</v>
      </c>
      <c r="O26" s="48"/>
      <c r="P26" s="83">
        <v>20</v>
      </c>
      <c r="Q26" s="84"/>
      <c r="R26" s="84"/>
      <c r="S26" s="86"/>
      <c r="T26" s="84">
        <v>8.5</v>
      </c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 t="shared" si="2"/>
        <v>0</v>
      </c>
      <c r="AH26" s="161"/>
      <c r="AI26" s="166">
        <v>20</v>
      </c>
      <c r="AJ26" s="167"/>
      <c r="AK26" s="167"/>
      <c r="AL26" s="167"/>
      <c r="AM26" s="167"/>
      <c r="AN26" s="168"/>
      <c r="AO26" s="168"/>
      <c r="AP26" s="168"/>
      <c r="AQ26" s="169">
        <f t="shared" si="3"/>
        <v>20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 t="shared" si="4"/>
        <v>0</v>
      </c>
      <c r="BB26" s="161"/>
      <c r="BC26" s="169"/>
      <c r="BD26" s="48"/>
      <c r="BE26" s="341"/>
      <c r="BF26" s="343"/>
      <c r="BG26" s="86"/>
      <c r="BH26" s="84"/>
      <c r="BI26" s="86"/>
      <c r="BJ26" s="342">
        <f t="shared" si="5"/>
        <v>0</v>
      </c>
      <c r="BK26" s="161"/>
      <c r="BL26" s="166"/>
      <c r="BM26" s="167"/>
      <c r="BN26" s="167"/>
      <c r="BO26" s="167"/>
      <c r="BP26" s="167">
        <v>1</v>
      </c>
      <c r="BQ26" s="168"/>
      <c r="BR26" s="168"/>
      <c r="BS26" s="168"/>
      <c r="BT26" s="169">
        <f t="shared" si="6"/>
        <v>1</v>
      </c>
      <c r="BU26" s="161"/>
      <c r="BV26" s="166"/>
      <c r="BW26" s="167"/>
      <c r="BX26" s="167"/>
      <c r="BY26" s="167"/>
      <c r="BZ26" s="167"/>
      <c r="CA26" s="168"/>
      <c r="CB26" s="168"/>
      <c r="CC26" s="168"/>
      <c r="CD26" s="169">
        <f t="shared" si="7"/>
        <v>0</v>
      </c>
      <c r="CE26" s="161"/>
      <c r="CF26" s="169"/>
      <c r="CG26" s="422"/>
      <c r="CH26" s="425">
        <v>7.5</v>
      </c>
    </row>
    <row r="27" spans="1:86" ht="12.75" customHeight="1">
      <c r="A27" s="124" t="s">
        <v>54</v>
      </c>
      <c r="B27" s="150">
        <v>18</v>
      </c>
      <c r="C27" s="75" t="s">
        <v>26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1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3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4"/>
        <v>0</v>
      </c>
      <c r="BB27" s="161"/>
      <c r="BC27" s="169"/>
      <c r="BD27" s="48"/>
      <c r="BE27" s="341"/>
      <c r="BF27" s="341"/>
      <c r="BG27" s="84"/>
      <c r="BH27" s="84"/>
      <c r="BI27" s="84"/>
      <c r="BJ27" s="342">
        <f t="shared" si="5"/>
        <v>0</v>
      </c>
      <c r="BK27" s="161"/>
      <c r="BL27" s="166"/>
      <c r="BM27" s="167"/>
      <c r="BN27" s="167"/>
      <c r="BO27" s="167"/>
      <c r="BP27" s="167"/>
      <c r="BQ27" s="168"/>
      <c r="BR27" s="168"/>
      <c r="BS27" s="168"/>
      <c r="BT27" s="169">
        <f t="shared" si="6"/>
        <v>0</v>
      </c>
      <c r="BU27" s="161"/>
      <c r="BV27" s="166"/>
      <c r="BW27" s="167"/>
      <c r="BX27" s="167"/>
      <c r="BY27" s="167"/>
      <c r="BZ27" s="167"/>
      <c r="CA27" s="168"/>
      <c r="CB27" s="168"/>
      <c r="CC27" s="168"/>
      <c r="CD27" s="169">
        <f t="shared" si="7"/>
        <v>0</v>
      </c>
      <c r="CE27" s="161"/>
      <c r="CF27" s="169"/>
      <c r="CG27" s="422"/>
      <c r="CH27" s="425"/>
    </row>
    <row r="28" spans="1:86" ht="12.75" customHeight="1">
      <c r="A28" s="124" t="s">
        <v>54</v>
      </c>
      <c r="B28" s="150">
        <v>21</v>
      </c>
      <c r="C28" s="75" t="s">
        <v>19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1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3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4"/>
        <v>0</v>
      </c>
      <c r="BB28" s="161"/>
      <c r="BC28" s="169"/>
      <c r="BD28" s="48"/>
      <c r="BE28" s="341"/>
      <c r="BF28" s="343"/>
      <c r="BG28" s="86"/>
      <c r="BH28" s="84"/>
      <c r="BI28" s="86"/>
      <c r="BJ28" s="342">
        <f t="shared" si="5"/>
        <v>0</v>
      </c>
      <c r="BK28" s="161"/>
      <c r="BL28" s="166"/>
      <c r="BM28" s="167"/>
      <c r="BN28" s="167"/>
      <c r="BO28" s="167"/>
      <c r="BP28" s="167"/>
      <c r="BQ28" s="168"/>
      <c r="BR28" s="168"/>
      <c r="BS28" s="168"/>
      <c r="BT28" s="169">
        <f t="shared" si="6"/>
        <v>0</v>
      </c>
      <c r="BU28" s="161"/>
      <c r="BV28" s="166"/>
      <c r="BW28" s="167"/>
      <c r="BX28" s="167"/>
      <c r="BY28" s="167"/>
      <c r="BZ28" s="167"/>
      <c r="CA28" s="168"/>
      <c r="CB28" s="168"/>
      <c r="CC28" s="168"/>
      <c r="CD28" s="169">
        <f t="shared" si="7"/>
        <v>0</v>
      </c>
      <c r="CE28" s="161"/>
      <c r="CF28" s="169"/>
      <c r="CG28" s="422"/>
      <c r="CH28" s="425"/>
    </row>
    <row r="29" spans="1:86" ht="12.75" customHeight="1">
      <c r="A29" s="124" t="s">
        <v>54</v>
      </c>
      <c r="B29" s="151" t="s">
        <v>54</v>
      </c>
      <c r="C29" s="76" t="s">
        <v>22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1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3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4"/>
        <v>0</v>
      </c>
      <c r="BB29" s="161"/>
      <c r="BC29" s="169"/>
      <c r="BD29" s="48"/>
      <c r="BE29" s="341"/>
      <c r="BF29" s="341"/>
      <c r="BG29" s="84"/>
      <c r="BH29" s="84"/>
      <c r="BI29" s="84"/>
      <c r="BJ29" s="342">
        <f t="shared" si="5"/>
        <v>0</v>
      </c>
      <c r="BK29" s="161"/>
      <c r="BL29" s="166"/>
      <c r="BM29" s="167"/>
      <c r="BN29" s="167"/>
      <c r="BO29" s="167"/>
      <c r="BP29" s="167"/>
      <c r="BQ29" s="168"/>
      <c r="BR29" s="168"/>
      <c r="BS29" s="168"/>
      <c r="BT29" s="169">
        <f t="shared" si="6"/>
        <v>0</v>
      </c>
      <c r="BU29" s="161"/>
      <c r="BV29" s="166"/>
      <c r="BW29" s="167"/>
      <c r="BX29" s="167"/>
      <c r="BY29" s="167"/>
      <c r="BZ29" s="167"/>
      <c r="CA29" s="168"/>
      <c r="CB29" s="168"/>
      <c r="CC29" s="168"/>
      <c r="CD29" s="169">
        <f t="shared" si="7"/>
        <v>0</v>
      </c>
      <c r="CE29" s="161"/>
      <c r="CF29" s="169"/>
      <c r="CG29" s="422"/>
      <c r="CH29" s="425"/>
    </row>
    <row r="30" spans="1:86" ht="12.75" customHeight="1">
      <c r="A30" s="124" t="s">
        <v>54</v>
      </c>
      <c r="B30" s="151" t="s">
        <v>54</v>
      </c>
      <c r="C30" s="76" t="s">
        <v>116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1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3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4"/>
        <v>0</v>
      </c>
      <c r="BB30" s="161"/>
      <c r="BC30" s="169"/>
      <c r="BD30" s="48"/>
      <c r="BE30" s="341"/>
      <c r="BF30" s="341"/>
      <c r="BG30" s="84"/>
      <c r="BH30" s="84"/>
      <c r="BI30" s="84"/>
      <c r="BJ30" s="342">
        <f t="shared" si="5"/>
        <v>0</v>
      </c>
      <c r="BK30" s="161"/>
      <c r="BL30" s="166"/>
      <c r="BM30" s="167"/>
      <c r="BN30" s="167"/>
      <c r="BO30" s="167"/>
      <c r="BP30" s="167"/>
      <c r="BQ30" s="168"/>
      <c r="BR30" s="168"/>
      <c r="BS30" s="168"/>
      <c r="BT30" s="169">
        <f t="shared" si="6"/>
        <v>0</v>
      </c>
      <c r="BU30" s="161"/>
      <c r="BV30" s="166"/>
      <c r="BW30" s="167"/>
      <c r="BX30" s="167"/>
      <c r="BY30" s="167"/>
      <c r="BZ30" s="167"/>
      <c r="CA30" s="168"/>
      <c r="CB30" s="168"/>
      <c r="CC30" s="168"/>
      <c r="CD30" s="169">
        <f t="shared" si="7"/>
        <v>0</v>
      </c>
      <c r="CE30" s="161"/>
      <c r="CF30" s="169"/>
      <c r="CG30" s="422"/>
      <c r="CH30" s="425"/>
    </row>
    <row r="31" spans="1:86" ht="12.75" customHeight="1">
      <c r="A31" s="124" t="s">
        <v>54</v>
      </c>
      <c r="B31" s="151" t="s">
        <v>54</v>
      </c>
      <c r="C31" s="75" t="s">
        <v>24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1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3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4"/>
        <v>0</v>
      </c>
      <c r="BB31" s="161"/>
      <c r="BC31" s="169"/>
      <c r="BD31" s="48"/>
      <c r="BE31" s="341"/>
      <c r="BF31" s="341"/>
      <c r="BG31" s="84"/>
      <c r="BH31" s="84"/>
      <c r="BI31" s="84"/>
      <c r="BJ31" s="342">
        <f t="shared" si="5"/>
        <v>0</v>
      </c>
      <c r="BK31" s="161"/>
      <c r="BL31" s="166"/>
      <c r="BM31" s="167"/>
      <c r="BN31" s="167"/>
      <c r="BO31" s="167"/>
      <c r="BP31" s="167"/>
      <c r="BQ31" s="168"/>
      <c r="BR31" s="168"/>
      <c r="BS31" s="168"/>
      <c r="BT31" s="169">
        <f t="shared" si="6"/>
        <v>0</v>
      </c>
      <c r="BU31" s="161"/>
      <c r="BV31" s="166"/>
      <c r="BW31" s="167"/>
      <c r="BX31" s="167"/>
      <c r="BY31" s="167"/>
      <c r="BZ31" s="167"/>
      <c r="CA31" s="168"/>
      <c r="CB31" s="168"/>
      <c r="CC31" s="168"/>
      <c r="CD31" s="169">
        <f t="shared" si="7"/>
        <v>0</v>
      </c>
      <c r="CE31" s="161"/>
      <c r="CF31" s="169"/>
      <c r="CG31" s="422"/>
      <c r="CH31" s="425"/>
    </row>
    <row r="32" spans="1:86" ht="12.75" customHeight="1">
      <c r="A32" s="124" t="s">
        <v>54</v>
      </c>
      <c r="B32" s="151" t="s">
        <v>54</v>
      </c>
      <c r="C32" s="75" t="s">
        <v>51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1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3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4"/>
        <v>0</v>
      </c>
      <c r="BB32" s="161"/>
      <c r="BC32" s="169"/>
      <c r="BD32" s="48"/>
      <c r="BE32" s="341"/>
      <c r="BF32" s="341"/>
      <c r="BG32" s="84"/>
      <c r="BH32" s="84"/>
      <c r="BI32" s="84"/>
      <c r="BJ32" s="342">
        <f t="shared" si="5"/>
        <v>0</v>
      </c>
      <c r="BK32" s="161"/>
      <c r="BL32" s="170"/>
      <c r="BM32" s="171"/>
      <c r="BN32" s="171"/>
      <c r="BO32" s="171"/>
      <c r="BP32" s="171"/>
      <c r="BQ32" s="172"/>
      <c r="BR32" s="172"/>
      <c r="BS32" s="172"/>
      <c r="BT32" s="169">
        <f t="shared" si="6"/>
        <v>0</v>
      </c>
      <c r="BU32" s="161"/>
      <c r="BV32" s="170"/>
      <c r="BW32" s="171"/>
      <c r="BX32" s="171"/>
      <c r="BY32" s="171"/>
      <c r="BZ32" s="171"/>
      <c r="CA32" s="172"/>
      <c r="CB32" s="172"/>
      <c r="CC32" s="172"/>
      <c r="CD32" s="169">
        <f t="shared" si="7"/>
        <v>0</v>
      </c>
      <c r="CE32" s="161"/>
      <c r="CF32" s="169"/>
      <c r="CG32" s="422"/>
      <c r="CH32" s="425"/>
    </row>
    <row r="33" spans="1:86" ht="12.75" customHeight="1">
      <c r="A33" s="124" t="s">
        <v>54</v>
      </c>
      <c r="B33" s="151" t="s">
        <v>54</v>
      </c>
      <c r="C33" s="75" t="s">
        <v>58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1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3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4"/>
        <v>0</v>
      </c>
      <c r="BB33" s="161"/>
      <c r="BC33" s="169"/>
      <c r="BD33" s="48"/>
      <c r="BE33" s="341"/>
      <c r="BF33" s="344"/>
      <c r="BG33" s="345"/>
      <c r="BH33" s="84"/>
      <c r="BI33" s="84"/>
      <c r="BJ33" s="342">
        <f t="shared" si="5"/>
        <v>0</v>
      </c>
      <c r="BK33" s="161"/>
      <c r="BL33" s="170"/>
      <c r="BM33" s="171"/>
      <c r="BN33" s="171"/>
      <c r="BO33" s="171"/>
      <c r="BP33" s="171"/>
      <c r="BQ33" s="172"/>
      <c r="BR33" s="172"/>
      <c r="BS33" s="172"/>
      <c r="BT33" s="169">
        <f t="shared" si="6"/>
        <v>0</v>
      </c>
      <c r="BU33" s="161"/>
      <c r="BV33" s="170"/>
      <c r="BW33" s="171"/>
      <c r="BX33" s="171"/>
      <c r="BY33" s="171"/>
      <c r="BZ33" s="171"/>
      <c r="CA33" s="172"/>
      <c r="CB33" s="172"/>
      <c r="CC33" s="172"/>
      <c r="CD33" s="169">
        <f t="shared" si="7"/>
        <v>0</v>
      </c>
      <c r="CE33" s="161"/>
      <c r="CF33" s="169"/>
      <c r="CG33" s="422"/>
      <c r="CH33" s="425"/>
    </row>
    <row r="34" spans="1:86" ht="12.75" customHeight="1">
      <c r="A34" s="124" t="s">
        <v>54</v>
      </c>
      <c r="B34" s="151" t="s">
        <v>54</v>
      </c>
      <c r="C34" s="75" t="s">
        <v>178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1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3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4"/>
        <v>0</v>
      </c>
      <c r="BB34" s="161"/>
      <c r="BC34" s="174"/>
      <c r="BD34" s="48"/>
      <c r="BE34" s="341"/>
      <c r="BF34" s="344"/>
      <c r="BG34" s="345"/>
      <c r="BH34" s="84"/>
      <c r="BI34" s="84"/>
      <c r="BJ34" s="342">
        <f t="shared" si="5"/>
        <v>0</v>
      </c>
      <c r="BK34" s="161"/>
      <c r="BL34" s="170"/>
      <c r="BM34" s="171"/>
      <c r="BN34" s="171"/>
      <c r="BO34" s="171"/>
      <c r="BP34" s="171"/>
      <c r="BQ34" s="172"/>
      <c r="BR34" s="172"/>
      <c r="BS34" s="173"/>
      <c r="BT34" s="174">
        <f t="shared" si="6"/>
        <v>0</v>
      </c>
      <c r="BU34" s="161"/>
      <c r="BV34" s="170"/>
      <c r="BW34" s="171"/>
      <c r="BX34" s="171"/>
      <c r="BY34" s="171"/>
      <c r="BZ34" s="171"/>
      <c r="CA34" s="172"/>
      <c r="CB34" s="172"/>
      <c r="CC34" s="173"/>
      <c r="CD34" s="174">
        <f t="shared" si="7"/>
        <v>0</v>
      </c>
      <c r="CE34" s="161"/>
      <c r="CF34" s="174"/>
      <c r="CG34" s="422"/>
      <c r="CH34" s="425"/>
    </row>
    <row r="35" spans="1:86" ht="12.75" customHeight="1">
      <c r="A35" s="124" t="s">
        <v>54</v>
      </c>
      <c r="B35" s="151" t="s">
        <v>54</v>
      </c>
      <c r="C35" s="75" t="s">
        <v>53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1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3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4"/>
        <v>0</v>
      </c>
      <c r="BB35" s="161"/>
      <c r="BC35" s="174"/>
      <c r="BD35" s="48"/>
      <c r="BE35" s="83"/>
      <c r="BF35" s="341"/>
      <c r="BG35" s="84"/>
      <c r="BH35" s="84"/>
      <c r="BI35" s="84"/>
      <c r="BJ35" s="342">
        <f t="shared" si="5"/>
        <v>0</v>
      </c>
      <c r="BK35" s="161"/>
      <c r="BL35" s="166"/>
      <c r="BM35" s="167"/>
      <c r="BN35" s="167"/>
      <c r="BO35" s="167"/>
      <c r="BP35" s="167"/>
      <c r="BQ35" s="168"/>
      <c r="BR35" s="168"/>
      <c r="BS35" s="175"/>
      <c r="BT35" s="174">
        <f t="shared" si="6"/>
        <v>0</v>
      </c>
      <c r="BU35" s="161"/>
      <c r="BV35" s="166"/>
      <c r="BW35" s="167"/>
      <c r="BX35" s="167"/>
      <c r="BY35" s="167"/>
      <c r="BZ35" s="167"/>
      <c r="CA35" s="168"/>
      <c r="CB35" s="168"/>
      <c r="CC35" s="175"/>
      <c r="CD35" s="174">
        <f t="shared" si="7"/>
        <v>0</v>
      </c>
      <c r="CE35" s="161"/>
      <c r="CF35" s="174"/>
      <c r="CG35" s="422"/>
      <c r="CH35" s="425"/>
    </row>
    <row r="36" spans="1:86" ht="12.75" customHeight="1">
      <c r="A36" s="124" t="s">
        <v>54</v>
      </c>
      <c r="B36" s="151" t="s">
        <v>54</v>
      </c>
      <c r="C36" s="75" t="s">
        <v>21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1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3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4"/>
        <v>0</v>
      </c>
      <c r="BB36" s="161"/>
      <c r="BC36" s="174"/>
      <c r="BD36" s="48"/>
      <c r="BE36" s="83"/>
      <c r="BF36" s="341"/>
      <c r="BG36" s="84"/>
      <c r="BH36" s="84"/>
      <c r="BI36" s="84"/>
      <c r="BJ36" s="342">
        <f t="shared" si="5"/>
        <v>0</v>
      </c>
      <c r="BK36" s="161"/>
      <c r="BL36" s="166"/>
      <c r="BM36" s="167"/>
      <c r="BN36" s="167"/>
      <c r="BO36" s="167"/>
      <c r="BP36" s="167"/>
      <c r="BQ36" s="168"/>
      <c r="BR36" s="168"/>
      <c r="BS36" s="175"/>
      <c r="BT36" s="174">
        <f t="shared" si="6"/>
        <v>0</v>
      </c>
      <c r="BU36" s="161"/>
      <c r="BV36" s="166"/>
      <c r="BW36" s="167"/>
      <c r="BX36" s="167"/>
      <c r="BY36" s="167"/>
      <c r="BZ36" s="167"/>
      <c r="CA36" s="168"/>
      <c r="CB36" s="168"/>
      <c r="CC36" s="175"/>
      <c r="CD36" s="174">
        <f t="shared" si="7"/>
        <v>0</v>
      </c>
      <c r="CE36" s="161"/>
      <c r="CF36" s="174"/>
      <c r="CG36" s="422"/>
      <c r="CH36" s="425"/>
    </row>
    <row r="37" spans="1:86" ht="12.75" customHeight="1">
      <c r="A37" s="124" t="s">
        <v>54</v>
      </c>
      <c r="B37" s="151" t="s">
        <v>54</v>
      </c>
      <c r="C37" s="76" t="s">
        <v>29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1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3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4"/>
        <v>0</v>
      </c>
      <c r="BB37" s="161"/>
      <c r="BC37" s="174"/>
      <c r="BD37" s="48"/>
      <c r="BE37" s="83"/>
      <c r="BF37" s="341"/>
      <c r="BG37" s="84"/>
      <c r="BH37" s="84"/>
      <c r="BI37" s="84"/>
      <c r="BJ37" s="342">
        <f t="shared" si="5"/>
        <v>0</v>
      </c>
      <c r="BK37" s="161"/>
      <c r="BL37" s="166"/>
      <c r="BM37" s="167"/>
      <c r="BN37" s="167"/>
      <c r="BO37" s="167"/>
      <c r="BP37" s="167"/>
      <c r="BQ37" s="168"/>
      <c r="BR37" s="168"/>
      <c r="BS37" s="175"/>
      <c r="BT37" s="174">
        <f t="shared" si="6"/>
        <v>0</v>
      </c>
      <c r="BU37" s="161"/>
      <c r="BV37" s="166"/>
      <c r="BW37" s="167"/>
      <c r="BX37" s="167"/>
      <c r="BY37" s="167"/>
      <c r="BZ37" s="167"/>
      <c r="CA37" s="168"/>
      <c r="CB37" s="168"/>
      <c r="CC37" s="175"/>
      <c r="CD37" s="174">
        <f t="shared" si="7"/>
        <v>0</v>
      </c>
      <c r="CE37" s="161"/>
      <c r="CF37" s="174"/>
      <c r="CG37" s="422"/>
      <c r="CH37" s="425"/>
    </row>
    <row r="38" spans="1:86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1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3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4"/>
        <v>0</v>
      </c>
      <c r="BB38" s="161"/>
      <c r="BC38" s="180"/>
      <c r="BD38" s="48"/>
      <c r="BE38" s="87"/>
      <c r="BF38" s="346"/>
      <c r="BG38" s="89"/>
      <c r="BH38" s="88"/>
      <c r="BI38" s="89"/>
      <c r="BJ38" s="347">
        <f t="shared" si="5"/>
        <v>0</v>
      </c>
      <c r="BK38" s="161"/>
      <c r="BL38" s="176"/>
      <c r="BM38" s="177"/>
      <c r="BN38" s="177"/>
      <c r="BO38" s="177"/>
      <c r="BP38" s="177"/>
      <c r="BQ38" s="178"/>
      <c r="BR38" s="178"/>
      <c r="BS38" s="179"/>
      <c r="BT38" s="180">
        <f t="shared" si="6"/>
        <v>0</v>
      </c>
      <c r="BU38" s="161"/>
      <c r="BV38" s="176"/>
      <c r="BW38" s="177"/>
      <c r="BX38" s="177"/>
      <c r="BY38" s="177"/>
      <c r="BZ38" s="177"/>
      <c r="CA38" s="178"/>
      <c r="CB38" s="178"/>
      <c r="CC38" s="179"/>
      <c r="CD38" s="180">
        <f t="shared" si="7"/>
        <v>0</v>
      </c>
      <c r="CE38" s="161"/>
      <c r="CF38" s="180"/>
      <c r="CG38" s="422"/>
      <c r="CH38" s="426"/>
    </row>
    <row r="39" spans="1:62" ht="15">
      <c r="A39" s="198"/>
      <c r="B39" s="199"/>
      <c r="C39" s="80"/>
      <c r="D39" s="197"/>
      <c r="E39" s="22"/>
      <c r="F39" s="56">
        <f>SUM(F4:F38)</f>
        <v>26</v>
      </c>
      <c r="G39" s="56">
        <f aca="true" t="shared" si="8" ref="G39:M39">SUM(G4:G38)</f>
        <v>11</v>
      </c>
      <c r="H39" s="56">
        <f t="shared" si="8"/>
        <v>30</v>
      </c>
      <c r="I39" s="56">
        <f t="shared" si="8"/>
        <v>10</v>
      </c>
      <c r="J39" s="56">
        <f t="shared" si="8"/>
        <v>46</v>
      </c>
      <c r="K39" s="56">
        <f t="shared" si="8"/>
        <v>11</v>
      </c>
      <c r="L39" s="56">
        <f t="shared" si="8"/>
        <v>32</v>
      </c>
      <c r="M39" s="56">
        <f t="shared" si="8"/>
        <v>11</v>
      </c>
      <c r="N39" s="157">
        <f>SUM(N4:N38)</f>
        <v>177</v>
      </c>
      <c r="Q39" s="22"/>
      <c r="R39" s="23"/>
      <c r="S39" s="36"/>
      <c r="T39" s="24"/>
      <c r="U39" s="25"/>
      <c r="V39" s="25"/>
      <c r="W39" s="25"/>
      <c r="BD39" s="25"/>
      <c r="BE39" s="350" t="s">
        <v>421</v>
      </c>
      <c r="BF39" s="28"/>
      <c r="BG39" s="28"/>
      <c r="BH39" s="28"/>
      <c r="BI39" s="38"/>
      <c r="BJ39" s="25"/>
    </row>
    <row r="40" spans="2:61" ht="12.75">
      <c r="B40" s="127"/>
      <c r="C40" s="80"/>
      <c r="D40" s="511"/>
      <c r="E40" s="473"/>
      <c r="F40" s="352">
        <f>SUM('[5]TJG &amp; Quadra JG'!$F$39)</f>
        <v>32</v>
      </c>
      <c r="G40" s="352">
        <f>SUM('[5]TJG &amp; Quadra JG'!$G$39)</f>
        <v>7</v>
      </c>
      <c r="H40" s="352">
        <f>SUM('[5]TJG &amp; Quadra JG'!$H$39)</f>
        <v>45</v>
      </c>
      <c r="I40" s="352">
        <f>SUM('[5]TJG &amp; Quadra JG'!$I$39)</f>
        <v>14</v>
      </c>
      <c r="J40" s="352">
        <f>SUM('[5]TJG &amp; Quadra JG'!$J$39)</f>
        <v>48</v>
      </c>
      <c r="K40" s="352">
        <f>SUM('[5]TJG &amp; Quadra JG'!$K$39)</f>
        <v>11</v>
      </c>
      <c r="L40" s="352">
        <f>SUM('[5]TJG &amp; Quadra JG'!$L$39)</f>
        <v>40</v>
      </c>
      <c r="M40" s="352">
        <f>SUM('[5]TJG &amp; Quadra JG'!$M$39)</f>
        <v>16</v>
      </c>
      <c r="N40" s="360">
        <v>213</v>
      </c>
      <c r="O40" s="155" t="s">
        <v>721</v>
      </c>
      <c r="P40" s="18"/>
      <c r="Q40" s="18"/>
      <c r="R40" s="18"/>
      <c r="S40" s="37"/>
      <c r="W40" s="18"/>
      <c r="BD40" s="21"/>
      <c r="BE40" s="21"/>
      <c r="BF40" s="21"/>
      <c r="BG40" s="21"/>
      <c r="BH40" s="21"/>
      <c r="BI40" s="39"/>
    </row>
    <row r="41" spans="2:61" ht="12.75">
      <c r="B41" s="154"/>
      <c r="C41" s="318" t="s">
        <v>78</v>
      </c>
      <c r="D41" s="187" t="s">
        <v>751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BD41" s="21"/>
      <c r="BE41" s="21"/>
      <c r="BF41" s="21"/>
      <c r="BG41" s="21"/>
      <c r="BH41" s="21"/>
      <c r="BI41" s="39"/>
    </row>
    <row r="42" spans="1:61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  <c r="BD42" s="21"/>
      <c r="BE42" s="21"/>
      <c r="BF42" s="21"/>
      <c r="BG42" s="21"/>
      <c r="BH42" s="21"/>
      <c r="BI42" s="39"/>
    </row>
    <row r="43" spans="1:61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  <c r="BD43" s="21"/>
      <c r="BE43" s="21"/>
      <c r="BF43" s="21"/>
      <c r="BG43" s="21"/>
      <c r="BH43" s="21"/>
      <c r="BI43" s="39"/>
    </row>
    <row r="44" spans="4:61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  <c r="BD44" s="21"/>
      <c r="BE44" s="21"/>
      <c r="BF44" s="21"/>
      <c r="BG44" s="21"/>
      <c r="BH44" s="21"/>
      <c r="BI44" s="39"/>
    </row>
    <row r="45" spans="1:62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  <c r="BD45" s="21"/>
      <c r="BE45" s="21"/>
      <c r="BF45" s="21"/>
      <c r="BG45" s="21"/>
      <c r="BH45" s="21"/>
      <c r="BI45" s="39"/>
      <c r="BJ45" s="21"/>
    </row>
    <row r="46" spans="1:61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  <c r="BD46" s="21"/>
      <c r="BE46" s="21"/>
      <c r="BF46" s="21"/>
      <c r="BG46" s="21"/>
      <c r="BH46" s="21"/>
      <c r="BI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2749.5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8">
    <mergeCell ref="BL1:BT2"/>
    <mergeCell ref="BV1:CD2"/>
    <mergeCell ref="CF1:CF3"/>
    <mergeCell ref="CH1:CH2"/>
    <mergeCell ref="D40:E40"/>
    <mergeCell ref="A42:C43"/>
    <mergeCell ref="Y1:AG2"/>
    <mergeCell ref="AI1:AQ2"/>
    <mergeCell ref="AS1:BA2"/>
    <mergeCell ref="BC1:BC3"/>
    <mergeCell ref="BE1:BI2"/>
    <mergeCell ref="BJ1:BJ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J49"/>
  <sheetViews>
    <sheetView tabSelected="1" zoomScalePageLayoutView="0" workbookViewId="0" topLeftCell="A1">
      <pane xSplit="15720" topLeftCell="CI1" activePane="topLeft" state="split"/>
      <selection pane="topLeft" activeCell="A25" sqref="A25"/>
      <selection pane="topRight" activeCell="CJ1" sqref="CJ1:CJ2"/>
    </sheetView>
  </sheetViews>
  <sheetFormatPr defaultColWidth="11.421875" defaultRowHeight="12.75"/>
  <cols>
    <col min="1" max="2" width="3.57421875" style="126" customWidth="1"/>
    <col min="3" max="3" width="20.7109375" style="18" customWidth="1"/>
    <col min="4" max="4" width="10.7109375" style="56" bestFit="1" customWidth="1"/>
    <col min="5" max="5" width="1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1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1.7109375" style="20" customWidth="1"/>
    <col min="45" max="45" width="6.28125" style="20" customWidth="1"/>
    <col min="46" max="46" width="6.0039062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421875" style="20" bestFit="1" customWidth="1"/>
    <col min="54" max="54" width="1.7109375" style="20" customWidth="1"/>
    <col min="55" max="55" width="7.7109375" style="20" bestFit="1" customWidth="1"/>
    <col min="56" max="56" width="1.7109375" style="19" customWidth="1"/>
    <col min="57" max="57" width="5.8515625" style="19" customWidth="1"/>
    <col min="58" max="60" width="5.7109375" style="19" customWidth="1"/>
    <col min="61" max="61" width="5.7109375" style="40" customWidth="1"/>
    <col min="62" max="62" width="5.7109375" style="19" customWidth="1"/>
    <col min="63" max="63" width="1.7109375" style="20" customWidth="1"/>
    <col min="64" max="64" width="6.28125" style="20" customWidth="1"/>
    <col min="65" max="65" width="6.00390625" style="20" customWidth="1"/>
    <col min="66" max="66" width="6.28125" style="20" customWidth="1"/>
    <col min="67" max="67" width="6.00390625" style="20" customWidth="1"/>
    <col min="68" max="68" width="6.28125" style="20" customWidth="1"/>
    <col min="69" max="69" width="6.00390625" style="20" customWidth="1"/>
    <col min="70" max="70" width="6.28125" style="20" customWidth="1"/>
    <col min="71" max="71" width="6.00390625" style="20" customWidth="1"/>
    <col min="72" max="72" width="6.421875" style="20" bestFit="1" customWidth="1"/>
    <col min="73" max="73" width="1.7109375" style="20" customWidth="1"/>
    <col min="74" max="74" width="6.28125" style="20" customWidth="1"/>
    <col min="75" max="75" width="6.00390625" style="20" customWidth="1"/>
    <col min="76" max="76" width="6.28125" style="20" customWidth="1"/>
    <col min="77" max="77" width="6.00390625" style="20" customWidth="1"/>
    <col min="78" max="78" width="6.28125" style="20" customWidth="1"/>
    <col min="79" max="79" width="6.00390625" style="20" customWidth="1"/>
    <col min="80" max="80" width="6.28125" style="20" customWidth="1"/>
    <col min="81" max="81" width="6.00390625" style="20" customWidth="1"/>
    <col min="82" max="82" width="6.421875" style="20" bestFit="1" customWidth="1"/>
    <col min="83" max="83" width="1.7109375" style="20" customWidth="1"/>
    <col min="84" max="84" width="7.7109375" style="20" bestFit="1" customWidth="1"/>
    <col min="85" max="85" width="2.7109375" style="10" customWidth="1"/>
    <col min="86" max="86" width="6.421875" style="20" customWidth="1"/>
    <col min="87" max="87" width="2.7109375" style="10" customWidth="1"/>
    <col min="88" max="88" width="11.28125" style="20" customWidth="1"/>
    <col min="89" max="16384" width="11.421875" style="20" customWidth="1"/>
  </cols>
  <sheetData>
    <row r="1" spans="1:88" ht="12.75" customHeight="1">
      <c r="A1" s="490">
        <v>2020</v>
      </c>
      <c r="B1" s="493">
        <v>2019</v>
      </c>
      <c r="C1" s="312" t="s">
        <v>48</v>
      </c>
      <c r="D1" s="512" t="s">
        <v>0</v>
      </c>
      <c r="E1" s="50"/>
      <c r="F1" s="496" t="s">
        <v>86</v>
      </c>
      <c r="G1" s="496"/>
      <c r="H1" s="496"/>
      <c r="I1" s="496"/>
      <c r="J1" s="496"/>
      <c r="K1" s="496"/>
      <c r="L1" s="496"/>
      <c r="M1" s="497"/>
      <c r="N1" s="487" t="s">
        <v>0</v>
      </c>
      <c r="O1" s="50"/>
      <c r="P1" s="496" t="s">
        <v>99</v>
      </c>
      <c r="Q1" s="496"/>
      <c r="R1" s="496"/>
      <c r="S1" s="496"/>
      <c r="T1" s="496"/>
      <c r="U1" s="496"/>
      <c r="V1" s="496"/>
      <c r="W1" s="497"/>
      <c r="X1" s="158"/>
      <c r="Y1" s="478" t="s">
        <v>623</v>
      </c>
      <c r="Z1" s="479"/>
      <c r="AA1" s="479"/>
      <c r="AB1" s="479"/>
      <c r="AC1" s="479"/>
      <c r="AD1" s="479"/>
      <c r="AE1" s="479"/>
      <c r="AF1" s="479"/>
      <c r="AG1" s="480"/>
      <c r="AH1" s="158"/>
      <c r="AI1" s="478" t="s">
        <v>634</v>
      </c>
      <c r="AJ1" s="479"/>
      <c r="AK1" s="479"/>
      <c r="AL1" s="479"/>
      <c r="AM1" s="479"/>
      <c r="AN1" s="479"/>
      <c r="AO1" s="479"/>
      <c r="AP1" s="479"/>
      <c r="AQ1" s="480"/>
      <c r="AR1" s="158"/>
      <c r="AS1" s="478" t="s">
        <v>647</v>
      </c>
      <c r="AT1" s="479"/>
      <c r="AU1" s="479"/>
      <c r="AV1" s="479"/>
      <c r="AW1" s="479"/>
      <c r="AX1" s="479"/>
      <c r="AY1" s="479"/>
      <c r="AZ1" s="479"/>
      <c r="BA1" s="480"/>
      <c r="BB1" s="158"/>
      <c r="BC1" s="480" t="s">
        <v>649</v>
      </c>
      <c r="BD1" s="50"/>
      <c r="BE1" s="496" t="s">
        <v>657</v>
      </c>
      <c r="BF1" s="508"/>
      <c r="BG1" s="508"/>
      <c r="BH1" s="508"/>
      <c r="BI1" s="509"/>
      <c r="BJ1" s="487" t="s">
        <v>0</v>
      </c>
      <c r="BK1" s="158"/>
      <c r="BL1" s="478" t="s">
        <v>714</v>
      </c>
      <c r="BM1" s="479"/>
      <c r="BN1" s="479"/>
      <c r="BO1" s="479"/>
      <c r="BP1" s="479"/>
      <c r="BQ1" s="479"/>
      <c r="BR1" s="479"/>
      <c r="BS1" s="479"/>
      <c r="BT1" s="480"/>
      <c r="BU1" s="158"/>
      <c r="BV1" s="478" t="s">
        <v>722</v>
      </c>
      <c r="BW1" s="479"/>
      <c r="BX1" s="479"/>
      <c r="BY1" s="479"/>
      <c r="BZ1" s="479"/>
      <c r="CA1" s="479"/>
      <c r="CB1" s="479"/>
      <c r="CC1" s="479"/>
      <c r="CD1" s="480"/>
      <c r="CE1" s="158"/>
      <c r="CF1" s="480" t="s">
        <v>723</v>
      </c>
      <c r="CG1" s="422"/>
      <c r="CH1" s="515" t="s">
        <v>743</v>
      </c>
      <c r="CI1" s="422"/>
      <c r="CJ1" s="517" t="s">
        <v>752</v>
      </c>
    </row>
    <row r="2" spans="1:88" ht="20.25" customHeight="1" thickBot="1">
      <c r="A2" s="491"/>
      <c r="B2" s="494"/>
      <c r="C2" s="54" t="s">
        <v>52</v>
      </c>
      <c r="D2" s="513"/>
      <c r="E2" s="51"/>
      <c r="F2" s="498"/>
      <c r="G2" s="498"/>
      <c r="H2" s="498"/>
      <c r="I2" s="498"/>
      <c r="J2" s="498"/>
      <c r="K2" s="498"/>
      <c r="L2" s="498"/>
      <c r="M2" s="499"/>
      <c r="N2" s="488"/>
      <c r="O2" s="51"/>
      <c r="P2" s="498"/>
      <c r="Q2" s="498"/>
      <c r="R2" s="498"/>
      <c r="S2" s="498"/>
      <c r="T2" s="498"/>
      <c r="U2" s="498"/>
      <c r="V2" s="498"/>
      <c r="W2" s="499"/>
      <c r="X2" s="49"/>
      <c r="Y2" s="481"/>
      <c r="Z2" s="482"/>
      <c r="AA2" s="482"/>
      <c r="AB2" s="482"/>
      <c r="AC2" s="482"/>
      <c r="AD2" s="482"/>
      <c r="AE2" s="482"/>
      <c r="AF2" s="482"/>
      <c r="AG2" s="483"/>
      <c r="AH2" s="49"/>
      <c r="AI2" s="481"/>
      <c r="AJ2" s="482"/>
      <c r="AK2" s="482"/>
      <c r="AL2" s="482"/>
      <c r="AM2" s="482"/>
      <c r="AN2" s="482"/>
      <c r="AO2" s="482"/>
      <c r="AP2" s="482"/>
      <c r="AQ2" s="483"/>
      <c r="AR2" s="49"/>
      <c r="AS2" s="481"/>
      <c r="AT2" s="482"/>
      <c r="AU2" s="482"/>
      <c r="AV2" s="482"/>
      <c r="AW2" s="482"/>
      <c r="AX2" s="482"/>
      <c r="AY2" s="482"/>
      <c r="AZ2" s="482"/>
      <c r="BA2" s="483"/>
      <c r="BB2" s="49"/>
      <c r="BC2" s="506"/>
      <c r="BD2" s="51"/>
      <c r="BE2" s="510"/>
      <c r="BF2" s="510"/>
      <c r="BG2" s="510"/>
      <c r="BH2" s="510"/>
      <c r="BI2" s="507"/>
      <c r="BJ2" s="488"/>
      <c r="BK2" s="49"/>
      <c r="BL2" s="481"/>
      <c r="BM2" s="482"/>
      <c r="BN2" s="482"/>
      <c r="BO2" s="482"/>
      <c r="BP2" s="482"/>
      <c r="BQ2" s="482"/>
      <c r="BR2" s="482"/>
      <c r="BS2" s="482"/>
      <c r="BT2" s="483"/>
      <c r="BU2" s="49"/>
      <c r="BV2" s="481"/>
      <c r="BW2" s="482"/>
      <c r="BX2" s="482"/>
      <c r="BY2" s="482"/>
      <c r="BZ2" s="482"/>
      <c r="CA2" s="482"/>
      <c r="CB2" s="482"/>
      <c r="CC2" s="482"/>
      <c r="CD2" s="483"/>
      <c r="CE2" s="49"/>
      <c r="CF2" s="506"/>
      <c r="CG2" s="422"/>
      <c r="CH2" s="516"/>
      <c r="CI2" s="422"/>
      <c r="CJ2" s="518"/>
    </row>
    <row r="3" spans="1:88" ht="13.5" customHeight="1" thickBot="1">
      <c r="A3" s="492"/>
      <c r="B3" s="495"/>
      <c r="C3" s="55" t="s">
        <v>14</v>
      </c>
      <c r="D3" s="514"/>
      <c r="E3" s="49"/>
      <c r="F3" s="47" t="s">
        <v>179</v>
      </c>
      <c r="G3" s="30" t="s">
        <v>180</v>
      </c>
      <c r="H3" s="30" t="s">
        <v>181</v>
      </c>
      <c r="I3" s="35" t="s">
        <v>182</v>
      </c>
      <c r="J3" s="31" t="s">
        <v>73</v>
      </c>
      <c r="K3" s="31" t="s">
        <v>74</v>
      </c>
      <c r="L3" s="31" t="s">
        <v>75</v>
      </c>
      <c r="M3" s="32" t="s">
        <v>76</v>
      </c>
      <c r="N3" s="489"/>
      <c r="O3" s="49"/>
      <c r="P3" s="47" t="s">
        <v>179</v>
      </c>
      <c r="Q3" s="30" t="s">
        <v>180</v>
      </c>
      <c r="R3" s="30" t="s">
        <v>181</v>
      </c>
      <c r="S3" s="35" t="s">
        <v>182</v>
      </c>
      <c r="T3" s="31" t="s">
        <v>73</v>
      </c>
      <c r="U3" s="31" t="s">
        <v>74</v>
      </c>
      <c r="V3" s="31" t="s">
        <v>75</v>
      </c>
      <c r="W3" s="32" t="s">
        <v>76</v>
      </c>
      <c r="X3" s="159"/>
      <c r="Y3" s="47" t="s">
        <v>179</v>
      </c>
      <c r="Z3" s="30" t="s">
        <v>180</v>
      </c>
      <c r="AA3" s="30" t="s">
        <v>181</v>
      </c>
      <c r="AB3" s="35" t="s">
        <v>182</v>
      </c>
      <c r="AC3" s="31" t="s">
        <v>73</v>
      </c>
      <c r="AD3" s="31" t="s">
        <v>74</v>
      </c>
      <c r="AE3" s="31" t="s">
        <v>75</v>
      </c>
      <c r="AF3" s="32" t="s">
        <v>76</v>
      </c>
      <c r="AG3" s="160" t="s">
        <v>0</v>
      </c>
      <c r="AH3" s="159"/>
      <c r="AI3" s="47" t="s">
        <v>179</v>
      </c>
      <c r="AJ3" s="30" t="s">
        <v>180</v>
      </c>
      <c r="AK3" s="30" t="s">
        <v>181</v>
      </c>
      <c r="AL3" s="35" t="s">
        <v>182</v>
      </c>
      <c r="AM3" s="31" t="s">
        <v>73</v>
      </c>
      <c r="AN3" s="31" t="s">
        <v>74</v>
      </c>
      <c r="AO3" s="31" t="s">
        <v>75</v>
      </c>
      <c r="AP3" s="32" t="s">
        <v>76</v>
      </c>
      <c r="AQ3" s="160" t="s">
        <v>0</v>
      </c>
      <c r="AR3" s="159"/>
      <c r="AS3" s="47" t="s">
        <v>179</v>
      </c>
      <c r="AT3" s="30" t="s">
        <v>180</v>
      </c>
      <c r="AU3" s="30" t="s">
        <v>181</v>
      </c>
      <c r="AV3" s="35" t="s">
        <v>182</v>
      </c>
      <c r="AW3" s="31" t="s">
        <v>73</v>
      </c>
      <c r="AX3" s="31" t="s">
        <v>74</v>
      </c>
      <c r="AY3" s="31" t="s">
        <v>75</v>
      </c>
      <c r="AZ3" s="32" t="s">
        <v>76</v>
      </c>
      <c r="BA3" s="160" t="s">
        <v>0</v>
      </c>
      <c r="BB3" s="159"/>
      <c r="BC3" s="507"/>
      <c r="BD3" s="49"/>
      <c r="BE3" s="335" t="s">
        <v>658</v>
      </c>
      <c r="BF3" s="336" t="s">
        <v>87</v>
      </c>
      <c r="BG3" s="336" t="s">
        <v>659</v>
      </c>
      <c r="BH3" s="336" t="s">
        <v>660</v>
      </c>
      <c r="BI3" s="337" t="s">
        <v>77</v>
      </c>
      <c r="BJ3" s="489"/>
      <c r="BK3" s="159"/>
      <c r="BL3" s="47" t="s">
        <v>179</v>
      </c>
      <c r="BM3" s="30" t="s">
        <v>180</v>
      </c>
      <c r="BN3" s="30" t="s">
        <v>181</v>
      </c>
      <c r="BO3" s="35" t="s">
        <v>182</v>
      </c>
      <c r="BP3" s="31" t="s">
        <v>73</v>
      </c>
      <c r="BQ3" s="31" t="s">
        <v>74</v>
      </c>
      <c r="BR3" s="31" t="s">
        <v>75</v>
      </c>
      <c r="BS3" s="32" t="s">
        <v>76</v>
      </c>
      <c r="BT3" s="160" t="s">
        <v>0</v>
      </c>
      <c r="BU3" s="159"/>
      <c r="BV3" s="47" t="s">
        <v>179</v>
      </c>
      <c r="BW3" s="30" t="s">
        <v>180</v>
      </c>
      <c r="BX3" s="30" t="s">
        <v>181</v>
      </c>
      <c r="BY3" s="35" t="s">
        <v>182</v>
      </c>
      <c r="BZ3" s="31" t="s">
        <v>73</v>
      </c>
      <c r="CA3" s="31" t="s">
        <v>74</v>
      </c>
      <c r="CB3" s="31" t="s">
        <v>75</v>
      </c>
      <c r="CC3" s="32" t="s">
        <v>76</v>
      </c>
      <c r="CD3" s="160" t="s">
        <v>0</v>
      </c>
      <c r="CE3" s="159"/>
      <c r="CF3" s="507"/>
      <c r="CG3" s="422"/>
      <c r="CH3" s="423" t="s">
        <v>0</v>
      </c>
      <c r="CI3" s="422"/>
      <c r="CJ3" s="423" t="s">
        <v>0</v>
      </c>
    </row>
    <row r="4" spans="1:88" ht="12.75" customHeight="1">
      <c r="A4" s="122">
        <v>1</v>
      </c>
      <c r="B4" s="148">
        <v>1</v>
      </c>
      <c r="C4" s="73" t="s">
        <v>27</v>
      </c>
      <c r="D4" s="315">
        <f aca="true" t="shared" si="0" ref="D4:D38">SUM(AG4+AQ4+BA4+BC4+BJ4+BT4+CD4+CF4+CH4+CJ4)</f>
        <v>1069</v>
      </c>
      <c r="E4" s="128"/>
      <c r="F4" s="322">
        <v>4</v>
      </c>
      <c r="G4" s="323">
        <v>2</v>
      </c>
      <c r="H4" s="323">
        <v>5</v>
      </c>
      <c r="I4" s="323">
        <v>2</v>
      </c>
      <c r="J4" s="323">
        <v>4</v>
      </c>
      <c r="K4" s="323">
        <v>3</v>
      </c>
      <c r="L4" s="323">
        <v>5</v>
      </c>
      <c r="M4" s="324">
        <v>1</v>
      </c>
      <c r="N4" s="91">
        <f aca="true" t="shared" si="1" ref="N4:N38">SUM(F4:M4)</f>
        <v>26</v>
      </c>
      <c r="O4" s="48"/>
      <c r="P4" s="82">
        <v>35</v>
      </c>
      <c r="Q4" s="41">
        <v>121</v>
      </c>
      <c r="R4" s="41">
        <v>21</v>
      </c>
      <c r="S4" s="42">
        <v>66</v>
      </c>
      <c r="T4" s="41">
        <v>279.5</v>
      </c>
      <c r="U4" s="41">
        <v>396</v>
      </c>
      <c r="V4" s="41">
        <v>101</v>
      </c>
      <c r="W4" s="43">
        <v>8.5</v>
      </c>
      <c r="X4" s="161"/>
      <c r="Y4" s="162"/>
      <c r="Z4" s="163"/>
      <c r="AA4" s="163"/>
      <c r="AB4" s="163">
        <v>1</v>
      </c>
      <c r="AC4" s="163">
        <v>20</v>
      </c>
      <c r="AD4" s="164">
        <v>1</v>
      </c>
      <c r="AE4" s="164">
        <v>20</v>
      </c>
      <c r="AF4" s="164"/>
      <c r="AG4" s="165">
        <f aca="true" t="shared" si="2" ref="AG4:AG38">SUM(Y4:AF4)</f>
        <v>42</v>
      </c>
      <c r="AH4" s="161"/>
      <c r="AI4" s="162">
        <v>2</v>
      </c>
      <c r="AJ4" s="163">
        <v>30</v>
      </c>
      <c r="AK4" s="163">
        <v>4</v>
      </c>
      <c r="AL4" s="163">
        <v>10</v>
      </c>
      <c r="AM4" s="163">
        <v>17</v>
      </c>
      <c r="AN4" s="164">
        <v>23</v>
      </c>
      <c r="AO4" s="164">
        <v>50</v>
      </c>
      <c r="AP4" s="164"/>
      <c r="AQ4" s="165">
        <f aca="true" t="shared" si="3" ref="AQ4:AQ38">SUM(AI4:AP4)</f>
        <v>136</v>
      </c>
      <c r="AR4" s="161"/>
      <c r="AS4" s="162">
        <v>18</v>
      </c>
      <c r="AT4" s="163">
        <v>35</v>
      </c>
      <c r="AU4" s="163">
        <v>4</v>
      </c>
      <c r="AV4" s="163">
        <v>25</v>
      </c>
      <c r="AW4" s="163">
        <v>42</v>
      </c>
      <c r="AX4" s="164">
        <v>41</v>
      </c>
      <c r="AY4" s="164">
        <v>3</v>
      </c>
      <c r="AZ4" s="164">
        <v>1</v>
      </c>
      <c r="BA4" s="165">
        <f aca="true" t="shared" si="4" ref="BA4:BA38">SUM(AS4:AZ4)</f>
        <v>169</v>
      </c>
      <c r="BB4" s="161"/>
      <c r="BC4" s="165">
        <v>110</v>
      </c>
      <c r="BD4" s="48"/>
      <c r="BE4" s="349">
        <v>40</v>
      </c>
      <c r="BF4" s="338">
        <v>5</v>
      </c>
      <c r="BG4" s="339">
        <v>9</v>
      </c>
      <c r="BH4" s="339">
        <v>14</v>
      </c>
      <c r="BI4" s="339">
        <v>11</v>
      </c>
      <c r="BJ4" s="340">
        <f aca="true" t="shared" si="5" ref="BJ4:BJ38">SUM(BE4:BI4)</f>
        <v>79</v>
      </c>
      <c r="BK4" s="161"/>
      <c r="BL4" s="162"/>
      <c r="BM4" s="163"/>
      <c r="BN4" s="163">
        <v>1</v>
      </c>
      <c r="BO4" s="163"/>
      <c r="BP4" s="163">
        <v>10</v>
      </c>
      <c r="BQ4" s="164">
        <v>45</v>
      </c>
      <c r="BR4" s="164">
        <v>3</v>
      </c>
      <c r="BS4" s="164"/>
      <c r="BT4" s="165">
        <f aca="true" t="shared" si="6" ref="BT4:BT38">SUM(BL4:BS4)</f>
        <v>59</v>
      </c>
      <c r="BU4" s="161"/>
      <c r="BV4" s="162">
        <v>1</v>
      </c>
      <c r="BW4" s="163">
        <v>16</v>
      </c>
      <c r="BX4" s="163">
        <v>1</v>
      </c>
      <c r="BY4" s="163">
        <v>2</v>
      </c>
      <c r="BZ4" s="163">
        <v>39</v>
      </c>
      <c r="CA4" s="164">
        <v>45</v>
      </c>
      <c r="CB4" s="164"/>
      <c r="CC4" s="164"/>
      <c r="CD4" s="165">
        <f aca="true" t="shared" si="7" ref="CD4:CD38">SUM(BV4:CC4)</f>
        <v>104</v>
      </c>
      <c r="CE4" s="161"/>
      <c r="CF4" s="165">
        <v>100</v>
      </c>
      <c r="CG4" s="422"/>
      <c r="CH4" s="424">
        <v>30</v>
      </c>
      <c r="CI4" s="422"/>
      <c r="CJ4" s="424">
        <v>240</v>
      </c>
    </row>
    <row r="5" spans="1:88" ht="12.75" customHeight="1">
      <c r="A5" s="123">
        <v>2</v>
      </c>
      <c r="B5" s="149">
        <v>2</v>
      </c>
      <c r="C5" s="74" t="s">
        <v>60</v>
      </c>
      <c r="D5" s="316">
        <f t="shared" si="0"/>
        <v>409.5</v>
      </c>
      <c r="E5" s="129"/>
      <c r="F5" s="326">
        <v>5</v>
      </c>
      <c r="G5" s="325">
        <v>1</v>
      </c>
      <c r="H5" s="325">
        <v>3</v>
      </c>
      <c r="I5" s="84"/>
      <c r="J5" s="325">
        <v>2</v>
      </c>
      <c r="K5" s="84"/>
      <c r="L5" s="325">
        <v>1</v>
      </c>
      <c r="M5" s="353">
        <v>2</v>
      </c>
      <c r="N5" s="92">
        <f t="shared" si="1"/>
        <v>14</v>
      </c>
      <c r="O5" s="48"/>
      <c r="P5" s="83">
        <v>105</v>
      </c>
      <c r="Q5" s="84">
        <v>10</v>
      </c>
      <c r="R5" s="84">
        <v>108</v>
      </c>
      <c r="S5" s="86"/>
      <c r="T5" s="84">
        <v>117</v>
      </c>
      <c r="U5" s="84"/>
      <c r="V5" s="84">
        <v>13.5</v>
      </c>
      <c r="W5" s="85">
        <v>26</v>
      </c>
      <c r="X5" s="161"/>
      <c r="Y5" s="166"/>
      <c r="Z5" s="167"/>
      <c r="AA5" s="167"/>
      <c r="AB5" s="167"/>
      <c r="AC5" s="167"/>
      <c r="AD5" s="168"/>
      <c r="AE5" s="168"/>
      <c r="AF5" s="168"/>
      <c r="AG5" s="169">
        <f t="shared" si="2"/>
        <v>0</v>
      </c>
      <c r="AH5" s="161"/>
      <c r="AI5" s="166"/>
      <c r="AJ5" s="167"/>
      <c r="AK5" s="167">
        <v>22</v>
      </c>
      <c r="AL5" s="167"/>
      <c r="AM5" s="167"/>
      <c r="AN5" s="168"/>
      <c r="AO5" s="168"/>
      <c r="AP5" s="168"/>
      <c r="AQ5" s="169">
        <f t="shared" si="3"/>
        <v>22</v>
      </c>
      <c r="AR5" s="161"/>
      <c r="AS5" s="166">
        <v>6</v>
      </c>
      <c r="AT5" s="167">
        <v>10</v>
      </c>
      <c r="AU5" s="167">
        <v>43</v>
      </c>
      <c r="AV5" s="167"/>
      <c r="AW5" s="167">
        <v>10</v>
      </c>
      <c r="AX5" s="168"/>
      <c r="AY5" s="168"/>
      <c r="AZ5" s="168"/>
      <c r="BA5" s="169">
        <f t="shared" si="4"/>
        <v>69</v>
      </c>
      <c r="BB5" s="161"/>
      <c r="BC5" s="169">
        <v>70</v>
      </c>
      <c r="BD5" s="48"/>
      <c r="BE5" s="351">
        <v>30</v>
      </c>
      <c r="BF5" s="341">
        <v>11</v>
      </c>
      <c r="BG5" s="84">
        <v>3</v>
      </c>
      <c r="BH5" s="84">
        <v>7</v>
      </c>
      <c r="BI5" s="84">
        <v>7</v>
      </c>
      <c r="BJ5" s="342">
        <f t="shared" si="5"/>
        <v>58</v>
      </c>
      <c r="BK5" s="161"/>
      <c r="BL5" s="166">
        <v>28</v>
      </c>
      <c r="BM5" s="167"/>
      <c r="BN5" s="167">
        <v>6</v>
      </c>
      <c r="BO5" s="167"/>
      <c r="BP5" s="167"/>
      <c r="BQ5" s="168"/>
      <c r="BR5" s="168"/>
      <c r="BS5" s="168">
        <v>25</v>
      </c>
      <c r="BT5" s="169">
        <f t="shared" si="6"/>
        <v>59</v>
      </c>
      <c r="BU5" s="161"/>
      <c r="BV5" s="166">
        <v>11</v>
      </c>
      <c r="BW5" s="167"/>
      <c r="BX5" s="167">
        <v>3</v>
      </c>
      <c r="BY5" s="167"/>
      <c r="BZ5" s="167">
        <v>10</v>
      </c>
      <c r="CA5" s="168"/>
      <c r="CB5" s="168"/>
      <c r="CC5" s="168"/>
      <c r="CD5" s="169">
        <f t="shared" si="7"/>
        <v>24</v>
      </c>
      <c r="CE5" s="161"/>
      <c r="CF5" s="169">
        <v>40</v>
      </c>
      <c r="CG5" s="422"/>
      <c r="CH5" s="425">
        <v>7.5</v>
      </c>
      <c r="CI5" s="422"/>
      <c r="CJ5" s="425">
        <v>60</v>
      </c>
    </row>
    <row r="6" spans="1:88" ht="12.75" customHeight="1">
      <c r="A6" s="123">
        <v>3</v>
      </c>
      <c r="B6" s="149">
        <v>3</v>
      </c>
      <c r="C6" s="74" t="s">
        <v>177</v>
      </c>
      <c r="D6" s="316">
        <f t="shared" si="0"/>
        <v>273.5</v>
      </c>
      <c r="E6" s="129"/>
      <c r="F6" s="326">
        <v>1</v>
      </c>
      <c r="G6" s="325">
        <v>2</v>
      </c>
      <c r="H6" s="325">
        <v>1</v>
      </c>
      <c r="I6" s="84"/>
      <c r="J6" s="325">
        <v>2</v>
      </c>
      <c r="K6" s="84"/>
      <c r="L6" s="325">
        <v>3</v>
      </c>
      <c r="M6" s="85"/>
      <c r="N6" s="92">
        <f t="shared" si="1"/>
        <v>9</v>
      </c>
      <c r="O6" s="48"/>
      <c r="P6" s="83">
        <v>1</v>
      </c>
      <c r="Q6" s="84">
        <v>29</v>
      </c>
      <c r="R6" s="84">
        <v>1</v>
      </c>
      <c r="S6" s="86"/>
      <c r="T6" s="84">
        <v>209</v>
      </c>
      <c r="U6" s="84"/>
      <c r="V6" s="84">
        <v>8.5</v>
      </c>
      <c r="W6" s="85"/>
      <c r="X6" s="161"/>
      <c r="Y6" s="166"/>
      <c r="Z6" s="167"/>
      <c r="AA6" s="167"/>
      <c r="AB6" s="167"/>
      <c r="AC6" s="167">
        <v>9</v>
      </c>
      <c r="AD6" s="168"/>
      <c r="AE6" s="168"/>
      <c r="AF6" s="168"/>
      <c r="AG6" s="169">
        <f t="shared" si="2"/>
        <v>9</v>
      </c>
      <c r="AH6" s="161"/>
      <c r="AI6" s="166"/>
      <c r="AJ6" s="167"/>
      <c r="AK6" s="167"/>
      <c r="AL6" s="167"/>
      <c r="AM6" s="167">
        <v>11</v>
      </c>
      <c r="AN6" s="168"/>
      <c r="AO6" s="168"/>
      <c r="AP6" s="168"/>
      <c r="AQ6" s="169">
        <f t="shared" si="3"/>
        <v>11</v>
      </c>
      <c r="AR6" s="161"/>
      <c r="AS6" s="166"/>
      <c r="AT6" s="167"/>
      <c r="AU6" s="167"/>
      <c r="AV6" s="167"/>
      <c r="AW6" s="167">
        <v>9</v>
      </c>
      <c r="AX6" s="168"/>
      <c r="AY6" s="168">
        <v>1</v>
      </c>
      <c r="AZ6" s="168"/>
      <c r="BA6" s="169">
        <f t="shared" si="4"/>
        <v>10</v>
      </c>
      <c r="BB6" s="161"/>
      <c r="BC6" s="169">
        <v>20</v>
      </c>
      <c r="BD6" s="48"/>
      <c r="BE6" s="351">
        <v>25</v>
      </c>
      <c r="BF6" s="341">
        <v>2</v>
      </c>
      <c r="BG6" s="84">
        <v>11</v>
      </c>
      <c r="BH6" s="84">
        <v>9</v>
      </c>
      <c r="BI6" s="84">
        <v>2</v>
      </c>
      <c r="BJ6" s="342">
        <f t="shared" si="5"/>
        <v>49</v>
      </c>
      <c r="BK6" s="161"/>
      <c r="BL6" s="166"/>
      <c r="BM6" s="167">
        <v>28</v>
      </c>
      <c r="BN6" s="167"/>
      <c r="BO6" s="167"/>
      <c r="BP6" s="167"/>
      <c r="BQ6" s="168"/>
      <c r="BR6" s="168">
        <v>1</v>
      </c>
      <c r="BS6" s="168"/>
      <c r="BT6" s="169">
        <f t="shared" si="6"/>
        <v>29</v>
      </c>
      <c r="BU6" s="161"/>
      <c r="BV6" s="166"/>
      <c r="BW6" s="167"/>
      <c r="BX6" s="167"/>
      <c r="BY6" s="167"/>
      <c r="BZ6" s="167">
        <v>2</v>
      </c>
      <c r="CA6" s="168"/>
      <c r="CB6" s="168"/>
      <c r="CC6" s="168"/>
      <c r="CD6" s="169">
        <f t="shared" si="7"/>
        <v>2</v>
      </c>
      <c r="CE6" s="161"/>
      <c r="CF6" s="169">
        <v>20</v>
      </c>
      <c r="CG6" s="422"/>
      <c r="CH6" s="425">
        <v>3.5</v>
      </c>
      <c r="CI6" s="422"/>
      <c r="CJ6" s="425">
        <v>120</v>
      </c>
    </row>
    <row r="7" spans="1:88" ht="12.75" customHeight="1">
      <c r="A7" s="123">
        <v>4</v>
      </c>
      <c r="B7" s="149">
        <v>8</v>
      </c>
      <c r="C7" s="74" t="s">
        <v>72</v>
      </c>
      <c r="D7" s="316">
        <f t="shared" si="0"/>
        <v>244</v>
      </c>
      <c r="E7" s="129"/>
      <c r="F7" s="326">
        <v>2</v>
      </c>
      <c r="G7" s="84"/>
      <c r="H7" s="325">
        <v>2</v>
      </c>
      <c r="I7" s="325">
        <v>1</v>
      </c>
      <c r="J7" s="325">
        <v>2</v>
      </c>
      <c r="K7" s="325">
        <v>1</v>
      </c>
      <c r="L7" s="325">
        <v>2</v>
      </c>
      <c r="M7" s="327">
        <v>1</v>
      </c>
      <c r="N7" s="92">
        <f t="shared" si="1"/>
        <v>11</v>
      </c>
      <c r="O7" s="48"/>
      <c r="P7" s="83">
        <v>49</v>
      </c>
      <c r="Q7" s="84"/>
      <c r="R7" s="84">
        <v>5</v>
      </c>
      <c r="S7" s="86">
        <v>80</v>
      </c>
      <c r="T7" s="84">
        <v>14</v>
      </c>
      <c r="U7" s="84">
        <v>62</v>
      </c>
      <c r="V7" s="84">
        <v>8</v>
      </c>
      <c r="W7" s="85">
        <v>6</v>
      </c>
      <c r="X7" s="161"/>
      <c r="Y7" s="166">
        <v>15</v>
      </c>
      <c r="Z7" s="167"/>
      <c r="AA7" s="167"/>
      <c r="AB7" s="167"/>
      <c r="AC7" s="167">
        <v>1</v>
      </c>
      <c r="AD7" s="168">
        <v>1</v>
      </c>
      <c r="AE7" s="168"/>
      <c r="AF7" s="168"/>
      <c r="AG7" s="169">
        <f t="shared" si="2"/>
        <v>17</v>
      </c>
      <c r="AH7" s="161"/>
      <c r="AI7" s="166"/>
      <c r="AJ7" s="167"/>
      <c r="AK7" s="167"/>
      <c r="AL7" s="167"/>
      <c r="AM7" s="167"/>
      <c r="AN7" s="168"/>
      <c r="AO7" s="168"/>
      <c r="AP7" s="168"/>
      <c r="AQ7" s="169">
        <f t="shared" si="3"/>
        <v>0</v>
      </c>
      <c r="AR7" s="161"/>
      <c r="AS7" s="166">
        <v>20</v>
      </c>
      <c r="AT7" s="167"/>
      <c r="AU7" s="167"/>
      <c r="AV7" s="167">
        <v>20</v>
      </c>
      <c r="AW7" s="167">
        <v>1</v>
      </c>
      <c r="AX7" s="168">
        <v>10</v>
      </c>
      <c r="AY7" s="168"/>
      <c r="AZ7" s="168"/>
      <c r="BA7" s="169">
        <f t="shared" si="4"/>
        <v>51</v>
      </c>
      <c r="BB7" s="161"/>
      <c r="BC7" s="169">
        <v>40</v>
      </c>
      <c r="BD7" s="48"/>
      <c r="BE7" s="351">
        <v>20</v>
      </c>
      <c r="BF7" s="341">
        <v>3</v>
      </c>
      <c r="BG7" s="84">
        <v>5</v>
      </c>
      <c r="BH7" s="84">
        <v>2</v>
      </c>
      <c r="BI7" s="84">
        <v>2</v>
      </c>
      <c r="BJ7" s="342">
        <f t="shared" si="5"/>
        <v>32</v>
      </c>
      <c r="BK7" s="161"/>
      <c r="BL7" s="166"/>
      <c r="BM7" s="167"/>
      <c r="BN7" s="167"/>
      <c r="BO7" s="167"/>
      <c r="BP7" s="167"/>
      <c r="BQ7" s="168"/>
      <c r="BR7" s="168"/>
      <c r="BS7" s="168"/>
      <c r="BT7" s="169">
        <f t="shared" si="6"/>
        <v>0</v>
      </c>
      <c r="BU7" s="161"/>
      <c r="BV7" s="166">
        <v>1</v>
      </c>
      <c r="BW7" s="167"/>
      <c r="BX7" s="167"/>
      <c r="BY7" s="167">
        <v>30</v>
      </c>
      <c r="BZ7" s="167">
        <v>1</v>
      </c>
      <c r="CA7" s="168">
        <v>20</v>
      </c>
      <c r="CB7" s="168"/>
      <c r="CC7" s="168"/>
      <c r="CD7" s="169">
        <f t="shared" si="7"/>
        <v>52</v>
      </c>
      <c r="CE7" s="161"/>
      <c r="CF7" s="169">
        <v>40</v>
      </c>
      <c r="CG7" s="422"/>
      <c r="CH7" s="425">
        <v>12</v>
      </c>
      <c r="CI7" s="422"/>
      <c r="CJ7" s="425"/>
    </row>
    <row r="8" spans="1:88" ht="12.75" customHeight="1">
      <c r="A8" s="123">
        <v>5</v>
      </c>
      <c r="B8" s="149">
        <v>11</v>
      </c>
      <c r="C8" s="74" t="s">
        <v>16</v>
      </c>
      <c r="D8" s="316">
        <f t="shared" si="0"/>
        <v>231</v>
      </c>
      <c r="E8" s="129"/>
      <c r="F8" s="83"/>
      <c r="G8" s="84"/>
      <c r="H8" s="84"/>
      <c r="I8" s="84"/>
      <c r="J8" s="325">
        <v>2</v>
      </c>
      <c r="K8" s="84"/>
      <c r="L8" s="325">
        <v>1</v>
      </c>
      <c r="M8" s="85"/>
      <c r="N8" s="92">
        <f t="shared" si="1"/>
        <v>3</v>
      </c>
      <c r="O8" s="48"/>
      <c r="P8" s="83"/>
      <c r="Q8" s="84"/>
      <c r="R8" s="84"/>
      <c r="S8" s="86"/>
      <c r="T8" s="84">
        <v>186</v>
      </c>
      <c r="U8" s="84"/>
      <c r="V8" s="84">
        <v>25</v>
      </c>
      <c r="W8" s="85"/>
      <c r="X8" s="161"/>
      <c r="Y8" s="166"/>
      <c r="Z8" s="167"/>
      <c r="AA8" s="167"/>
      <c r="AB8" s="167"/>
      <c r="AC8" s="167"/>
      <c r="AD8" s="168"/>
      <c r="AE8" s="168"/>
      <c r="AF8" s="168"/>
      <c r="AG8" s="169">
        <f t="shared" si="2"/>
        <v>0</v>
      </c>
      <c r="AH8" s="161"/>
      <c r="AI8" s="166"/>
      <c r="AJ8" s="167"/>
      <c r="AK8" s="167"/>
      <c r="AL8" s="167"/>
      <c r="AM8" s="167">
        <v>9</v>
      </c>
      <c r="AN8" s="168"/>
      <c r="AO8" s="168">
        <v>15</v>
      </c>
      <c r="AP8" s="168"/>
      <c r="AQ8" s="169">
        <f t="shared" si="3"/>
        <v>24</v>
      </c>
      <c r="AR8" s="161"/>
      <c r="AS8" s="166"/>
      <c r="AT8" s="167"/>
      <c r="AU8" s="167"/>
      <c r="AV8" s="167"/>
      <c r="AW8" s="167">
        <v>1</v>
      </c>
      <c r="AX8" s="168"/>
      <c r="AY8" s="168"/>
      <c r="AZ8" s="168"/>
      <c r="BA8" s="169">
        <f t="shared" si="4"/>
        <v>1</v>
      </c>
      <c r="BB8" s="161"/>
      <c r="BC8" s="169">
        <v>20</v>
      </c>
      <c r="BD8" s="48"/>
      <c r="BE8" s="341"/>
      <c r="BF8" s="341"/>
      <c r="BG8" s="84"/>
      <c r="BH8" s="84"/>
      <c r="BI8" s="84"/>
      <c r="BJ8" s="342">
        <f t="shared" si="5"/>
        <v>0</v>
      </c>
      <c r="BK8" s="161"/>
      <c r="BL8" s="166"/>
      <c r="BM8" s="167"/>
      <c r="BN8" s="167"/>
      <c r="BO8" s="167"/>
      <c r="BP8" s="167">
        <v>15</v>
      </c>
      <c r="BQ8" s="168"/>
      <c r="BR8" s="168">
        <v>10</v>
      </c>
      <c r="BS8" s="168"/>
      <c r="BT8" s="169">
        <f t="shared" si="6"/>
        <v>25</v>
      </c>
      <c r="BU8" s="161"/>
      <c r="BV8" s="166"/>
      <c r="BW8" s="167"/>
      <c r="BX8" s="167"/>
      <c r="BY8" s="167"/>
      <c r="BZ8" s="167">
        <v>21</v>
      </c>
      <c r="CA8" s="168"/>
      <c r="CB8" s="168"/>
      <c r="CC8" s="168"/>
      <c r="CD8" s="169">
        <f t="shared" si="7"/>
        <v>21</v>
      </c>
      <c r="CE8" s="161"/>
      <c r="CF8" s="169">
        <v>20</v>
      </c>
      <c r="CG8" s="422"/>
      <c r="CH8" s="425"/>
      <c r="CI8" s="422"/>
      <c r="CJ8" s="425">
        <v>120</v>
      </c>
    </row>
    <row r="9" spans="1:88" ht="12.75" customHeight="1">
      <c r="A9" s="131">
        <v>6</v>
      </c>
      <c r="B9" s="149">
        <v>10</v>
      </c>
      <c r="C9" s="75" t="s">
        <v>71</v>
      </c>
      <c r="D9" s="316">
        <f t="shared" si="0"/>
        <v>191.5</v>
      </c>
      <c r="E9" s="129"/>
      <c r="F9" s="326">
        <v>2</v>
      </c>
      <c r="G9" s="84"/>
      <c r="H9" s="325">
        <v>1</v>
      </c>
      <c r="I9" s="325">
        <v>2</v>
      </c>
      <c r="J9" s="325">
        <v>2</v>
      </c>
      <c r="K9" s="84"/>
      <c r="L9" s="325">
        <v>1</v>
      </c>
      <c r="M9" s="327">
        <v>1</v>
      </c>
      <c r="N9" s="92">
        <f t="shared" si="1"/>
        <v>9</v>
      </c>
      <c r="O9" s="48"/>
      <c r="P9" s="83">
        <v>2</v>
      </c>
      <c r="Q9" s="84"/>
      <c r="R9" s="84">
        <v>14</v>
      </c>
      <c r="S9" s="86">
        <v>89</v>
      </c>
      <c r="T9" s="84">
        <v>19.5</v>
      </c>
      <c r="U9" s="84"/>
      <c r="V9" s="84">
        <v>23.5</v>
      </c>
      <c r="W9" s="85">
        <v>4.5</v>
      </c>
      <c r="X9" s="161"/>
      <c r="Y9" s="166"/>
      <c r="Z9" s="167"/>
      <c r="AA9" s="167">
        <v>1</v>
      </c>
      <c r="AB9" s="167">
        <v>21</v>
      </c>
      <c r="AC9" s="167">
        <v>1</v>
      </c>
      <c r="AD9" s="168"/>
      <c r="AE9" s="168">
        <v>1</v>
      </c>
      <c r="AF9" s="168"/>
      <c r="AG9" s="169">
        <f t="shared" si="2"/>
        <v>24</v>
      </c>
      <c r="AH9" s="161"/>
      <c r="AI9" s="166"/>
      <c r="AJ9" s="167"/>
      <c r="AK9" s="167"/>
      <c r="AL9" s="167">
        <v>21</v>
      </c>
      <c r="AM9" s="167">
        <v>1</v>
      </c>
      <c r="AN9" s="168"/>
      <c r="AO9" s="168">
        <v>15</v>
      </c>
      <c r="AP9" s="168"/>
      <c r="AQ9" s="169">
        <f t="shared" si="3"/>
        <v>37</v>
      </c>
      <c r="AR9" s="161"/>
      <c r="AS9" s="166">
        <v>15</v>
      </c>
      <c r="AT9" s="167"/>
      <c r="AU9" s="167">
        <v>1</v>
      </c>
      <c r="AV9" s="167">
        <v>6</v>
      </c>
      <c r="AW9" s="167">
        <v>2</v>
      </c>
      <c r="AX9" s="168"/>
      <c r="AY9" s="168">
        <v>1</v>
      </c>
      <c r="AZ9" s="168"/>
      <c r="BA9" s="169">
        <f t="shared" si="4"/>
        <v>25</v>
      </c>
      <c r="BB9" s="161"/>
      <c r="BC9" s="169">
        <v>40</v>
      </c>
      <c r="BD9" s="48"/>
      <c r="BE9" s="341">
        <v>15</v>
      </c>
      <c r="BF9" s="341">
        <v>2</v>
      </c>
      <c r="BG9" s="84">
        <v>2</v>
      </c>
      <c r="BH9" s="84">
        <v>1</v>
      </c>
      <c r="BI9" s="84">
        <v>2</v>
      </c>
      <c r="BJ9" s="342">
        <f t="shared" si="5"/>
        <v>22</v>
      </c>
      <c r="BK9" s="161"/>
      <c r="BL9" s="166"/>
      <c r="BM9" s="167"/>
      <c r="BN9" s="167"/>
      <c r="BO9" s="167"/>
      <c r="BP9" s="167"/>
      <c r="BQ9" s="168"/>
      <c r="BR9" s="168">
        <v>1</v>
      </c>
      <c r="BS9" s="168"/>
      <c r="BT9" s="169">
        <f t="shared" si="6"/>
        <v>1</v>
      </c>
      <c r="BU9" s="161"/>
      <c r="BV9" s="166"/>
      <c r="BW9" s="167"/>
      <c r="BX9" s="167">
        <v>1</v>
      </c>
      <c r="BY9" s="167">
        <v>10</v>
      </c>
      <c r="BZ9" s="167">
        <v>1</v>
      </c>
      <c r="CA9" s="168"/>
      <c r="CB9" s="168"/>
      <c r="CC9" s="168"/>
      <c r="CD9" s="169">
        <f t="shared" si="7"/>
        <v>12</v>
      </c>
      <c r="CE9" s="161"/>
      <c r="CF9" s="169">
        <v>20</v>
      </c>
      <c r="CG9" s="422"/>
      <c r="CH9" s="425">
        <v>10.5</v>
      </c>
      <c r="CI9" s="422"/>
      <c r="CJ9" s="425"/>
    </row>
    <row r="10" spans="1:88" ht="12.75" customHeight="1">
      <c r="A10" s="123">
        <v>7</v>
      </c>
      <c r="B10" s="149">
        <v>13</v>
      </c>
      <c r="C10" s="74" t="s">
        <v>175</v>
      </c>
      <c r="D10" s="316">
        <f t="shared" si="0"/>
        <v>146</v>
      </c>
      <c r="E10" s="129"/>
      <c r="F10" s="326">
        <v>2</v>
      </c>
      <c r="G10" s="325">
        <v>1</v>
      </c>
      <c r="H10" s="325">
        <v>1</v>
      </c>
      <c r="I10" s="325">
        <v>1</v>
      </c>
      <c r="J10" s="325">
        <v>3</v>
      </c>
      <c r="K10" s="325">
        <v>1</v>
      </c>
      <c r="L10" s="325">
        <v>1</v>
      </c>
      <c r="M10" s="327">
        <v>1</v>
      </c>
      <c r="N10" s="92">
        <f t="shared" si="1"/>
        <v>11</v>
      </c>
      <c r="O10" s="48"/>
      <c r="P10" s="83">
        <v>3</v>
      </c>
      <c r="Q10" s="84">
        <v>8</v>
      </c>
      <c r="R10" s="84">
        <v>1</v>
      </c>
      <c r="S10" s="86">
        <v>2</v>
      </c>
      <c r="T10" s="84">
        <v>18</v>
      </c>
      <c r="U10" s="84">
        <v>102</v>
      </c>
      <c r="V10" s="84">
        <v>1</v>
      </c>
      <c r="W10" s="85">
        <v>1</v>
      </c>
      <c r="X10" s="161"/>
      <c r="Y10" s="166"/>
      <c r="Z10" s="167"/>
      <c r="AA10" s="167"/>
      <c r="AB10" s="167"/>
      <c r="AC10" s="167"/>
      <c r="AD10" s="168"/>
      <c r="AE10" s="168"/>
      <c r="AF10" s="168"/>
      <c r="AG10" s="169">
        <f t="shared" si="2"/>
        <v>0</v>
      </c>
      <c r="AH10" s="161"/>
      <c r="AI10" s="166"/>
      <c r="AJ10" s="167"/>
      <c r="AK10" s="167"/>
      <c r="AL10" s="167"/>
      <c r="AM10" s="167">
        <v>1</v>
      </c>
      <c r="AN10" s="168">
        <v>6</v>
      </c>
      <c r="AO10" s="168"/>
      <c r="AP10" s="168"/>
      <c r="AQ10" s="169">
        <f t="shared" si="3"/>
        <v>7</v>
      </c>
      <c r="AR10" s="161"/>
      <c r="AS10" s="166">
        <v>1</v>
      </c>
      <c r="AT10" s="167">
        <v>8</v>
      </c>
      <c r="AU10" s="167"/>
      <c r="AV10" s="167">
        <v>1</v>
      </c>
      <c r="AW10" s="167">
        <v>3</v>
      </c>
      <c r="AX10" s="168">
        <v>8</v>
      </c>
      <c r="AY10" s="168"/>
      <c r="AZ10" s="168"/>
      <c r="BA10" s="169">
        <f t="shared" si="4"/>
        <v>21</v>
      </c>
      <c r="BB10" s="161"/>
      <c r="BC10" s="169">
        <v>20</v>
      </c>
      <c r="BD10" s="48"/>
      <c r="BE10" s="351">
        <v>10</v>
      </c>
      <c r="BF10" s="341">
        <v>2</v>
      </c>
      <c r="BG10" s="84">
        <v>2</v>
      </c>
      <c r="BH10" s="84">
        <v>2</v>
      </c>
      <c r="BI10" s="84">
        <v>2</v>
      </c>
      <c r="BJ10" s="342">
        <f t="shared" si="5"/>
        <v>18</v>
      </c>
      <c r="BK10" s="161"/>
      <c r="BL10" s="166"/>
      <c r="BM10" s="167"/>
      <c r="BN10" s="167"/>
      <c r="BO10" s="167"/>
      <c r="BP10" s="167">
        <v>2</v>
      </c>
      <c r="BQ10" s="168">
        <v>8</v>
      </c>
      <c r="BR10" s="168"/>
      <c r="BS10" s="168"/>
      <c r="BT10" s="169">
        <f t="shared" si="6"/>
        <v>10</v>
      </c>
      <c r="BU10" s="161"/>
      <c r="BV10" s="166"/>
      <c r="BW10" s="167"/>
      <c r="BX10" s="167"/>
      <c r="BY10" s="167"/>
      <c r="BZ10" s="167">
        <v>1</v>
      </c>
      <c r="CA10" s="168">
        <v>1</v>
      </c>
      <c r="CB10" s="168"/>
      <c r="CC10" s="168"/>
      <c r="CD10" s="169">
        <f t="shared" si="7"/>
        <v>2</v>
      </c>
      <c r="CE10" s="161"/>
      <c r="CF10" s="169"/>
      <c r="CG10" s="422"/>
      <c r="CH10" s="425">
        <v>8</v>
      </c>
      <c r="CI10" s="422"/>
      <c r="CJ10" s="425">
        <v>60</v>
      </c>
    </row>
    <row r="11" spans="1:88" ht="12.75" customHeight="1">
      <c r="A11" s="123">
        <v>8</v>
      </c>
      <c r="B11" s="150">
        <v>5</v>
      </c>
      <c r="C11" s="74" t="s">
        <v>55</v>
      </c>
      <c r="D11" s="316">
        <f t="shared" si="0"/>
        <v>128.5</v>
      </c>
      <c r="E11" s="129"/>
      <c r="F11" s="326">
        <v>2</v>
      </c>
      <c r="G11" s="84"/>
      <c r="H11" s="325">
        <v>2</v>
      </c>
      <c r="I11" s="325">
        <v>1</v>
      </c>
      <c r="J11" s="325">
        <v>1</v>
      </c>
      <c r="K11" s="84"/>
      <c r="L11" s="325">
        <v>1</v>
      </c>
      <c r="M11" s="327">
        <v>2</v>
      </c>
      <c r="N11" s="92">
        <f t="shared" si="1"/>
        <v>9</v>
      </c>
      <c r="O11" s="48"/>
      <c r="P11" s="83">
        <v>9</v>
      </c>
      <c r="Q11" s="84"/>
      <c r="R11" s="84">
        <v>77</v>
      </c>
      <c r="S11" s="86">
        <v>1</v>
      </c>
      <c r="T11" s="84">
        <v>2</v>
      </c>
      <c r="U11" s="84"/>
      <c r="V11" s="84">
        <v>1</v>
      </c>
      <c r="W11" s="85">
        <v>28.5</v>
      </c>
      <c r="X11" s="161"/>
      <c r="Y11" s="166"/>
      <c r="Z11" s="167"/>
      <c r="AA11" s="167">
        <v>10</v>
      </c>
      <c r="AB11" s="167"/>
      <c r="AC11" s="167"/>
      <c r="AD11" s="168"/>
      <c r="AE11" s="168"/>
      <c r="AF11" s="168"/>
      <c r="AG11" s="169">
        <f t="shared" si="2"/>
        <v>10</v>
      </c>
      <c r="AH11" s="161"/>
      <c r="AI11" s="166"/>
      <c r="AJ11" s="167"/>
      <c r="AK11" s="167">
        <v>20</v>
      </c>
      <c r="AL11" s="167"/>
      <c r="AM11" s="167"/>
      <c r="AN11" s="168"/>
      <c r="AO11" s="168"/>
      <c r="AP11" s="168"/>
      <c r="AQ11" s="169">
        <f t="shared" si="3"/>
        <v>20</v>
      </c>
      <c r="AR11" s="161"/>
      <c r="AS11" s="166"/>
      <c r="AT11" s="167"/>
      <c r="AU11" s="167"/>
      <c r="AV11" s="167"/>
      <c r="AW11" s="167"/>
      <c r="AX11" s="168"/>
      <c r="AY11" s="168"/>
      <c r="AZ11" s="168"/>
      <c r="BA11" s="169">
        <f t="shared" si="4"/>
        <v>0</v>
      </c>
      <c r="BB11" s="161"/>
      <c r="BC11" s="169">
        <v>10</v>
      </c>
      <c r="BD11" s="48"/>
      <c r="BE11" s="351">
        <v>10</v>
      </c>
      <c r="BF11" s="341">
        <v>9</v>
      </c>
      <c r="BG11" s="84">
        <v>2</v>
      </c>
      <c r="BH11" s="84">
        <v>2</v>
      </c>
      <c r="BI11" s="84">
        <v>2</v>
      </c>
      <c r="BJ11" s="342">
        <f t="shared" si="5"/>
        <v>25</v>
      </c>
      <c r="BK11" s="161"/>
      <c r="BL11" s="166"/>
      <c r="BM11" s="167"/>
      <c r="BN11" s="167">
        <v>1</v>
      </c>
      <c r="BO11" s="167"/>
      <c r="BP11" s="167"/>
      <c r="BQ11" s="168"/>
      <c r="BR11" s="168"/>
      <c r="BS11" s="168">
        <v>20</v>
      </c>
      <c r="BT11" s="169">
        <f t="shared" si="6"/>
        <v>21</v>
      </c>
      <c r="BU11" s="161"/>
      <c r="BV11" s="166"/>
      <c r="BW11" s="167"/>
      <c r="BX11" s="167">
        <v>15</v>
      </c>
      <c r="BY11" s="167"/>
      <c r="BZ11" s="167"/>
      <c r="CA11" s="168"/>
      <c r="CB11" s="168"/>
      <c r="CC11" s="168"/>
      <c r="CD11" s="169">
        <f t="shared" si="7"/>
        <v>15</v>
      </c>
      <c r="CE11" s="161"/>
      <c r="CF11" s="169">
        <v>20</v>
      </c>
      <c r="CG11" s="422"/>
      <c r="CH11" s="425">
        <v>7.5</v>
      </c>
      <c r="CI11" s="422"/>
      <c r="CJ11" s="425"/>
    </row>
    <row r="12" spans="1:88" ht="12.75" customHeight="1">
      <c r="A12" s="123">
        <v>9</v>
      </c>
      <c r="B12" s="149">
        <v>4</v>
      </c>
      <c r="C12" s="74" t="s">
        <v>15</v>
      </c>
      <c r="D12" s="316">
        <f t="shared" si="0"/>
        <v>103</v>
      </c>
      <c r="E12" s="129"/>
      <c r="F12" s="326">
        <v>2</v>
      </c>
      <c r="G12" s="84"/>
      <c r="H12" s="325">
        <v>1</v>
      </c>
      <c r="I12" s="84"/>
      <c r="J12" s="325">
        <v>4</v>
      </c>
      <c r="K12" s="84"/>
      <c r="L12" s="325">
        <v>1</v>
      </c>
      <c r="M12" s="327">
        <v>1</v>
      </c>
      <c r="N12" s="92">
        <f t="shared" si="1"/>
        <v>9</v>
      </c>
      <c r="O12" s="48"/>
      <c r="P12" s="83">
        <v>53</v>
      </c>
      <c r="Q12" s="84"/>
      <c r="R12" s="84">
        <v>6</v>
      </c>
      <c r="S12" s="86"/>
      <c r="T12" s="84">
        <v>57</v>
      </c>
      <c r="U12" s="84"/>
      <c r="V12" s="84">
        <v>1</v>
      </c>
      <c r="W12" s="85">
        <v>1</v>
      </c>
      <c r="X12" s="161"/>
      <c r="Y12" s="166">
        <v>20</v>
      </c>
      <c r="Z12" s="167"/>
      <c r="AA12" s="167"/>
      <c r="AB12" s="167"/>
      <c r="AC12" s="167"/>
      <c r="AD12" s="168"/>
      <c r="AE12" s="168"/>
      <c r="AF12" s="168"/>
      <c r="AG12" s="169">
        <f t="shared" si="2"/>
        <v>20</v>
      </c>
      <c r="AH12" s="161"/>
      <c r="AI12" s="166"/>
      <c r="AJ12" s="167"/>
      <c r="AK12" s="167"/>
      <c r="AL12" s="167"/>
      <c r="AM12" s="167">
        <v>1</v>
      </c>
      <c r="AN12" s="168"/>
      <c r="AO12" s="168"/>
      <c r="AP12" s="168"/>
      <c r="AQ12" s="169">
        <f t="shared" si="3"/>
        <v>1</v>
      </c>
      <c r="AR12" s="161"/>
      <c r="AS12" s="166"/>
      <c r="AT12" s="167"/>
      <c r="AU12" s="167"/>
      <c r="AV12" s="167"/>
      <c r="AW12" s="167">
        <v>3</v>
      </c>
      <c r="AX12" s="168"/>
      <c r="AY12" s="168"/>
      <c r="AZ12" s="168"/>
      <c r="BA12" s="169">
        <f t="shared" si="4"/>
        <v>3</v>
      </c>
      <c r="BB12" s="161"/>
      <c r="BC12" s="169">
        <v>20</v>
      </c>
      <c r="BD12" s="48"/>
      <c r="BE12" s="341">
        <v>10</v>
      </c>
      <c r="BF12" s="341">
        <v>7</v>
      </c>
      <c r="BG12" s="84">
        <v>7</v>
      </c>
      <c r="BH12" s="84">
        <v>2</v>
      </c>
      <c r="BI12" s="84">
        <v>2</v>
      </c>
      <c r="BJ12" s="342">
        <f t="shared" si="5"/>
        <v>28</v>
      </c>
      <c r="BK12" s="161"/>
      <c r="BL12" s="166"/>
      <c r="BM12" s="167"/>
      <c r="BN12" s="167"/>
      <c r="BO12" s="167"/>
      <c r="BP12" s="167">
        <v>20</v>
      </c>
      <c r="BQ12" s="168"/>
      <c r="BR12" s="168"/>
      <c r="BS12" s="168"/>
      <c r="BT12" s="169">
        <f t="shared" si="6"/>
        <v>20</v>
      </c>
      <c r="BU12" s="161"/>
      <c r="BV12" s="166">
        <v>1</v>
      </c>
      <c r="BW12" s="167"/>
      <c r="BX12" s="167"/>
      <c r="BY12" s="167"/>
      <c r="BZ12" s="167">
        <v>2</v>
      </c>
      <c r="CA12" s="168"/>
      <c r="CB12" s="168"/>
      <c r="CC12" s="168"/>
      <c r="CD12" s="169">
        <f t="shared" si="7"/>
        <v>3</v>
      </c>
      <c r="CE12" s="161"/>
      <c r="CF12" s="169"/>
      <c r="CG12" s="422"/>
      <c r="CH12" s="425">
        <v>8</v>
      </c>
      <c r="CI12" s="422"/>
      <c r="CJ12" s="425"/>
    </row>
    <row r="13" spans="1:88" ht="12.75" customHeight="1">
      <c r="A13" s="123">
        <v>10</v>
      </c>
      <c r="B13" s="149">
        <v>6</v>
      </c>
      <c r="C13" s="74" t="s">
        <v>626</v>
      </c>
      <c r="D13" s="316">
        <f t="shared" si="0"/>
        <v>93.5</v>
      </c>
      <c r="E13" s="129"/>
      <c r="F13" s="83"/>
      <c r="G13" s="325"/>
      <c r="H13" s="84"/>
      <c r="I13" s="325">
        <v>1</v>
      </c>
      <c r="J13" s="325">
        <v>1</v>
      </c>
      <c r="K13" s="325">
        <v>1</v>
      </c>
      <c r="L13" s="84"/>
      <c r="M13" s="84"/>
      <c r="N13" s="92">
        <f t="shared" si="1"/>
        <v>3</v>
      </c>
      <c r="O13" s="48"/>
      <c r="P13" s="83"/>
      <c r="Q13" s="84">
        <v>18</v>
      </c>
      <c r="R13" s="84"/>
      <c r="S13" s="86">
        <v>70</v>
      </c>
      <c r="T13" s="84">
        <v>2</v>
      </c>
      <c r="U13" s="84">
        <v>3.5</v>
      </c>
      <c r="V13" s="84"/>
      <c r="W13" s="85"/>
      <c r="X13" s="161"/>
      <c r="Y13" s="166"/>
      <c r="Z13" s="167">
        <v>9</v>
      </c>
      <c r="AA13" s="167"/>
      <c r="AB13" s="167">
        <v>10</v>
      </c>
      <c r="AC13" s="167">
        <v>1</v>
      </c>
      <c r="AD13" s="168"/>
      <c r="AE13" s="168"/>
      <c r="AF13" s="168"/>
      <c r="AG13" s="169">
        <f t="shared" si="2"/>
        <v>20</v>
      </c>
      <c r="AH13" s="161"/>
      <c r="AI13" s="166"/>
      <c r="AJ13" s="167">
        <v>9</v>
      </c>
      <c r="AK13" s="167"/>
      <c r="AL13" s="167">
        <v>15</v>
      </c>
      <c r="AM13" s="167"/>
      <c r="AN13" s="168"/>
      <c r="AO13" s="168"/>
      <c r="AP13" s="168"/>
      <c r="AQ13" s="169">
        <f t="shared" si="3"/>
        <v>24</v>
      </c>
      <c r="AR13" s="161"/>
      <c r="AS13" s="166"/>
      <c r="AT13" s="167"/>
      <c r="AU13" s="167"/>
      <c r="AV13" s="167"/>
      <c r="AW13" s="167">
        <v>1</v>
      </c>
      <c r="AX13" s="168"/>
      <c r="AY13" s="168"/>
      <c r="AZ13" s="168"/>
      <c r="BA13" s="169">
        <f t="shared" si="4"/>
        <v>1</v>
      </c>
      <c r="BB13" s="161"/>
      <c r="BC13" s="169">
        <v>10</v>
      </c>
      <c r="BD13" s="48"/>
      <c r="BE13" s="341"/>
      <c r="BF13" s="341"/>
      <c r="BG13" s="84"/>
      <c r="BH13" s="84"/>
      <c r="BI13" s="84"/>
      <c r="BJ13" s="342">
        <f t="shared" si="5"/>
        <v>0</v>
      </c>
      <c r="BK13" s="161"/>
      <c r="BL13" s="166"/>
      <c r="BM13" s="167"/>
      <c r="BN13" s="167"/>
      <c r="BO13" s="167"/>
      <c r="BP13" s="167"/>
      <c r="BQ13" s="168"/>
      <c r="BR13" s="168"/>
      <c r="BS13" s="168"/>
      <c r="BT13" s="169">
        <f t="shared" si="6"/>
        <v>0</v>
      </c>
      <c r="BU13" s="161"/>
      <c r="BV13" s="166"/>
      <c r="BW13" s="167"/>
      <c r="BX13" s="167"/>
      <c r="BY13" s="167">
        <v>15</v>
      </c>
      <c r="BZ13" s="167"/>
      <c r="CA13" s="168"/>
      <c r="CB13" s="168"/>
      <c r="CC13" s="168"/>
      <c r="CD13" s="169">
        <f t="shared" si="7"/>
        <v>15</v>
      </c>
      <c r="CE13" s="161"/>
      <c r="CF13" s="169">
        <v>20</v>
      </c>
      <c r="CG13" s="422"/>
      <c r="CH13" s="425">
        <v>3.5</v>
      </c>
      <c r="CI13" s="422"/>
      <c r="CJ13" s="425"/>
    </row>
    <row r="14" spans="1:88" ht="12.75" customHeight="1">
      <c r="A14" s="123">
        <v>11</v>
      </c>
      <c r="B14" s="150">
        <v>22</v>
      </c>
      <c r="C14" s="75" t="s">
        <v>43</v>
      </c>
      <c r="D14" s="316">
        <f t="shared" si="0"/>
        <v>79.5</v>
      </c>
      <c r="E14" s="129"/>
      <c r="F14" s="83"/>
      <c r="G14" s="84"/>
      <c r="H14" s="84"/>
      <c r="I14" s="84"/>
      <c r="J14" s="325">
        <v>3</v>
      </c>
      <c r="K14" s="325">
        <v>1</v>
      </c>
      <c r="L14" s="325">
        <v>2</v>
      </c>
      <c r="M14" s="85"/>
      <c r="N14" s="92">
        <f t="shared" si="1"/>
        <v>6</v>
      </c>
      <c r="O14" s="48"/>
      <c r="P14" s="83"/>
      <c r="Q14" s="84"/>
      <c r="R14" s="84"/>
      <c r="S14" s="86"/>
      <c r="T14" s="84">
        <v>12</v>
      </c>
      <c r="U14" s="84">
        <v>1</v>
      </c>
      <c r="V14" s="84">
        <v>56.5</v>
      </c>
      <c r="W14" s="85"/>
      <c r="X14" s="161"/>
      <c r="Y14" s="166"/>
      <c r="Z14" s="167"/>
      <c r="AA14" s="167"/>
      <c r="AB14" s="167"/>
      <c r="AC14" s="167"/>
      <c r="AD14" s="168"/>
      <c r="AE14" s="168"/>
      <c r="AF14" s="168"/>
      <c r="AG14" s="169">
        <f t="shared" si="2"/>
        <v>0</v>
      </c>
      <c r="AH14" s="161"/>
      <c r="AI14" s="166"/>
      <c r="AJ14" s="167"/>
      <c r="AK14" s="167"/>
      <c r="AL14" s="167"/>
      <c r="AM14" s="167"/>
      <c r="AN14" s="168"/>
      <c r="AO14" s="168"/>
      <c r="AP14" s="168"/>
      <c r="AQ14" s="169">
        <f t="shared" si="3"/>
        <v>0</v>
      </c>
      <c r="AR14" s="161"/>
      <c r="AS14" s="166"/>
      <c r="AT14" s="167"/>
      <c r="AU14" s="167"/>
      <c r="AV14" s="167"/>
      <c r="AW14" s="167"/>
      <c r="AX14" s="168"/>
      <c r="AY14" s="168"/>
      <c r="AZ14" s="168"/>
      <c r="BA14" s="169">
        <f t="shared" si="4"/>
        <v>0</v>
      </c>
      <c r="BB14" s="161"/>
      <c r="BC14" s="169"/>
      <c r="BD14" s="48"/>
      <c r="BE14" s="351">
        <v>10</v>
      </c>
      <c r="BF14" s="341"/>
      <c r="BG14" s="84">
        <v>2</v>
      </c>
      <c r="BH14" s="84">
        <v>2</v>
      </c>
      <c r="BI14" s="84">
        <v>9</v>
      </c>
      <c r="BJ14" s="342">
        <f t="shared" si="5"/>
        <v>23</v>
      </c>
      <c r="BK14" s="161"/>
      <c r="BL14" s="166"/>
      <c r="BM14" s="167"/>
      <c r="BN14" s="167"/>
      <c r="BO14" s="167"/>
      <c r="BP14" s="167">
        <v>9</v>
      </c>
      <c r="BQ14" s="168"/>
      <c r="BR14" s="168">
        <v>40</v>
      </c>
      <c r="BS14" s="168"/>
      <c r="BT14" s="169">
        <f t="shared" si="6"/>
        <v>49</v>
      </c>
      <c r="BU14" s="161"/>
      <c r="BV14" s="166"/>
      <c r="BW14" s="167"/>
      <c r="BX14" s="167"/>
      <c r="BY14" s="167"/>
      <c r="BZ14" s="167"/>
      <c r="CA14" s="168"/>
      <c r="CB14" s="168"/>
      <c r="CC14" s="168"/>
      <c r="CD14" s="169">
        <f t="shared" si="7"/>
        <v>0</v>
      </c>
      <c r="CE14" s="161"/>
      <c r="CF14" s="169"/>
      <c r="CG14" s="422"/>
      <c r="CH14" s="425">
        <v>7.5</v>
      </c>
      <c r="CI14" s="422"/>
      <c r="CJ14" s="425"/>
    </row>
    <row r="15" spans="1:88" ht="12.75" customHeight="1">
      <c r="A15" s="123">
        <v>12</v>
      </c>
      <c r="B15" s="149">
        <v>7</v>
      </c>
      <c r="C15" s="75" t="s">
        <v>156</v>
      </c>
      <c r="D15" s="316">
        <f t="shared" si="0"/>
        <v>54.5</v>
      </c>
      <c r="E15" s="129"/>
      <c r="F15" s="326">
        <v>1</v>
      </c>
      <c r="G15" s="325">
        <v>1</v>
      </c>
      <c r="H15" s="325">
        <v>2</v>
      </c>
      <c r="I15" s="84"/>
      <c r="J15" s="325">
        <v>2</v>
      </c>
      <c r="K15" s="84"/>
      <c r="L15" s="325">
        <v>1</v>
      </c>
      <c r="M15" s="327"/>
      <c r="N15" s="92">
        <f t="shared" si="1"/>
        <v>7</v>
      </c>
      <c r="O15" s="48"/>
      <c r="P15" s="83">
        <v>10</v>
      </c>
      <c r="Q15" s="84">
        <v>1</v>
      </c>
      <c r="R15" s="84">
        <v>31</v>
      </c>
      <c r="S15" s="86"/>
      <c r="T15" s="84">
        <v>4.5</v>
      </c>
      <c r="U15" s="84"/>
      <c r="V15" s="84">
        <v>1</v>
      </c>
      <c r="W15" s="85">
        <v>7</v>
      </c>
      <c r="X15" s="161"/>
      <c r="Y15" s="166">
        <v>1</v>
      </c>
      <c r="Z15" s="167">
        <v>1</v>
      </c>
      <c r="AA15" s="167">
        <v>1</v>
      </c>
      <c r="AB15" s="167"/>
      <c r="AC15" s="167">
        <v>1</v>
      </c>
      <c r="AD15" s="168"/>
      <c r="AE15" s="168">
        <v>1</v>
      </c>
      <c r="AF15" s="168">
        <v>6</v>
      </c>
      <c r="AG15" s="169">
        <f t="shared" si="2"/>
        <v>11</v>
      </c>
      <c r="AH15" s="161"/>
      <c r="AI15" s="166">
        <v>8</v>
      </c>
      <c r="AJ15" s="167"/>
      <c r="AK15" s="167"/>
      <c r="AL15" s="167"/>
      <c r="AM15" s="167"/>
      <c r="AN15" s="168"/>
      <c r="AO15" s="168"/>
      <c r="AP15" s="168"/>
      <c r="AQ15" s="169">
        <f t="shared" si="3"/>
        <v>8</v>
      </c>
      <c r="AR15" s="161"/>
      <c r="AS15" s="166">
        <v>1</v>
      </c>
      <c r="AT15" s="167"/>
      <c r="AU15" s="167"/>
      <c r="AV15" s="167"/>
      <c r="AW15" s="167"/>
      <c r="AX15" s="168"/>
      <c r="AY15" s="168"/>
      <c r="AZ15" s="168">
        <v>1</v>
      </c>
      <c r="BA15" s="169">
        <f t="shared" si="4"/>
        <v>2</v>
      </c>
      <c r="BB15" s="161"/>
      <c r="BC15" s="169">
        <v>10</v>
      </c>
      <c r="BD15" s="48"/>
      <c r="BE15" s="341"/>
      <c r="BF15" s="341"/>
      <c r="BG15" s="84"/>
      <c r="BH15" s="84"/>
      <c r="BI15" s="84"/>
      <c r="BJ15" s="342">
        <f t="shared" si="5"/>
        <v>0</v>
      </c>
      <c r="BK15" s="161"/>
      <c r="BL15" s="166"/>
      <c r="BM15" s="167"/>
      <c r="BN15" s="167"/>
      <c r="BO15" s="167"/>
      <c r="BP15" s="167"/>
      <c r="BQ15" s="168"/>
      <c r="BR15" s="168"/>
      <c r="BS15" s="168"/>
      <c r="BT15" s="169">
        <f t="shared" si="6"/>
        <v>0</v>
      </c>
      <c r="BU15" s="161"/>
      <c r="BV15" s="166"/>
      <c r="BW15" s="167"/>
      <c r="BX15" s="167"/>
      <c r="BY15" s="167"/>
      <c r="BZ15" s="167"/>
      <c r="CA15" s="168"/>
      <c r="CB15" s="168"/>
      <c r="CC15" s="168"/>
      <c r="CD15" s="169">
        <f t="shared" si="7"/>
        <v>0</v>
      </c>
      <c r="CE15" s="161"/>
      <c r="CF15" s="169">
        <v>20</v>
      </c>
      <c r="CG15" s="422"/>
      <c r="CH15" s="425">
        <v>3.5</v>
      </c>
      <c r="CI15" s="422"/>
      <c r="CJ15" s="425"/>
    </row>
    <row r="16" spans="1:88" ht="12.75" customHeight="1">
      <c r="A16" s="131">
        <v>13</v>
      </c>
      <c r="B16" s="149">
        <v>8</v>
      </c>
      <c r="C16" s="74" t="s">
        <v>17</v>
      </c>
      <c r="D16" s="316">
        <f t="shared" si="0"/>
        <v>48</v>
      </c>
      <c r="E16" s="129"/>
      <c r="F16" s="83"/>
      <c r="G16" s="84"/>
      <c r="H16" s="325">
        <v>2</v>
      </c>
      <c r="I16" s="84"/>
      <c r="J16" s="325">
        <v>3</v>
      </c>
      <c r="K16" s="325">
        <v>1</v>
      </c>
      <c r="L16" s="325">
        <v>1</v>
      </c>
      <c r="M16" s="327">
        <v>1</v>
      </c>
      <c r="N16" s="92">
        <f t="shared" si="1"/>
        <v>8</v>
      </c>
      <c r="O16" s="48"/>
      <c r="P16" s="83"/>
      <c r="Q16" s="84"/>
      <c r="R16" s="84">
        <v>2</v>
      </c>
      <c r="S16" s="86"/>
      <c r="T16" s="84">
        <v>33</v>
      </c>
      <c r="U16" s="84">
        <v>1</v>
      </c>
      <c r="V16" s="84">
        <v>1</v>
      </c>
      <c r="W16" s="85">
        <v>1</v>
      </c>
      <c r="X16" s="161"/>
      <c r="Y16" s="166"/>
      <c r="Z16" s="167"/>
      <c r="AA16" s="167"/>
      <c r="AB16" s="167"/>
      <c r="AC16" s="167"/>
      <c r="AD16" s="168"/>
      <c r="AE16" s="168"/>
      <c r="AF16" s="168"/>
      <c r="AG16" s="169">
        <f t="shared" si="2"/>
        <v>0</v>
      </c>
      <c r="AH16" s="161"/>
      <c r="AI16" s="166"/>
      <c r="AJ16" s="167"/>
      <c r="AK16" s="167"/>
      <c r="AL16" s="167"/>
      <c r="AM16" s="167">
        <v>20</v>
      </c>
      <c r="AN16" s="168"/>
      <c r="AO16" s="168"/>
      <c r="AP16" s="168"/>
      <c r="AQ16" s="169">
        <f t="shared" si="3"/>
        <v>20</v>
      </c>
      <c r="AR16" s="161"/>
      <c r="AS16" s="166"/>
      <c r="AT16" s="167"/>
      <c r="AU16" s="167"/>
      <c r="AV16" s="167"/>
      <c r="AW16" s="167">
        <v>1</v>
      </c>
      <c r="AX16" s="168"/>
      <c r="AY16" s="168"/>
      <c r="AZ16" s="168"/>
      <c r="BA16" s="169">
        <f t="shared" si="4"/>
        <v>1</v>
      </c>
      <c r="BB16" s="161"/>
      <c r="BC16" s="169"/>
      <c r="BD16" s="48"/>
      <c r="BE16" s="351">
        <v>10</v>
      </c>
      <c r="BF16" s="341">
        <v>2</v>
      </c>
      <c r="BG16" s="84">
        <v>2</v>
      </c>
      <c r="BH16" s="84">
        <v>2</v>
      </c>
      <c r="BI16" s="84">
        <v>2</v>
      </c>
      <c r="BJ16" s="342">
        <f t="shared" si="5"/>
        <v>18</v>
      </c>
      <c r="BK16" s="161"/>
      <c r="BL16" s="166"/>
      <c r="BM16" s="167"/>
      <c r="BN16" s="167"/>
      <c r="BO16" s="167"/>
      <c r="BP16" s="167">
        <v>1</v>
      </c>
      <c r="BQ16" s="168"/>
      <c r="BR16" s="168"/>
      <c r="BS16" s="168"/>
      <c r="BT16" s="169">
        <f t="shared" si="6"/>
        <v>1</v>
      </c>
      <c r="BU16" s="161"/>
      <c r="BV16" s="166"/>
      <c r="BW16" s="167"/>
      <c r="BX16" s="167"/>
      <c r="BY16" s="167"/>
      <c r="BZ16" s="167"/>
      <c r="CA16" s="168"/>
      <c r="CB16" s="168"/>
      <c r="CC16" s="168"/>
      <c r="CD16" s="169">
        <f t="shared" si="7"/>
        <v>0</v>
      </c>
      <c r="CE16" s="161"/>
      <c r="CF16" s="169"/>
      <c r="CG16" s="422"/>
      <c r="CH16" s="425">
        <v>8</v>
      </c>
      <c r="CI16" s="422"/>
      <c r="CJ16" s="425"/>
    </row>
    <row r="17" spans="1:88" ht="12.75" customHeight="1">
      <c r="A17" s="131">
        <v>14</v>
      </c>
      <c r="B17" s="149">
        <v>15</v>
      </c>
      <c r="C17" s="75" t="s">
        <v>28</v>
      </c>
      <c r="D17" s="316">
        <f t="shared" si="0"/>
        <v>47</v>
      </c>
      <c r="E17" s="129"/>
      <c r="F17" s="326">
        <v>1</v>
      </c>
      <c r="G17" s="325">
        <v>1</v>
      </c>
      <c r="H17" s="325">
        <v>2</v>
      </c>
      <c r="I17" s="325">
        <v>1</v>
      </c>
      <c r="J17" s="325">
        <v>3</v>
      </c>
      <c r="K17" s="84"/>
      <c r="L17" s="325">
        <v>1</v>
      </c>
      <c r="M17" s="85"/>
      <c r="N17" s="92">
        <f t="shared" si="1"/>
        <v>9</v>
      </c>
      <c r="O17" s="48"/>
      <c r="P17" s="83">
        <v>1</v>
      </c>
      <c r="Q17" s="84">
        <v>1</v>
      </c>
      <c r="R17" s="84">
        <v>15</v>
      </c>
      <c r="S17" s="86">
        <v>9</v>
      </c>
      <c r="T17" s="84">
        <v>10</v>
      </c>
      <c r="U17" s="84"/>
      <c r="V17" s="84">
        <v>1</v>
      </c>
      <c r="W17" s="85"/>
      <c r="X17" s="161"/>
      <c r="Y17" s="166"/>
      <c r="Z17" s="167"/>
      <c r="AA17" s="167"/>
      <c r="AB17" s="167"/>
      <c r="AC17" s="167"/>
      <c r="AD17" s="168"/>
      <c r="AE17" s="168"/>
      <c r="AF17" s="168"/>
      <c r="AG17" s="169">
        <f t="shared" si="2"/>
        <v>0</v>
      </c>
      <c r="AH17" s="161"/>
      <c r="AI17" s="166"/>
      <c r="AJ17" s="167"/>
      <c r="AK17" s="167"/>
      <c r="AL17" s="167"/>
      <c r="AM17" s="167"/>
      <c r="AN17" s="168"/>
      <c r="AO17" s="168"/>
      <c r="AP17" s="168"/>
      <c r="AQ17" s="169">
        <f t="shared" si="3"/>
        <v>0</v>
      </c>
      <c r="AR17" s="161"/>
      <c r="AS17" s="166"/>
      <c r="AT17" s="167"/>
      <c r="AU17" s="167">
        <v>6</v>
      </c>
      <c r="AV17" s="167">
        <v>8</v>
      </c>
      <c r="AW17" s="167">
        <v>2</v>
      </c>
      <c r="AX17" s="168"/>
      <c r="AY17" s="168"/>
      <c r="AZ17" s="168"/>
      <c r="BA17" s="169">
        <f t="shared" si="4"/>
        <v>16</v>
      </c>
      <c r="BB17" s="161"/>
      <c r="BC17" s="169"/>
      <c r="BD17" s="48"/>
      <c r="BE17" s="341">
        <v>10</v>
      </c>
      <c r="BF17" s="341">
        <v>2</v>
      </c>
      <c r="BG17" s="84">
        <v>2</v>
      </c>
      <c r="BH17" s="84">
        <v>2</v>
      </c>
      <c r="BI17" s="84">
        <v>1</v>
      </c>
      <c r="BJ17" s="342">
        <f t="shared" si="5"/>
        <v>17</v>
      </c>
      <c r="BK17" s="161"/>
      <c r="BL17" s="166"/>
      <c r="BM17" s="167"/>
      <c r="BN17" s="167">
        <v>8</v>
      </c>
      <c r="BO17" s="167"/>
      <c r="BP17" s="167"/>
      <c r="BQ17" s="168"/>
      <c r="BR17" s="168"/>
      <c r="BS17" s="168"/>
      <c r="BT17" s="169">
        <f t="shared" si="6"/>
        <v>8</v>
      </c>
      <c r="BU17" s="161"/>
      <c r="BV17" s="166"/>
      <c r="BW17" s="167"/>
      <c r="BX17" s="167"/>
      <c r="BY17" s="167"/>
      <c r="BZ17" s="167"/>
      <c r="CA17" s="168"/>
      <c r="CB17" s="168"/>
      <c r="CC17" s="168"/>
      <c r="CD17" s="169">
        <f t="shared" si="7"/>
        <v>0</v>
      </c>
      <c r="CE17" s="161"/>
      <c r="CF17" s="169"/>
      <c r="CG17" s="422"/>
      <c r="CH17" s="425">
        <v>6</v>
      </c>
      <c r="CI17" s="422"/>
      <c r="CJ17" s="425"/>
    </row>
    <row r="18" spans="1:88" ht="12.75" customHeight="1">
      <c r="A18" s="131">
        <v>15</v>
      </c>
      <c r="B18" s="149">
        <v>14</v>
      </c>
      <c r="C18" s="75" t="s">
        <v>50</v>
      </c>
      <c r="D18" s="316">
        <f t="shared" si="0"/>
        <v>42</v>
      </c>
      <c r="E18" s="129"/>
      <c r="F18" s="83"/>
      <c r="G18" s="84"/>
      <c r="H18" s="325">
        <v>1</v>
      </c>
      <c r="I18" s="84"/>
      <c r="J18" s="84"/>
      <c r="K18" s="84"/>
      <c r="L18" s="84"/>
      <c r="M18" s="85"/>
      <c r="N18" s="92">
        <f t="shared" si="1"/>
        <v>1</v>
      </c>
      <c r="O18" s="48"/>
      <c r="P18" s="83"/>
      <c r="Q18" s="84"/>
      <c r="R18" s="84">
        <v>32</v>
      </c>
      <c r="S18" s="86"/>
      <c r="T18" s="84"/>
      <c r="U18" s="84"/>
      <c r="V18" s="84"/>
      <c r="W18" s="85"/>
      <c r="X18" s="161"/>
      <c r="Y18" s="166"/>
      <c r="Z18" s="167"/>
      <c r="AA18" s="167">
        <v>1</v>
      </c>
      <c r="AB18" s="167"/>
      <c r="AC18" s="167"/>
      <c r="AD18" s="168"/>
      <c r="AE18" s="168"/>
      <c r="AF18" s="168"/>
      <c r="AG18" s="169">
        <f t="shared" si="2"/>
        <v>1</v>
      </c>
      <c r="AH18" s="161"/>
      <c r="AI18" s="166"/>
      <c r="AJ18" s="167"/>
      <c r="AK18" s="167"/>
      <c r="AL18" s="167"/>
      <c r="AM18" s="167"/>
      <c r="AN18" s="168"/>
      <c r="AO18" s="168"/>
      <c r="AP18" s="168"/>
      <c r="AQ18" s="169">
        <f t="shared" si="3"/>
        <v>0</v>
      </c>
      <c r="AR18" s="161"/>
      <c r="AS18" s="166"/>
      <c r="AT18" s="167"/>
      <c r="AU18" s="167">
        <v>10</v>
      </c>
      <c r="AV18" s="167"/>
      <c r="AW18" s="167"/>
      <c r="AX18" s="168"/>
      <c r="AY18" s="168"/>
      <c r="AZ18" s="168"/>
      <c r="BA18" s="169">
        <f t="shared" si="4"/>
        <v>10</v>
      </c>
      <c r="BB18" s="161"/>
      <c r="BC18" s="169">
        <v>10</v>
      </c>
      <c r="BD18" s="48"/>
      <c r="BE18" s="341"/>
      <c r="BF18" s="341"/>
      <c r="BG18" s="84"/>
      <c r="BH18" s="84"/>
      <c r="BI18" s="84"/>
      <c r="BJ18" s="342">
        <f t="shared" si="5"/>
        <v>0</v>
      </c>
      <c r="BK18" s="161"/>
      <c r="BL18" s="166"/>
      <c r="BM18" s="167"/>
      <c r="BN18" s="167">
        <v>20</v>
      </c>
      <c r="BO18" s="167"/>
      <c r="BP18" s="167"/>
      <c r="BQ18" s="168"/>
      <c r="BR18" s="168"/>
      <c r="BS18" s="168"/>
      <c r="BT18" s="169">
        <f t="shared" si="6"/>
        <v>20</v>
      </c>
      <c r="BU18" s="161"/>
      <c r="BV18" s="166"/>
      <c r="BW18" s="167"/>
      <c r="BX18" s="167">
        <v>1</v>
      </c>
      <c r="BY18" s="167"/>
      <c r="BZ18" s="167"/>
      <c r="CA18" s="168"/>
      <c r="CB18" s="168"/>
      <c r="CC18" s="168"/>
      <c r="CD18" s="169">
        <f t="shared" si="7"/>
        <v>1</v>
      </c>
      <c r="CE18" s="161"/>
      <c r="CF18" s="169"/>
      <c r="CG18" s="422"/>
      <c r="CH18" s="425"/>
      <c r="CI18" s="422"/>
      <c r="CJ18" s="425"/>
    </row>
    <row r="19" spans="1:88" ht="12.75" customHeight="1">
      <c r="A19" s="131">
        <v>16</v>
      </c>
      <c r="B19" s="149">
        <v>16</v>
      </c>
      <c r="C19" s="74" t="s">
        <v>20</v>
      </c>
      <c r="D19" s="316">
        <f t="shared" si="0"/>
        <v>32</v>
      </c>
      <c r="E19" s="129"/>
      <c r="F19" s="326">
        <v>2</v>
      </c>
      <c r="G19" s="325">
        <v>1</v>
      </c>
      <c r="H19" s="325">
        <v>2</v>
      </c>
      <c r="I19" s="84"/>
      <c r="J19" s="325">
        <v>3</v>
      </c>
      <c r="K19" s="84"/>
      <c r="L19" s="325">
        <v>1</v>
      </c>
      <c r="M19" s="327">
        <v>1</v>
      </c>
      <c r="N19" s="92">
        <f t="shared" si="1"/>
        <v>10</v>
      </c>
      <c r="O19" s="48"/>
      <c r="P19" s="83">
        <v>14</v>
      </c>
      <c r="Q19" s="84">
        <v>1</v>
      </c>
      <c r="R19" s="84">
        <v>2</v>
      </c>
      <c r="S19" s="86"/>
      <c r="T19" s="84">
        <v>3</v>
      </c>
      <c r="U19" s="84"/>
      <c r="V19" s="84">
        <v>1</v>
      </c>
      <c r="W19" s="85">
        <v>1</v>
      </c>
      <c r="X19" s="161"/>
      <c r="Y19" s="166">
        <v>1</v>
      </c>
      <c r="Z19" s="167"/>
      <c r="AA19" s="167"/>
      <c r="AB19" s="167"/>
      <c r="AC19" s="167"/>
      <c r="AD19" s="168"/>
      <c r="AE19" s="168"/>
      <c r="AF19" s="168"/>
      <c r="AG19" s="169">
        <f t="shared" si="2"/>
        <v>1</v>
      </c>
      <c r="AH19" s="161"/>
      <c r="AI19" s="166">
        <v>6</v>
      </c>
      <c r="AJ19" s="167"/>
      <c r="AK19" s="167"/>
      <c r="AL19" s="167"/>
      <c r="AM19" s="167"/>
      <c r="AN19" s="168"/>
      <c r="AO19" s="168"/>
      <c r="AP19" s="168"/>
      <c r="AQ19" s="169">
        <f t="shared" si="3"/>
        <v>6</v>
      </c>
      <c r="AR19" s="161"/>
      <c r="AS19" s="166"/>
      <c r="AT19" s="167"/>
      <c r="AU19" s="167"/>
      <c r="AV19" s="167"/>
      <c r="AW19" s="167"/>
      <c r="AX19" s="168"/>
      <c r="AY19" s="168"/>
      <c r="AZ19" s="168"/>
      <c r="BA19" s="169">
        <f t="shared" si="4"/>
        <v>0</v>
      </c>
      <c r="BB19" s="161"/>
      <c r="BC19" s="169"/>
      <c r="BD19" s="48"/>
      <c r="BE19" s="351">
        <v>10</v>
      </c>
      <c r="BF19" s="341">
        <v>2</v>
      </c>
      <c r="BG19" s="84">
        <v>2</v>
      </c>
      <c r="BH19" s="84">
        <v>2</v>
      </c>
      <c r="BI19" s="84">
        <v>2</v>
      </c>
      <c r="BJ19" s="342">
        <f t="shared" si="5"/>
        <v>18</v>
      </c>
      <c r="BK19" s="161"/>
      <c r="BL19" s="166">
        <v>6</v>
      </c>
      <c r="BM19" s="167"/>
      <c r="BN19" s="167"/>
      <c r="BO19" s="167"/>
      <c r="BP19" s="167">
        <v>1</v>
      </c>
      <c r="BQ19" s="168"/>
      <c r="BR19" s="168"/>
      <c r="BS19" s="168"/>
      <c r="BT19" s="169">
        <f t="shared" si="6"/>
        <v>7</v>
      </c>
      <c r="BU19" s="161"/>
      <c r="BV19" s="166"/>
      <c r="BW19" s="167"/>
      <c r="BX19" s="167"/>
      <c r="BY19" s="167"/>
      <c r="BZ19" s="167"/>
      <c r="CA19" s="168"/>
      <c r="CB19" s="168"/>
      <c r="CC19" s="168"/>
      <c r="CD19" s="169">
        <f t="shared" si="7"/>
        <v>0</v>
      </c>
      <c r="CE19" s="161"/>
      <c r="CF19" s="169"/>
      <c r="CG19" s="422"/>
      <c r="CH19" s="425"/>
      <c r="CI19" s="422"/>
      <c r="CJ19" s="425"/>
    </row>
    <row r="20" spans="1:88" ht="12.75" customHeight="1">
      <c r="A20" s="131">
        <v>16</v>
      </c>
      <c r="B20" s="150">
        <v>17</v>
      </c>
      <c r="C20" s="74" t="s">
        <v>40</v>
      </c>
      <c r="D20" s="316">
        <f t="shared" si="0"/>
        <v>32</v>
      </c>
      <c r="E20" s="129"/>
      <c r="F20" s="326">
        <v>1</v>
      </c>
      <c r="G20" s="325">
        <v>1</v>
      </c>
      <c r="H20" s="325">
        <v>2</v>
      </c>
      <c r="I20" s="84"/>
      <c r="J20" s="325">
        <v>2</v>
      </c>
      <c r="K20" s="84"/>
      <c r="L20" s="325">
        <v>2</v>
      </c>
      <c r="M20" s="85"/>
      <c r="N20" s="92">
        <f t="shared" si="1"/>
        <v>8</v>
      </c>
      <c r="O20" s="48"/>
      <c r="P20" s="83">
        <v>1</v>
      </c>
      <c r="Q20" s="84">
        <v>2</v>
      </c>
      <c r="R20" s="84">
        <v>2</v>
      </c>
      <c r="S20" s="86"/>
      <c r="T20" s="84">
        <v>10</v>
      </c>
      <c r="U20" s="84"/>
      <c r="V20" s="84">
        <v>2</v>
      </c>
      <c r="W20" s="85"/>
      <c r="X20" s="161"/>
      <c r="Y20" s="166"/>
      <c r="Z20" s="167"/>
      <c r="AA20" s="167"/>
      <c r="AB20" s="167"/>
      <c r="AC20" s="167"/>
      <c r="AD20" s="168"/>
      <c r="AE20" s="168"/>
      <c r="AF20" s="168"/>
      <c r="AG20" s="169">
        <f t="shared" si="2"/>
        <v>0</v>
      </c>
      <c r="AH20" s="161"/>
      <c r="AI20" s="166"/>
      <c r="AJ20" s="167">
        <v>6</v>
      </c>
      <c r="AK20" s="167"/>
      <c r="AL20" s="167"/>
      <c r="AM20" s="167"/>
      <c r="AN20" s="168"/>
      <c r="AO20" s="168"/>
      <c r="AP20" s="168"/>
      <c r="AQ20" s="169">
        <f t="shared" si="3"/>
        <v>6</v>
      </c>
      <c r="AR20" s="161"/>
      <c r="AS20" s="166"/>
      <c r="AT20" s="167"/>
      <c r="AU20" s="167"/>
      <c r="AV20" s="167"/>
      <c r="AW20" s="167"/>
      <c r="AX20" s="168"/>
      <c r="AY20" s="168"/>
      <c r="AZ20" s="168"/>
      <c r="BA20" s="169">
        <f t="shared" si="4"/>
        <v>0</v>
      </c>
      <c r="BB20" s="161"/>
      <c r="BC20" s="169"/>
      <c r="BD20" s="48"/>
      <c r="BE20" s="341">
        <v>10</v>
      </c>
      <c r="BF20" s="341">
        <v>2</v>
      </c>
      <c r="BG20" s="84">
        <v>2</v>
      </c>
      <c r="BH20" s="84">
        <v>2</v>
      </c>
      <c r="BI20" s="84">
        <v>2</v>
      </c>
      <c r="BJ20" s="342">
        <f t="shared" si="5"/>
        <v>18</v>
      </c>
      <c r="BK20" s="161"/>
      <c r="BL20" s="166"/>
      <c r="BM20" s="167"/>
      <c r="BN20" s="167"/>
      <c r="BO20" s="167"/>
      <c r="BP20" s="167"/>
      <c r="BQ20" s="168"/>
      <c r="BR20" s="168"/>
      <c r="BS20" s="168"/>
      <c r="BT20" s="169">
        <f t="shared" si="6"/>
        <v>0</v>
      </c>
      <c r="BU20" s="161"/>
      <c r="BV20" s="166"/>
      <c r="BW20" s="167"/>
      <c r="BX20" s="167"/>
      <c r="BY20" s="167"/>
      <c r="BZ20" s="167"/>
      <c r="CA20" s="168"/>
      <c r="CB20" s="168"/>
      <c r="CC20" s="168"/>
      <c r="CD20" s="169">
        <f t="shared" si="7"/>
        <v>0</v>
      </c>
      <c r="CE20" s="161"/>
      <c r="CF20" s="169"/>
      <c r="CG20" s="422"/>
      <c r="CH20" s="425">
        <v>8</v>
      </c>
      <c r="CI20" s="422"/>
      <c r="CJ20" s="425"/>
    </row>
    <row r="21" spans="1:88" ht="12.75" customHeight="1">
      <c r="A21" s="131">
        <v>16</v>
      </c>
      <c r="B21" s="150">
        <v>20</v>
      </c>
      <c r="C21" s="74" t="s">
        <v>18</v>
      </c>
      <c r="D21" s="316">
        <f t="shared" si="0"/>
        <v>32</v>
      </c>
      <c r="E21" s="129"/>
      <c r="F21" s="326">
        <v>1</v>
      </c>
      <c r="G21" s="84"/>
      <c r="H21" s="325">
        <v>2</v>
      </c>
      <c r="I21" s="325">
        <v>1</v>
      </c>
      <c r="J21" s="325">
        <v>2</v>
      </c>
      <c r="K21" s="84"/>
      <c r="L21" s="325">
        <v>2</v>
      </c>
      <c r="M21" s="85"/>
      <c r="N21" s="92">
        <f t="shared" si="1"/>
        <v>8</v>
      </c>
      <c r="O21" s="48"/>
      <c r="P21" s="83">
        <v>1</v>
      </c>
      <c r="Q21" s="84"/>
      <c r="R21" s="84">
        <v>2</v>
      </c>
      <c r="S21" s="86">
        <v>2</v>
      </c>
      <c r="T21" s="84">
        <v>12</v>
      </c>
      <c r="U21" s="84"/>
      <c r="V21" s="84">
        <v>5</v>
      </c>
      <c r="W21" s="85"/>
      <c r="X21" s="161"/>
      <c r="Y21" s="166"/>
      <c r="Z21" s="167"/>
      <c r="AA21" s="167"/>
      <c r="AB21" s="167"/>
      <c r="AC21" s="167"/>
      <c r="AD21" s="168"/>
      <c r="AE21" s="168"/>
      <c r="AF21" s="168"/>
      <c r="AG21" s="169">
        <f t="shared" si="2"/>
        <v>0</v>
      </c>
      <c r="AH21" s="161"/>
      <c r="AI21" s="166"/>
      <c r="AJ21" s="167"/>
      <c r="AK21" s="167"/>
      <c r="AL21" s="167"/>
      <c r="AM21" s="167"/>
      <c r="AN21" s="168"/>
      <c r="AO21" s="168"/>
      <c r="AP21" s="168"/>
      <c r="AQ21" s="169">
        <f t="shared" si="3"/>
        <v>0</v>
      </c>
      <c r="AR21" s="161"/>
      <c r="AS21" s="166"/>
      <c r="AT21" s="167"/>
      <c r="AU21" s="167">
        <v>1</v>
      </c>
      <c r="AV21" s="167">
        <v>1</v>
      </c>
      <c r="AW21" s="167">
        <v>1</v>
      </c>
      <c r="AX21" s="168"/>
      <c r="AY21" s="168"/>
      <c r="AZ21" s="168"/>
      <c r="BA21" s="169">
        <f t="shared" si="4"/>
        <v>3</v>
      </c>
      <c r="BB21" s="161"/>
      <c r="BC21" s="169"/>
      <c r="BD21" s="48"/>
      <c r="BE21" s="351">
        <v>10</v>
      </c>
      <c r="BF21" s="341">
        <v>1</v>
      </c>
      <c r="BG21" s="84">
        <v>2</v>
      </c>
      <c r="BH21" s="84">
        <v>2</v>
      </c>
      <c r="BI21" s="84">
        <v>5</v>
      </c>
      <c r="BJ21" s="342">
        <f t="shared" si="5"/>
        <v>20</v>
      </c>
      <c r="BK21" s="161"/>
      <c r="BL21" s="166"/>
      <c r="BM21" s="167"/>
      <c r="BN21" s="167"/>
      <c r="BO21" s="167"/>
      <c r="BP21" s="167">
        <v>1</v>
      </c>
      <c r="BQ21" s="168"/>
      <c r="BR21" s="168"/>
      <c r="BS21" s="168"/>
      <c r="BT21" s="169">
        <f t="shared" si="6"/>
        <v>1</v>
      </c>
      <c r="BU21" s="161"/>
      <c r="BV21" s="166"/>
      <c r="BW21" s="167"/>
      <c r="BX21" s="167"/>
      <c r="BY21" s="167"/>
      <c r="BZ21" s="167"/>
      <c r="CA21" s="168"/>
      <c r="CB21" s="168"/>
      <c r="CC21" s="168"/>
      <c r="CD21" s="169">
        <f t="shared" si="7"/>
        <v>0</v>
      </c>
      <c r="CE21" s="161"/>
      <c r="CF21" s="169"/>
      <c r="CG21" s="422"/>
      <c r="CH21" s="425">
        <v>8</v>
      </c>
      <c r="CI21" s="422"/>
      <c r="CJ21" s="425"/>
    </row>
    <row r="22" spans="1:88" ht="12.75" customHeight="1">
      <c r="A22" s="131">
        <v>19</v>
      </c>
      <c r="B22" s="150">
        <v>23</v>
      </c>
      <c r="C22" s="75" t="s">
        <v>59</v>
      </c>
      <c r="D22" s="316">
        <f t="shared" si="0"/>
        <v>24</v>
      </c>
      <c r="E22" s="129"/>
      <c r="F22" s="83"/>
      <c r="G22" s="84"/>
      <c r="H22" s="84"/>
      <c r="I22" s="84"/>
      <c r="J22" s="325">
        <v>1</v>
      </c>
      <c r="K22" s="325">
        <v>1</v>
      </c>
      <c r="L22" s="325">
        <v>3</v>
      </c>
      <c r="M22" s="85"/>
      <c r="N22" s="92">
        <f t="shared" si="1"/>
        <v>5</v>
      </c>
      <c r="O22" s="48"/>
      <c r="P22" s="83"/>
      <c r="Q22" s="84"/>
      <c r="R22" s="84"/>
      <c r="S22" s="86"/>
      <c r="T22" s="84">
        <v>2</v>
      </c>
      <c r="U22" s="84">
        <v>1</v>
      </c>
      <c r="V22" s="84">
        <v>11</v>
      </c>
      <c r="W22" s="85"/>
      <c r="X22" s="161"/>
      <c r="Y22" s="166"/>
      <c r="Z22" s="167"/>
      <c r="AA22" s="167"/>
      <c r="AB22" s="167"/>
      <c r="AC22" s="167"/>
      <c r="AD22" s="168"/>
      <c r="AE22" s="168"/>
      <c r="AF22" s="168"/>
      <c r="AG22" s="169">
        <f t="shared" si="2"/>
        <v>0</v>
      </c>
      <c r="AH22" s="161"/>
      <c r="AI22" s="166"/>
      <c r="AJ22" s="167"/>
      <c r="AK22" s="167"/>
      <c r="AL22" s="167"/>
      <c r="AM22" s="167"/>
      <c r="AN22" s="168"/>
      <c r="AO22" s="168"/>
      <c r="AP22" s="168"/>
      <c r="AQ22" s="169">
        <f t="shared" si="3"/>
        <v>0</v>
      </c>
      <c r="AR22" s="161"/>
      <c r="AS22" s="166"/>
      <c r="AT22" s="167"/>
      <c r="AU22" s="167"/>
      <c r="AV22" s="167"/>
      <c r="AW22" s="167"/>
      <c r="AX22" s="168"/>
      <c r="AY22" s="168"/>
      <c r="AZ22" s="168"/>
      <c r="BA22" s="169">
        <f t="shared" si="4"/>
        <v>0</v>
      </c>
      <c r="BB22" s="161"/>
      <c r="BC22" s="169"/>
      <c r="BD22" s="48"/>
      <c r="BE22" s="341">
        <v>10</v>
      </c>
      <c r="BF22" s="341"/>
      <c r="BG22" s="84">
        <v>1</v>
      </c>
      <c r="BH22" s="84">
        <v>2</v>
      </c>
      <c r="BI22" s="84">
        <v>2</v>
      </c>
      <c r="BJ22" s="342">
        <f t="shared" si="5"/>
        <v>15</v>
      </c>
      <c r="BK22" s="161"/>
      <c r="BL22" s="166"/>
      <c r="BM22" s="167"/>
      <c r="BN22" s="167"/>
      <c r="BO22" s="167"/>
      <c r="BP22" s="167">
        <v>1</v>
      </c>
      <c r="BQ22" s="168"/>
      <c r="BR22" s="168">
        <v>8</v>
      </c>
      <c r="BS22" s="168"/>
      <c r="BT22" s="169">
        <f t="shared" si="6"/>
        <v>9</v>
      </c>
      <c r="BU22" s="161"/>
      <c r="BV22" s="166"/>
      <c r="BW22" s="167"/>
      <c r="BX22" s="167"/>
      <c r="BY22" s="167"/>
      <c r="BZ22" s="167"/>
      <c r="CA22" s="168"/>
      <c r="CB22" s="168"/>
      <c r="CC22" s="168"/>
      <c r="CD22" s="169">
        <f t="shared" si="7"/>
        <v>0</v>
      </c>
      <c r="CE22" s="161"/>
      <c r="CF22" s="169"/>
      <c r="CG22" s="422"/>
      <c r="CH22" s="425"/>
      <c r="CI22" s="422"/>
      <c r="CJ22" s="425"/>
    </row>
    <row r="23" spans="1:88" ht="12.75" customHeight="1">
      <c r="A23" s="131">
        <v>20</v>
      </c>
      <c r="B23" s="150">
        <v>24</v>
      </c>
      <c r="C23" s="75" t="s">
        <v>627</v>
      </c>
      <c r="D23" s="316">
        <f t="shared" si="0"/>
        <v>19</v>
      </c>
      <c r="E23" s="129"/>
      <c r="F23" s="83"/>
      <c r="G23" s="84"/>
      <c r="H23" s="325">
        <v>1</v>
      </c>
      <c r="I23" s="86"/>
      <c r="J23" s="325">
        <v>1</v>
      </c>
      <c r="K23" s="325">
        <v>1</v>
      </c>
      <c r="L23" s="325">
        <v>1</v>
      </c>
      <c r="M23" s="85"/>
      <c r="N23" s="92">
        <f t="shared" si="1"/>
        <v>4</v>
      </c>
      <c r="O23" s="48"/>
      <c r="P23" s="83"/>
      <c r="Q23" s="84"/>
      <c r="R23" s="84">
        <v>1</v>
      </c>
      <c r="S23" s="86"/>
      <c r="T23" s="84">
        <v>6</v>
      </c>
      <c r="U23" s="84">
        <v>6</v>
      </c>
      <c r="V23" s="84">
        <v>6</v>
      </c>
      <c r="W23" s="85"/>
      <c r="X23" s="161"/>
      <c r="Y23" s="166"/>
      <c r="Z23" s="167"/>
      <c r="AA23" s="167">
        <v>1</v>
      </c>
      <c r="AB23" s="167"/>
      <c r="AC23" s="167"/>
      <c r="AD23" s="168"/>
      <c r="AE23" s="168"/>
      <c r="AF23" s="168"/>
      <c r="AG23" s="169">
        <f t="shared" si="2"/>
        <v>1</v>
      </c>
      <c r="AH23" s="161"/>
      <c r="AI23" s="166"/>
      <c r="AJ23" s="167"/>
      <c r="AK23" s="167"/>
      <c r="AL23" s="167"/>
      <c r="AM23" s="167"/>
      <c r="AN23" s="168"/>
      <c r="AO23" s="168"/>
      <c r="AP23" s="168"/>
      <c r="AQ23" s="169">
        <f t="shared" si="3"/>
        <v>0</v>
      </c>
      <c r="AR23" s="161"/>
      <c r="AS23" s="166"/>
      <c r="AT23" s="167"/>
      <c r="AU23" s="167"/>
      <c r="AV23" s="167"/>
      <c r="AW23" s="167"/>
      <c r="AX23" s="168"/>
      <c r="AY23" s="168"/>
      <c r="AZ23" s="168"/>
      <c r="BA23" s="169">
        <f t="shared" si="4"/>
        <v>0</v>
      </c>
      <c r="BB23" s="161"/>
      <c r="BC23" s="169"/>
      <c r="BD23" s="48"/>
      <c r="BE23" s="341"/>
      <c r="BF23" s="341"/>
      <c r="BG23" s="84"/>
      <c r="BH23" s="84"/>
      <c r="BI23" s="84"/>
      <c r="BJ23" s="342">
        <f t="shared" si="5"/>
        <v>0</v>
      </c>
      <c r="BK23" s="161"/>
      <c r="BL23" s="166"/>
      <c r="BM23" s="167"/>
      <c r="BN23" s="167"/>
      <c r="BO23" s="167"/>
      <c r="BP23" s="167"/>
      <c r="BQ23" s="168"/>
      <c r="BR23" s="168"/>
      <c r="BS23" s="168"/>
      <c r="BT23" s="169">
        <f t="shared" si="6"/>
        <v>0</v>
      </c>
      <c r="BU23" s="161"/>
      <c r="BV23" s="166"/>
      <c r="BW23" s="167"/>
      <c r="BX23" s="167"/>
      <c r="BY23" s="167"/>
      <c r="BZ23" s="167"/>
      <c r="CA23" s="168"/>
      <c r="CB23" s="168"/>
      <c r="CC23" s="168"/>
      <c r="CD23" s="169">
        <f t="shared" si="7"/>
        <v>0</v>
      </c>
      <c r="CE23" s="161"/>
      <c r="CF23" s="169"/>
      <c r="CG23" s="422"/>
      <c r="CH23" s="425">
        <v>18</v>
      </c>
      <c r="CI23" s="422"/>
      <c r="CJ23" s="425"/>
    </row>
    <row r="24" spans="1:88" ht="12.75" customHeight="1">
      <c r="A24" s="131">
        <v>21</v>
      </c>
      <c r="B24" s="150">
        <v>19</v>
      </c>
      <c r="C24" s="75" t="s">
        <v>294</v>
      </c>
      <c r="D24" s="316">
        <f t="shared" si="0"/>
        <v>11.5</v>
      </c>
      <c r="E24" s="129"/>
      <c r="F24" s="83"/>
      <c r="G24" s="325">
        <v>1</v>
      </c>
      <c r="H24" s="84"/>
      <c r="I24" s="84"/>
      <c r="J24" s="325">
        <v>1</v>
      </c>
      <c r="K24" s="325">
        <v>1</v>
      </c>
      <c r="L24" s="325">
        <v>1</v>
      </c>
      <c r="M24" s="85"/>
      <c r="N24" s="92">
        <f t="shared" si="1"/>
        <v>4</v>
      </c>
      <c r="O24" s="48"/>
      <c r="P24" s="83"/>
      <c r="Q24" s="84">
        <v>6</v>
      </c>
      <c r="R24" s="84"/>
      <c r="S24" s="86"/>
      <c r="T24" s="84">
        <v>1</v>
      </c>
      <c r="U24" s="84">
        <v>1</v>
      </c>
      <c r="V24" s="84">
        <v>3.5</v>
      </c>
      <c r="W24" s="85"/>
      <c r="X24" s="161"/>
      <c r="Y24" s="166"/>
      <c r="Z24" s="167">
        <v>6</v>
      </c>
      <c r="AA24" s="167">
        <v>1</v>
      </c>
      <c r="AB24" s="167"/>
      <c r="AC24" s="167">
        <v>1</v>
      </c>
      <c r="AD24" s="168"/>
      <c r="AE24" s="168"/>
      <c r="AF24" s="168"/>
      <c r="AG24" s="169">
        <f t="shared" si="2"/>
        <v>8</v>
      </c>
      <c r="AH24" s="161"/>
      <c r="AI24" s="166"/>
      <c r="AJ24" s="167"/>
      <c r="AK24" s="167"/>
      <c r="AL24" s="167"/>
      <c r="AM24" s="167"/>
      <c r="AN24" s="168"/>
      <c r="AO24" s="168"/>
      <c r="AP24" s="168"/>
      <c r="AQ24" s="169">
        <f t="shared" si="3"/>
        <v>0</v>
      </c>
      <c r="AR24" s="161"/>
      <c r="AS24" s="166"/>
      <c r="AT24" s="167"/>
      <c r="AU24" s="167"/>
      <c r="AV24" s="167"/>
      <c r="AW24" s="167"/>
      <c r="AX24" s="168"/>
      <c r="AY24" s="168"/>
      <c r="AZ24" s="168"/>
      <c r="BA24" s="169">
        <f t="shared" si="4"/>
        <v>0</v>
      </c>
      <c r="BB24" s="161"/>
      <c r="BC24" s="169"/>
      <c r="BD24" s="48"/>
      <c r="BE24" s="341"/>
      <c r="BF24" s="341"/>
      <c r="BG24" s="84"/>
      <c r="BH24" s="84"/>
      <c r="BI24" s="84"/>
      <c r="BJ24" s="342">
        <f t="shared" si="5"/>
        <v>0</v>
      </c>
      <c r="BK24" s="161"/>
      <c r="BL24" s="166"/>
      <c r="BM24" s="167"/>
      <c r="BN24" s="167"/>
      <c r="BO24" s="167"/>
      <c r="BP24" s="167"/>
      <c r="BQ24" s="168"/>
      <c r="BR24" s="168"/>
      <c r="BS24" s="168"/>
      <c r="BT24" s="169">
        <f t="shared" si="6"/>
        <v>0</v>
      </c>
      <c r="BU24" s="161"/>
      <c r="BV24" s="166"/>
      <c r="BW24" s="167"/>
      <c r="BX24" s="167"/>
      <c r="BY24" s="167"/>
      <c r="BZ24" s="167"/>
      <c r="CA24" s="168"/>
      <c r="CB24" s="168"/>
      <c r="CC24" s="168"/>
      <c r="CD24" s="169">
        <f t="shared" si="7"/>
        <v>0</v>
      </c>
      <c r="CE24" s="161"/>
      <c r="CF24" s="169"/>
      <c r="CG24" s="422"/>
      <c r="CH24" s="425">
        <v>3.5</v>
      </c>
      <c r="CI24" s="422"/>
      <c r="CJ24" s="425"/>
    </row>
    <row r="25" spans="1:88" ht="12.75" customHeight="1">
      <c r="A25" s="131">
        <v>22</v>
      </c>
      <c r="B25" s="150">
        <v>24</v>
      </c>
      <c r="C25" s="75" t="s">
        <v>23</v>
      </c>
      <c r="D25" s="316">
        <f t="shared" si="0"/>
        <v>10</v>
      </c>
      <c r="E25" s="129"/>
      <c r="F25" s="83"/>
      <c r="G25" s="84"/>
      <c r="H25" s="84"/>
      <c r="I25" s="84"/>
      <c r="J25" s="325">
        <v>1</v>
      </c>
      <c r="K25" s="84"/>
      <c r="L25" s="325">
        <v>1</v>
      </c>
      <c r="M25" s="85"/>
      <c r="N25" s="92">
        <f t="shared" si="1"/>
        <v>2</v>
      </c>
      <c r="O25" s="48"/>
      <c r="P25" s="83"/>
      <c r="Q25" s="84"/>
      <c r="R25" s="84"/>
      <c r="S25" s="86"/>
      <c r="T25" s="84">
        <v>1</v>
      </c>
      <c r="U25" s="84"/>
      <c r="V25" s="84">
        <v>9</v>
      </c>
      <c r="W25" s="85"/>
      <c r="X25" s="161"/>
      <c r="Y25" s="166"/>
      <c r="Z25" s="167"/>
      <c r="AA25" s="167"/>
      <c r="AB25" s="167"/>
      <c r="AC25" s="167"/>
      <c r="AD25" s="168"/>
      <c r="AE25" s="168"/>
      <c r="AF25" s="168"/>
      <c r="AG25" s="169">
        <f t="shared" si="2"/>
        <v>0</v>
      </c>
      <c r="AH25" s="161"/>
      <c r="AI25" s="166"/>
      <c r="AJ25" s="167"/>
      <c r="AK25" s="167"/>
      <c r="AL25" s="167"/>
      <c r="AM25" s="167"/>
      <c r="AN25" s="168"/>
      <c r="AO25" s="168"/>
      <c r="AP25" s="168"/>
      <c r="AQ25" s="169">
        <f t="shared" si="3"/>
        <v>0</v>
      </c>
      <c r="AR25" s="161"/>
      <c r="AS25" s="166"/>
      <c r="AT25" s="167"/>
      <c r="AU25" s="167"/>
      <c r="AV25" s="167"/>
      <c r="AW25" s="167">
        <v>1</v>
      </c>
      <c r="AX25" s="168"/>
      <c r="AY25" s="168">
        <v>1</v>
      </c>
      <c r="AZ25" s="168"/>
      <c r="BA25" s="169">
        <f t="shared" si="4"/>
        <v>2</v>
      </c>
      <c r="BB25" s="161"/>
      <c r="BC25" s="169"/>
      <c r="BD25" s="48"/>
      <c r="BE25" s="341"/>
      <c r="BF25" s="341"/>
      <c r="BG25" s="84"/>
      <c r="BH25" s="84"/>
      <c r="BI25" s="84"/>
      <c r="BJ25" s="342">
        <f t="shared" si="5"/>
        <v>0</v>
      </c>
      <c r="BK25" s="161"/>
      <c r="BL25" s="166"/>
      <c r="BM25" s="167"/>
      <c r="BN25" s="167"/>
      <c r="BO25" s="167"/>
      <c r="BP25" s="167"/>
      <c r="BQ25" s="168"/>
      <c r="BR25" s="168"/>
      <c r="BS25" s="168"/>
      <c r="BT25" s="169">
        <f t="shared" si="6"/>
        <v>0</v>
      </c>
      <c r="BU25" s="161"/>
      <c r="BV25" s="166"/>
      <c r="BW25" s="167"/>
      <c r="BX25" s="167"/>
      <c r="BY25" s="167"/>
      <c r="BZ25" s="167"/>
      <c r="CA25" s="168"/>
      <c r="CB25" s="168"/>
      <c r="CC25" s="168"/>
      <c r="CD25" s="169">
        <f t="shared" si="7"/>
        <v>0</v>
      </c>
      <c r="CE25" s="161"/>
      <c r="CF25" s="169"/>
      <c r="CG25" s="422"/>
      <c r="CH25" s="425">
        <v>8</v>
      </c>
      <c r="CI25" s="422"/>
      <c r="CJ25" s="425"/>
    </row>
    <row r="26" spans="1:88" ht="12.75" customHeight="1">
      <c r="A26" s="419" t="s">
        <v>742</v>
      </c>
      <c r="B26" s="420"/>
      <c r="C26" s="421" t="s">
        <v>176</v>
      </c>
      <c r="D26" s="316">
        <f t="shared" si="0"/>
        <v>28.5</v>
      </c>
      <c r="E26" s="129"/>
      <c r="F26" s="326"/>
      <c r="G26" s="84"/>
      <c r="H26" s="84"/>
      <c r="I26" s="84"/>
      <c r="J26" s="325">
        <v>1</v>
      </c>
      <c r="K26" s="84"/>
      <c r="L26" s="84"/>
      <c r="M26" s="85"/>
      <c r="N26" s="92">
        <f t="shared" si="1"/>
        <v>1</v>
      </c>
      <c r="O26" s="48"/>
      <c r="P26" s="83">
        <v>20</v>
      </c>
      <c r="Q26" s="84"/>
      <c r="R26" s="84"/>
      <c r="S26" s="86"/>
      <c r="T26" s="84">
        <v>8.5</v>
      </c>
      <c r="U26" s="84"/>
      <c r="V26" s="84"/>
      <c r="W26" s="85"/>
      <c r="X26" s="161"/>
      <c r="Y26" s="166"/>
      <c r="Z26" s="167"/>
      <c r="AA26" s="167"/>
      <c r="AB26" s="167"/>
      <c r="AC26" s="167"/>
      <c r="AD26" s="168"/>
      <c r="AE26" s="168"/>
      <c r="AF26" s="168"/>
      <c r="AG26" s="169">
        <f t="shared" si="2"/>
        <v>0</v>
      </c>
      <c r="AH26" s="161"/>
      <c r="AI26" s="166">
        <v>20</v>
      </c>
      <c r="AJ26" s="167"/>
      <c r="AK26" s="167"/>
      <c r="AL26" s="167"/>
      <c r="AM26" s="167"/>
      <c r="AN26" s="168"/>
      <c r="AO26" s="168"/>
      <c r="AP26" s="168"/>
      <c r="AQ26" s="169">
        <f t="shared" si="3"/>
        <v>20</v>
      </c>
      <c r="AR26" s="161"/>
      <c r="AS26" s="166"/>
      <c r="AT26" s="167"/>
      <c r="AU26" s="167"/>
      <c r="AV26" s="167"/>
      <c r="AW26" s="167"/>
      <c r="AX26" s="168"/>
      <c r="AY26" s="168"/>
      <c r="AZ26" s="168"/>
      <c r="BA26" s="169">
        <f t="shared" si="4"/>
        <v>0</v>
      </c>
      <c r="BB26" s="161"/>
      <c r="BC26" s="169"/>
      <c r="BD26" s="48"/>
      <c r="BE26" s="341"/>
      <c r="BF26" s="343"/>
      <c r="BG26" s="86"/>
      <c r="BH26" s="84"/>
      <c r="BI26" s="86"/>
      <c r="BJ26" s="342">
        <f t="shared" si="5"/>
        <v>0</v>
      </c>
      <c r="BK26" s="161"/>
      <c r="BL26" s="166"/>
      <c r="BM26" s="167"/>
      <c r="BN26" s="167"/>
      <c r="BO26" s="167"/>
      <c r="BP26" s="167">
        <v>1</v>
      </c>
      <c r="BQ26" s="168"/>
      <c r="BR26" s="168"/>
      <c r="BS26" s="168"/>
      <c r="BT26" s="169">
        <f t="shared" si="6"/>
        <v>1</v>
      </c>
      <c r="BU26" s="161"/>
      <c r="BV26" s="166"/>
      <c r="BW26" s="167"/>
      <c r="BX26" s="167"/>
      <c r="BY26" s="167"/>
      <c r="BZ26" s="167"/>
      <c r="CA26" s="168"/>
      <c r="CB26" s="168"/>
      <c r="CC26" s="168"/>
      <c r="CD26" s="169">
        <f t="shared" si="7"/>
        <v>0</v>
      </c>
      <c r="CE26" s="161"/>
      <c r="CF26" s="169"/>
      <c r="CG26" s="422"/>
      <c r="CH26" s="425">
        <v>7.5</v>
      </c>
      <c r="CI26" s="422"/>
      <c r="CJ26" s="425"/>
    </row>
    <row r="27" spans="1:88" ht="12.75" customHeight="1">
      <c r="A27" s="124" t="s">
        <v>54</v>
      </c>
      <c r="B27" s="150">
        <v>18</v>
      </c>
      <c r="C27" s="75" t="s">
        <v>26</v>
      </c>
      <c r="D27" s="316">
        <f t="shared" si="0"/>
        <v>0</v>
      </c>
      <c r="E27" s="129"/>
      <c r="F27" s="83"/>
      <c r="G27" s="84"/>
      <c r="H27" s="84"/>
      <c r="I27" s="84"/>
      <c r="J27" s="84"/>
      <c r="K27" s="84"/>
      <c r="L27" s="84"/>
      <c r="M27" s="85"/>
      <c r="N27" s="92">
        <f t="shared" si="1"/>
        <v>0</v>
      </c>
      <c r="O27" s="48"/>
      <c r="P27" s="83"/>
      <c r="Q27" s="84"/>
      <c r="R27" s="84"/>
      <c r="S27" s="86"/>
      <c r="T27" s="84"/>
      <c r="U27" s="84"/>
      <c r="V27" s="84"/>
      <c r="W27" s="85"/>
      <c r="X27" s="161"/>
      <c r="Y27" s="166"/>
      <c r="Z27" s="167"/>
      <c r="AA27" s="167"/>
      <c r="AB27" s="167"/>
      <c r="AC27" s="167"/>
      <c r="AD27" s="168"/>
      <c r="AE27" s="168"/>
      <c r="AF27" s="168"/>
      <c r="AG27" s="169">
        <f t="shared" si="2"/>
        <v>0</v>
      </c>
      <c r="AH27" s="161"/>
      <c r="AI27" s="166"/>
      <c r="AJ27" s="167"/>
      <c r="AK27" s="167"/>
      <c r="AL27" s="167"/>
      <c r="AM27" s="167"/>
      <c r="AN27" s="168"/>
      <c r="AO27" s="168"/>
      <c r="AP27" s="168"/>
      <c r="AQ27" s="169">
        <f t="shared" si="3"/>
        <v>0</v>
      </c>
      <c r="AR27" s="161"/>
      <c r="AS27" s="166"/>
      <c r="AT27" s="167"/>
      <c r="AU27" s="167"/>
      <c r="AV27" s="167"/>
      <c r="AW27" s="167"/>
      <c r="AX27" s="168"/>
      <c r="AY27" s="168"/>
      <c r="AZ27" s="168"/>
      <c r="BA27" s="169">
        <f t="shared" si="4"/>
        <v>0</v>
      </c>
      <c r="BB27" s="161"/>
      <c r="BC27" s="169"/>
      <c r="BD27" s="48"/>
      <c r="BE27" s="341"/>
      <c r="BF27" s="341"/>
      <c r="BG27" s="84"/>
      <c r="BH27" s="84"/>
      <c r="BI27" s="84"/>
      <c r="BJ27" s="342">
        <f t="shared" si="5"/>
        <v>0</v>
      </c>
      <c r="BK27" s="161"/>
      <c r="BL27" s="166"/>
      <c r="BM27" s="167"/>
      <c r="BN27" s="167"/>
      <c r="BO27" s="167"/>
      <c r="BP27" s="167"/>
      <c r="BQ27" s="168"/>
      <c r="BR27" s="168"/>
      <c r="BS27" s="168"/>
      <c r="BT27" s="169">
        <f t="shared" si="6"/>
        <v>0</v>
      </c>
      <c r="BU27" s="161"/>
      <c r="BV27" s="166"/>
      <c r="BW27" s="167"/>
      <c r="BX27" s="167"/>
      <c r="BY27" s="167"/>
      <c r="BZ27" s="167"/>
      <c r="CA27" s="168"/>
      <c r="CB27" s="168"/>
      <c r="CC27" s="168"/>
      <c r="CD27" s="169">
        <f t="shared" si="7"/>
        <v>0</v>
      </c>
      <c r="CE27" s="161"/>
      <c r="CF27" s="169"/>
      <c r="CG27" s="422"/>
      <c r="CH27" s="425"/>
      <c r="CI27" s="422"/>
      <c r="CJ27" s="425"/>
    </row>
    <row r="28" spans="1:88" ht="12.75" customHeight="1">
      <c r="A28" s="124" t="s">
        <v>54</v>
      </c>
      <c r="B28" s="150">
        <v>21</v>
      </c>
      <c r="C28" s="75" t="s">
        <v>19</v>
      </c>
      <c r="D28" s="316">
        <f t="shared" si="0"/>
        <v>0</v>
      </c>
      <c r="E28" s="129"/>
      <c r="F28" s="83"/>
      <c r="G28" s="84"/>
      <c r="H28" s="84"/>
      <c r="I28" s="84"/>
      <c r="J28" s="84"/>
      <c r="K28" s="84"/>
      <c r="L28" s="84"/>
      <c r="M28" s="85"/>
      <c r="N28" s="92">
        <f t="shared" si="1"/>
        <v>0</v>
      </c>
      <c r="O28" s="48"/>
      <c r="P28" s="83"/>
      <c r="Q28" s="84"/>
      <c r="R28" s="84"/>
      <c r="S28" s="86"/>
      <c r="T28" s="84"/>
      <c r="U28" s="84"/>
      <c r="V28" s="84"/>
      <c r="W28" s="85"/>
      <c r="X28" s="161"/>
      <c r="Y28" s="166"/>
      <c r="Z28" s="167"/>
      <c r="AA28" s="167"/>
      <c r="AB28" s="167"/>
      <c r="AC28" s="167"/>
      <c r="AD28" s="168"/>
      <c r="AE28" s="168"/>
      <c r="AF28" s="168"/>
      <c r="AG28" s="169">
        <f t="shared" si="2"/>
        <v>0</v>
      </c>
      <c r="AH28" s="161"/>
      <c r="AI28" s="166"/>
      <c r="AJ28" s="167"/>
      <c r="AK28" s="167"/>
      <c r="AL28" s="167"/>
      <c r="AM28" s="167"/>
      <c r="AN28" s="168"/>
      <c r="AO28" s="168"/>
      <c r="AP28" s="168"/>
      <c r="AQ28" s="169">
        <f t="shared" si="3"/>
        <v>0</v>
      </c>
      <c r="AR28" s="161"/>
      <c r="AS28" s="166"/>
      <c r="AT28" s="167"/>
      <c r="AU28" s="167"/>
      <c r="AV28" s="167"/>
      <c r="AW28" s="167"/>
      <c r="AX28" s="168"/>
      <c r="AY28" s="168"/>
      <c r="AZ28" s="168"/>
      <c r="BA28" s="169">
        <f t="shared" si="4"/>
        <v>0</v>
      </c>
      <c r="BB28" s="161"/>
      <c r="BC28" s="169"/>
      <c r="BD28" s="48"/>
      <c r="BE28" s="341"/>
      <c r="BF28" s="343"/>
      <c r="BG28" s="86"/>
      <c r="BH28" s="84"/>
      <c r="BI28" s="86"/>
      <c r="BJ28" s="342">
        <f t="shared" si="5"/>
        <v>0</v>
      </c>
      <c r="BK28" s="161"/>
      <c r="BL28" s="166"/>
      <c r="BM28" s="167"/>
      <c r="BN28" s="167"/>
      <c r="BO28" s="167"/>
      <c r="BP28" s="167"/>
      <c r="BQ28" s="168"/>
      <c r="BR28" s="168"/>
      <c r="BS28" s="168"/>
      <c r="BT28" s="169">
        <f t="shared" si="6"/>
        <v>0</v>
      </c>
      <c r="BU28" s="161"/>
      <c r="BV28" s="166"/>
      <c r="BW28" s="167"/>
      <c r="BX28" s="167"/>
      <c r="BY28" s="167"/>
      <c r="BZ28" s="167"/>
      <c r="CA28" s="168"/>
      <c r="CB28" s="168"/>
      <c r="CC28" s="168"/>
      <c r="CD28" s="169">
        <f t="shared" si="7"/>
        <v>0</v>
      </c>
      <c r="CE28" s="161"/>
      <c r="CF28" s="169"/>
      <c r="CG28" s="422"/>
      <c r="CH28" s="425"/>
      <c r="CI28" s="422"/>
      <c r="CJ28" s="425"/>
    </row>
    <row r="29" spans="1:88" ht="12.75" customHeight="1">
      <c r="A29" s="124" t="s">
        <v>54</v>
      </c>
      <c r="B29" s="151" t="s">
        <v>54</v>
      </c>
      <c r="C29" s="76" t="s">
        <v>22</v>
      </c>
      <c r="D29" s="316">
        <f t="shared" si="0"/>
        <v>0</v>
      </c>
      <c r="E29" s="129"/>
      <c r="F29" s="83"/>
      <c r="G29" s="84"/>
      <c r="H29" s="84"/>
      <c r="I29" s="86"/>
      <c r="J29" s="84"/>
      <c r="K29" s="84"/>
      <c r="L29" s="84"/>
      <c r="M29" s="85"/>
      <c r="N29" s="92">
        <f t="shared" si="1"/>
        <v>0</v>
      </c>
      <c r="O29" s="48"/>
      <c r="P29" s="83"/>
      <c r="Q29" s="84"/>
      <c r="R29" s="84"/>
      <c r="S29" s="86"/>
      <c r="T29" s="84"/>
      <c r="U29" s="84"/>
      <c r="V29" s="84"/>
      <c r="W29" s="85"/>
      <c r="X29" s="161"/>
      <c r="Y29" s="166"/>
      <c r="Z29" s="167"/>
      <c r="AA29" s="167"/>
      <c r="AB29" s="167"/>
      <c r="AC29" s="167"/>
      <c r="AD29" s="168"/>
      <c r="AE29" s="168"/>
      <c r="AF29" s="168"/>
      <c r="AG29" s="169">
        <f t="shared" si="2"/>
        <v>0</v>
      </c>
      <c r="AH29" s="161"/>
      <c r="AI29" s="166"/>
      <c r="AJ29" s="167"/>
      <c r="AK29" s="167"/>
      <c r="AL29" s="167"/>
      <c r="AM29" s="167"/>
      <c r="AN29" s="168"/>
      <c r="AO29" s="168"/>
      <c r="AP29" s="168"/>
      <c r="AQ29" s="169">
        <f t="shared" si="3"/>
        <v>0</v>
      </c>
      <c r="AR29" s="161"/>
      <c r="AS29" s="166"/>
      <c r="AT29" s="167"/>
      <c r="AU29" s="167"/>
      <c r="AV29" s="167"/>
      <c r="AW29" s="167"/>
      <c r="AX29" s="168"/>
      <c r="AY29" s="168"/>
      <c r="AZ29" s="168"/>
      <c r="BA29" s="169">
        <f t="shared" si="4"/>
        <v>0</v>
      </c>
      <c r="BB29" s="161"/>
      <c r="BC29" s="169"/>
      <c r="BD29" s="48"/>
      <c r="BE29" s="341"/>
      <c r="BF29" s="341"/>
      <c r="BG29" s="84"/>
      <c r="BH29" s="84"/>
      <c r="BI29" s="84"/>
      <c r="BJ29" s="342">
        <f t="shared" si="5"/>
        <v>0</v>
      </c>
      <c r="BK29" s="161"/>
      <c r="BL29" s="166"/>
      <c r="BM29" s="167"/>
      <c r="BN29" s="167"/>
      <c r="BO29" s="167"/>
      <c r="BP29" s="167"/>
      <c r="BQ29" s="168"/>
      <c r="BR29" s="168"/>
      <c r="BS29" s="168"/>
      <c r="BT29" s="169">
        <f t="shared" si="6"/>
        <v>0</v>
      </c>
      <c r="BU29" s="161"/>
      <c r="BV29" s="166"/>
      <c r="BW29" s="167"/>
      <c r="BX29" s="167"/>
      <c r="BY29" s="167"/>
      <c r="BZ29" s="167"/>
      <c r="CA29" s="168"/>
      <c r="CB29" s="168"/>
      <c r="CC29" s="168"/>
      <c r="CD29" s="169">
        <f t="shared" si="7"/>
        <v>0</v>
      </c>
      <c r="CE29" s="161"/>
      <c r="CF29" s="169"/>
      <c r="CG29" s="422"/>
      <c r="CH29" s="425"/>
      <c r="CI29" s="422"/>
      <c r="CJ29" s="425"/>
    </row>
    <row r="30" spans="1:88" ht="12.75" customHeight="1">
      <c r="A30" s="124" t="s">
        <v>54</v>
      </c>
      <c r="B30" s="151" t="s">
        <v>54</v>
      </c>
      <c r="C30" s="76" t="s">
        <v>116</v>
      </c>
      <c r="D30" s="316">
        <f t="shared" si="0"/>
        <v>0</v>
      </c>
      <c r="E30" s="129"/>
      <c r="F30" s="83"/>
      <c r="G30" s="84"/>
      <c r="H30" s="84"/>
      <c r="I30" s="86"/>
      <c r="J30" s="84"/>
      <c r="K30" s="84"/>
      <c r="L30" s="84"/>
      <c r="M30" s="85"/>
      <c r="N30" s="92">
        <f t="shared" si="1"/>
        <v>0</v>
      </c>
      <c r="O30" s="48"/>
      <c r="P30" s="83"/>
      <c r="Q30" s="84"/>
      <c r="R30" s="84"/>
      <c r="S30" s="86"/>
      <c r="T30" s="84"/>
      <c r="U30" s="84"/>
      <c r="V30" s="84"/>
      <c r="W30" s="85"/>
      <c r="X30" s="161"/>
      <c r="Y30" s="166"/>
      <c r="Z30" s="167"/>
      <c r="AA30" s="167"/>
      <c r="AB30" s="167"/>
      <c r="AC30" s="167"/>
      <c r="AD30" s="168"/>
      <c r="AE30" s="168"/>
      <c r="AF30" s="168"/>
      <c r="AG30" s="169">
        <f t="shared" si="2"/>
        <v>0</v>
      </c>
      <c r="AH30" s="161"/>
      <c r="AI30" s="166"/>
      <c r="AJ30" s="167"/>
      <c r="AK30" s="167"/>
      <c r="AL30" s="167"/>
      <c r="AM30" s="167"/>
      <c r="AN30" s="168"/>
      <c r="AO30" s="168"/>
      <c r="AP30" s="168"/>
      <c r="AQ30" s="169">
        <f t="shared" si="3"/>
        <v>0</v>
      </c>
      <c r="AR30" s="161"/>
      <c r="AS30" s="166"/>
      <c r="AT30" s="167"/>
      <c r="AU30" s="167"/>
      <c r="AV30" s="167"/>
      <c r="AW30" s="167"/>
      <c r="AX30" s="168"/>
      <c r="AY30" s="168"/>
      <c r="AZ30" s="168"/>
      <c r="BA30" s="169">
        <f t="shared" si="4"/>
        <v>0</v>
      </c>
      <c r="BB30" s="161"/>
      <c r="BC30" s="169"/>
      <c r="BD30" s="48"/>
      <c r="BE30" s="341"/>
      <c r="BF30" s="341"/>
      <c r="BG30" s="84"/>
      <c r="BH30" s="84"/>
      <c r="BI30" s="84"/>
      <c r="BJ30" s="342">
        <f t="shared" si="5"/>
        <v>0</v>
      </c>
      <c r="BK30" s="161"/>
      <c r="BL30" s="166"/>
      <c r="BM30" s="167"/>
      <c r="BN30" s="167"/>
      <c r="BO30" s="167"/>
      <c r="BP30" s="167"/>
      <c r="BQ30" s="168"/>
      <c r="BR30" s="168"/>
      <c r="BS30" s="168"/>
      <c r="BT30" s="169">
        <f t="shared" si="6"/>
        <v>0</v>
      </c>
      <c r="BU30" s="161"/>
      <c r="BV30" s="166"/>
      <c r="BW30" s="167"/>
      <c r="BX30" s="167"/>
      <c r="BY30" s="167"/>
      <c r="BZ30" s="167"/>
      <c r="CA30" s="168"/>
      <c r="CB30" s="168"/>
      <c r="CC30" s="168"/>
      <c r="CD30" s="169">
        <f t="shared" si="7"/>
        <v>0</v>
      </c>
      <c r="CE30" s="161"/>
      <c r="CF30" s="169"/>
      <c r="CG30" s="422"/>
      <c r="CH30" s="425"/>
      <c r="CI30" s="422"/>
      <c r="CJ30" s="425"/>
    </row>
    <row r="31" spans="1:88" ht="12.75" customHeight="1">
      <c r="A31" s="124" t="s">
        <v>54</v>
      </c>
      <c r="B31" s="151" t="s">
        <v>54</v>
      </c>
      <c r="C31" s="75" t="s">
        <v>24</v>
      </c>
      <c r="D31" s="316">
        <f t="shared" si="0"/>
        <v>0</v>
      </c>
      <c r="E31" s="129"/>
      <c r="F31" s="83"/>
      <c r="G31" s="84"/>
      <c r="H31" s="84"/>
      <c r="I31" s="86"/>
      <c r="J31" s="84"/>
      <c r="K31" s="84"/>
      <c r="L31" s="84"/>
      <c r="M31" s="85"/>
      <c r="N31" s="92">
        <f t="shared" si="1"/>
        <v>0</v>
      </c>
      <c r="O31" s="48"/>
      <c r="P31" s="83"/>
      <c r="Q31" s="84"/>
      <c r="R31" s="84"/>
      <c r="S31" s="86"/>
      <c r="T31" s="84"/>
      <c r="U31" s="84"/>
      <c r="V31" s="84"/>
      <c r="W31" s="85"/>
      <c r="X31" s="161"/>
      <c r="Y31" s="166"/>
      <c r="Z31" s="167"/>
      <c r="AA31" s="167"/>
      <c r="AB31" s="167"/>
      <c r="AC31" s="167"/>
      <c r="AD31" s="168"/>
      <c r="AE31" s="168"/>
      <c r="AF31" s="168"/>
      <c r="AG31" s="169">
        <f t="shared" si="2"/>
        <v>0</v>
      </c>
      <c r="AH31" s="161"/>
      <c r="AI31" s="166"/>
      <c r="AJ31" s="167"/>
      <c r="AK31" s="167"/>
      <c r="AL31" s="167"/>
      <c r="AM31" s="167"/>
      <c r="AN31" s="168"/>
      <c r="AO31" s="168"/>
      <c r="AP31" s="168"/>
      <c r="AQ31" s="169">
        <f t="shared" si="3"/>
        <v>0</v>
      </c>
      <c r="AR31" s="161"/>
      <c r="AS31" s="166"/>
      <c r="AT31" s="167"/>
      <c r="AU31" s="167"/>
      <c r="AV31" s="167"/>
      <c r="AW31" s="167"/>
      <c r="AX31" s="168"/>
      <c r="AY31" s="168"/>
      <c r="AZ31" s="168"/>
      <c r="BA31" s="169">
        <f t="shared" si="4"/>
        <v>0</v>
      </c>
      <c r="BB31" s="161"/>
      <c r="BC31" s="169"/>
      <c r="BD31" s="48"/>
      <c r="BE31" s="341"/>
      <c r="BF31" s="341"/>
      <c r="BG31" s="84"/>
      <c r="BH31" s="84"/>
      <c r="BI31" s="84"/>
      <c r="BJ31" s="342">
        <f t="shared" si="5"/>
        <v>0</v>
      </c>
      <c r="BK31" s="161"/>
      <c r="BL31" s="166"/>
      <c r="BM31" s="167"/>
      <c r="BN31" s="167"/>
      <c r="BO31" s="167"/>
      <c r="BP31" s="167"/>
      <c r="BQ31" s="168"/>
      <c r="BR31" s="168"/>
      <c r="BS31" s="168"/>
      <c r="BT31" s="169">
        <f t="shared" si="6"/>
        <v>0</v>
      </c>
      <c r="BU31" s="161"/>
      <c r="BV31" s="166"/>
      <c r="BW31" s="167"/>
      <c r="BX31" s="167"/>
      <c r="BY31" s="167"/>
      <c r="BZ31" s="167"/>
      <c r="CA31" s="168"/>
      <c r="CB31" s="168"/>
      <c r="CC31" s="168"/>
      <c r="CD31" s="169">
        <f t="shared" si="7"/>
        <v>0</v>
      </c>
      <c r="CE31" s="161"/>
      <c r="CF31" s="169"/>
      <c r="CG31" s="422"/>
      <c r="CH31" s="425"/>
      <c r="CI31" s="422"/>
      <c r="CJ31" s="425"/>
    </row>
    <row r="32" spans="1:88" ht="12.75" customHeight="1">
      <c r="A32" s="124" t="s">
        <v>54</v>
      </c>
      <c r="B32" s="151" t="s">
        <v>54</v>
      </c>
      <c r="C32" s="75" t="s">
        <v>51</v>
      </c>
      <c r="D32" s="316">
        <f t="shared" si="0"/>
        <v>0</v>
      </c>
      <c r="E32" s="129"/>
      <c r="F32" s="83"/>
      <c r="G32" s="84"/>
      <c r="H32" s="84"/>
      <c r="I32" s="86"/>
      <c r="J32" s="84"/>
      <c r="K32" s="84"/>
      <c r="L32" s="84"/>
      <c r="M32" s="85"/>
      <c r="N32" s="92">
        <f t="shared" si="1"/>
        <v>0</v>
      </c>
      <c r="O32" s="48"/>
      <c r="P32" s="83"/>
      <c r="Q32" s="84"/>
      <c r="R32" s="84"/>
      <c r="S32" s="86"/>
      <c r="T32" s="84"/>
      <c r="U32" s="84"/>
      <c r="V32" s="84"/>
      <c r="W32" s="85"/>
      <c r="X32" s="161"/>
      <c r="Y32" s="170"/>
      <c r="Z32" s="171"/>
      <c r="AA32" s="171"/>
      <c r="AB32" s="171"/>
      <c r="AC32" s="171"/>
      <c r="AD32" s="172"/>
      <c r="AE32" s="172"/>
      <c r="AF32" s="172"/>
      <c r="AG32" s="169">
        <f t="shared" si="2"/>
        <v>0</v>
      </c>
      <c r="AH32" s="161"/>
      <c r="AI32" s="170"/>
      <c r="AJ32" s="171"/>
      <c r="AK32" s="171"/>
      <c r="AL32" s="171"/>
      <c r="AM32" s="171"/>
      <c r="AN32" s="172"/>
      <c r="AO32" s="172"/>
      <c r="AP32" s="172"/>
      <c r="AQ32" s="169">
        <f t="shared" si="3"/>
        <v>0</v>
      </c>
      <c r="AR32" s="161"/>
      <c r="AS32" s="170"/>
      <c r="AT32" s="171"/>
      <c r="AU32" s="171"/>
      <c r="AV32" s="171"/>
      <c r="AW32" s="171"/>
      <c r="AX32" s="172"/>
      <c r="AY32" s="172"/>
      <c r="AZ32" s="172"/>
      <c r="BA32" s="169">
        <f t="shared" si="4"/>
        <v>0</v>
      </c>
      <c r="BB32" s="161"/>
      <c r="BC32" s="169"/>
      <c r="BD32" s="48"/>
      <c r="BE32" s="341"/>
      <c r="BF32" s="341"/>
      <c r="BG32" s="84"/>
      <c r="BH32" s="84"/>
      <c r="BI32" s="84"/>
      <c r="BJ32" s="342">
        <f t="shared" si="5"/>
        <v>0</v>
      </c>
      <c r="BK32" s="161"/>
      <c r="BL32" s="170"/>
      <c r="BM32" s="171"/>
      <c r="BN32" s="171"/>
      <c r="BO32" s="171"/>
      <c r="BP32" s="171"/>
      <c r="BQ32" s="172"/>
      <c r="BR32" s="172"/>
      <c r="BS32" s="172"/>
      <c r="BT32" s="169">
        <f t="shared" si="6"/>
        <v>0</v>
      </c>
      <c r="BU32" s="161"/>
      <c r="BV32" s="170"/>
      <c r="BW32" s="171"/>
      <c r="BX32" s="171"/>
      <c r="BY32" s="171"/>
      <c r="BZ32" s="171"/>
      <c r="CA32" s="172"/>
      <c r="CB32" s="172"/>
      <c r="CC32" s="172"/>
      <c r="CD32" s="169">
        <f t="shared" si="7"/>
        <v>0</v>
      </c>
      <c r="CE32" s="161"/>
      <c r="CF32" s="169"/>
      <c r="CG32" s="422"/>
      <c r="CH32" s="425"/>
      <c r="CI32" s="422"/>
      <c r="CJ32" s="425"/>
    </row>
    <row r="33" spans="1:88" ht="12.75" customHeight="1">
      <c r="A33" s="124" t="s">
        <v>54</v>
      </c>
      <c r="B33" s="151" t="s">
        <v>54</v>
      </c>
      <c r="C33" s="75" t="s">
        <v>58</v>
      </c>
      <c r="D33" s="316">
        <f t="shared" si="0"/>
        <v>0</v>
      </c>
      <c r="E33" s="129"/>
      <c r="F33" s="83"/>
      <c r="G33" s="84"/>
      <c r="H33" s="84"/>
      <c r="I33" s="86"/>
      <c r="J33" s="84"/>
      <c r="K33" s="84"/>
      <c r="L33" s="84"/>
      <c r="M33" s="85"/>
      <c r="N33" s="92">
        <f t="shared" si="1"/>
        <v>0</v>
      </c>
      <c r="O33" s="48"/>
      <c r="P33" s="83"/>
      <c r="Q33" s="84"/>
      <c r="R33" s="84"/>
      <c r="S33" s="86"/>
      <c r="T33" s="84"/>
      <c r="U33" s="84"/>
      <c r="V33" s="84"/>
      <c r="W33" s="85"/>
      <c r="X33" s="161"/>
      <c r="Y33" s="170"/>
      <c r="Z33" s="171"/>
      <c r="AA33" s="171"/>
      <c r="AB33" s="171"/>
      <c r="AC33" s="171"/>
      <c r="AD33" s="172"/>
      <c r="AE33" s="172"/>
      <c r="AF33" s="172"/>
      <c r="AG33" s="169">
        <f t="shared" si="2"/>
        <v>0</v>
      </c>
      <c r="AH33" s="161"/>
      <c r="AI33" s="170"/>
      <c r="AJ33" s="171"/>
      <c r="AK33" s="171"/>
      <c r="AL33" s="171"/>
      <c r="AM33" s="171"/>
      <c r="AN33" s="172"/>
      <c r="AO33" s="172"/>
      <c r="AP33" s="172"/>
      <c r="AQ33" s="169">
        <f t="shared" si="3"/>
        <v>0</v>
      </c>
      <c r="AR33" s="161"/>
      <c r="AS33" s="170"/>
      <c r="AT33" s="171"/>
      <c r="AU33" s="171"/>
      <c r="AV33" s="171"/>
      <c r="AW33" s="171"/>
      <c r="AX33" s="172"/>
      <c r="AY33" s="172"/>
      <c r="AZ33" s="172"/>
      <c r="BA33" s="169">
        <f t="shared" si="4"/>
        <v>0</v>
      </c>
      <c r="BB33" s="161"/>
      <c r="BC33" s="169"/>
      <c r="BD33" s="48"/>
      <c r="BE33" s="341"/>
      <c r="BF33" s="344"/>
      <c r="BG33" s="345"/>
      <c r="BH33" s="84"/>
      <c r="BI33" s="84"/>
      <c r="BJ33" s="342">
        <f t="shared" si="5"/>
        <v>0</v>
      </c>
      <c r="BK33" s="161"/>
      <c r="BL33" s="170"/>
      <c r="BM33" s="171"/>
      <c r="BN33" s="171"/>
      <c r="BO33" s="171"/>
      <c r="BP33" s="171"/>
      <c r="BQ33" s="172"/>
      <c r="BR33" s="172"/>
      <c r="BS33" s="172"/>
      <c r="BT33" s="169">
        <f t="shared" si="6"/>
        <v>0</v>
      </c>
      <c r="BU33" s="161"/>
      <c r="BV33" s="170"/>
      <c r="BW33" s="171"/>
      <c r="BX33" s="171"/>
      <c r="BY33" s="171"/>
      <c r="BZ33" s="171"/>
      <c r="CA33" s="172"/>
      <c r="CB33" s="172"/>
      <c r="CC33" s="172"/>
      <c r="CD33" s="169">
        <f t="shared" si="7"/>
        <v>0</v>
      </c>
      <c r="CE33" s="161"/>
      <c r="CF33" s="169"/>
      <c r="CG33" s="422"/>
      <c r="CH33" s="425"/>
      <c r="CI33" s="422"/>
      <c r="CJ33" s="425"/>
    </row>
    <row r="34" spans="1:88" ht="12.75" customHeight="1">
      <c r="A34" s="124" t="s">
        <v>54</v>
      </c>
      <c r="B34" s="151" t="s">
        <v>54</v>
      </c>
      <c r="C34" s="75" t="s">
        <v>178</v>
      </c>
      <c r="D34" s="316">
        <f t="shared" si="0"/>
        <v>0</v>
      </c>
      <c r="E34" s="129"/>
      <c r="F34" s="83"/>
      <c r="G34" s="84"/>
      <c r="H34" s="84"/>
      <c r="I34" s="84"/>
      <c r="J34" s="84"/>
      <c r="K34" s="84"/>
      <c r="L34" s="84"/>
      <c r="M34" s="85"/>
      <c r="N34" s="92">
        <f t="shared" si="1"/>
        <v>0</v>
      </c>
      <c r="O34" s="48"/>
      <c r="P34" s="83"/>
      <c r="Q34" s="84"/>
      <c r="R34" s="84"/>
      <c r="S34" s="86"/>
      <c r="T34" s="84"/>
      <c r="U34" s="84"/>
      <c r="V34" s="84"/>
      <c r="W34" s="85"/>
      <c r="X34" s="161"/>
      <c r="Y34" s="170"/>
      <c r="Z34" s="171"/>
      <c r="AA34" s="171"/>
      <c r="AB34" s="171"/>
      <c r="AC34" s="171"/>
      <c r="AD34" s="172"/>
      <c r="AE34" s="172"/>
      <c r="AF34" s="173"/>
      <c r="AG34" s="174">
        <f t="shared" si="2"/>
        <v>0</v>
      </c>
      <c r="AH34" s="161"/>
      <c r="AI34" s="170"/>
      <c r="AJ34" s="171"/>
      <c r="AK34" s="171"/>
      <c r="AL34" s="171"/>
      <c r="AM34" s="171"/>
      <c r="AN34" s="172"/>
      <c r="AO34" s="172"/>
      <c r="AP34" s="173"/>
      <c r="AQ34" s="174">
        <f t="shared" si="3"/>
        <v>0</v>
      </c>
      <c r="AR34" s="161"/>
      <c r="AS34" s="170"/>
      <c r="AT34" s="171"/>
      <c r="AU34" s="171"/>
      <c r="AV34" s="171"/>
      <c r="AW34" s="171"/>
      <c r="AX34" s="172"/>
      <c r="AY34" s="172"/>
      <c r="AZ34" s="173"/>
      <c r="BA34" s="174">
        <f t="shared" si="4"/>
        <v>0</v>
      </c>
      <c r="BB34" s="161"/>
      <c r="BC34" s="174"/>
      <c r="BD34" s="48"/>
      <c r="BE34" s="341"/>
      <c r="BF34" s="344"/>
      <c r="BG34" s="345"/>
      <c r="BH34" s="84"/>
      <c r="BI34" s="84"/>
      <c r="BJ34" s="342">
        <f t="shared" si="5"/>
        <v>0</v>
      </c>
      <c r="BK34" s="161"/>
      <c r="BL34" s="170"/>
      <c r="BM34" s="171"/>
      <c r="BN34" s="171"/>
      <c r="BO34" s="171"/>
      <c r="BP34" s="171"/>
      <c r="BQ34" s="172"/>
      <c r="BR34" s="172"/>
      <c r="BS34" s="173"/>
      <c r="BT34" s="174">
        <f t="shared" si="6"/>
        <v>0</v>
      </c>
      <c r="BU34" s="161"/>
      <c r="BV34" s="170"/>
      <c r="BW34" s="171"/>
      <c r="BX34" s="171"/>
      <c r="BY34" s="171"/>
      <c r="BZ34" s="171"/>
      <c r="CA34" s="172"/>
      <c r="CB34" s="172"/>
      <c r="CC34" s="173"/>
      <c r="CD34" s="174">
        <f t="shared" si="7"/>
        <v>0</v>
      </c>
      <c r="CE34" s="161"/>
      <c r="CF34" s="174"/>
      <c r="CG34" s="422"/>
      <c r="CH34" s="425"/>
      <c r="CI34" s="422"/>
      <c r="CJ34" s="425"/>
    </row>
    <row r="35" spans="1:88" ht="12.75" customHeight="1">
      <c r="A35" s="124" t="s">
        <v>54</v>
      </c>
      <c r="B35" s="151" t="s">
        <v>54</v>
      </c>
      <c r="C35" s="75" t="s">
        <v>53</v>
      </c>
      <c r="D35" s="316">
        <f t="shared" si="0"/>
        <v>0</v>
      </c>
      <c r="E35" s="129"/>
      <c r="F35" s="83"/>
      <c r="G35" s="84"/>
      <c r="H35" s="84"/>
      <c r="I35" s="86"/>
      <c r="J35" s="84"/>
      <c r="K35" s="84"/>
      <c r="L35" s="84"/>
      <c r="M35" s="85"/>
      <c r="N35" s="92">
        <f t="shared" si="1"/>
        <v>0</v>
      </c>
      <c r="O35" s="48"/>
      <c r="P35" s="83"/>
      <c r="Q35" s="84"/>
      <c r="R35" s="84"/>
      <c r="S35" s="86"/>
      <c r="T35" s="84"/>
      <c r="U35" s="84"/>
      <c r="V35" s="84"/>
      <c r="W35" s="85"/>
      <c r="X35" s="161"/>
      <c r="Y35" s="166"/>
      <c r="Z35" s="167"/>
      <c r="AA35" s="167"/>
      <c r="AB35" s="167"/>
      <c r="AC35" s="167"/>
      <c r="AD35" s="168"/>
      <c r="AE35" s="168"/>
      <c r="AF35" s="175"/>
      <c r="AG35" s="174">
        <f t="shared" si="2"/>
        <v>0</v>
      </c>
      <c r="AH35" s="161"/>
      <c r="AI35" s="166"/>
      <c r="AJ35" s="167"/>
      <c r="AK35" s="167"/>
      <c r="AL35" s="167"/>
      <c r="AM35" s="167"/>
      <c r="AN35" s="168"/>
      <c r="AO35" s="168"/>
      <c r="AP35" s="175"/>
      <c r="AQ35" s="174">
        <f t="shared" si="3"/>
        <v>0</v>
      </c>
      <c r="AR35" s="161"/>
      <c r="AS35" s="166"/>
      <c r="AT35" s="167"/>
      <c r="AU35" s="167"/>
      <c r="AV35" s="167"/>
      <c r="AW35" s="167"/>
      <c r="AX35" s="168"/>
      <c r="AY35" s="168"/>
      <c r="AZ35" s="175"/>
      <c r="BA35" s="174">
        <f t="shared" si="4"/>
        <v>0</v>
      </c>
      <c r="BB35" s="161"/>
      <c r="BC35" s="174"/>
      <c r="BD35" s="48"/>
      <c r="BE35" s="83"/>
      <c r="BF35" s="341"/>
      <c r="BG35" s="84"/>
      <c r="BH35" s="84"/>
      <c r="BI35" s="84"/>
      <c r="BJ35" s="342">
        <f t="shared" si="5"/>
        <v>0</v>
      </c>
      <c r="BK35" s="161"/>
      <c r="BL35" s="166"/>
      <c r="BM35" s="167"/>
      <c r="BN35" s="167"/>
      <c r="BO35" s="167"/>
      <c r="BP35" s="167"/>
      <c r="BQ35" s="168"/>
      <c r="BR35" s="168"/>
      <c r="BS35" s="175"/>
      <c r="BT35" s="174">
        <f t="shared" si="6"/>
        <v>0</v>
      </c>
      <c r="BU35" s="161"/>
      <c r="BV35" s="166"/>
      <c r="BW35" s="167"/>
      <c r="BX35" s="167"/>
      <c r="BY35" s="167"/>
      <c r="BZ35" s="167"/>
      <c r="CA35" s="168"/>
      <c r="CB35" s="168"/>
      <c r="CC35" s="175"/>
      <c r="CD35" s="174">
        <f t="shared" si="7"/>
        <v>0</v>
      </c>
      <c r="CE35" s="161"/>
      <c r="CF35" s="174"/>
      <c r="CG35" s="422"/>
      <c r="CH35" s="425"/>
      <c r="CI35" s="422"/>
      <c r="CJ35" s="425"/>
    </row>
    <row r="36" spans="1:88" ht="12.75" customHeight="1">
      <c r="A36" s="124" t="s">
        <v>54</v>
      </c>
      <c r="B36" s="151" t="s">
        <v>54</v>
      </c>
      <c r="C36" s="75" t="s">
        <v>21</v>
      </c>
      <c r="D36" s="316">
        <f t="shared" si="0"/>
        <v>0</v>
      </c>
      <c r="E36" s="129"/>
      <c r="F36" s="83"/>
      <c r="G36" s="84"/>
      <c r="H36" s="84"/>
      <c r="I36" s="86"/>
      <c r="J36" s="84"/>
      <c r="K36" s="84"/>
      <c r="L36" s="84"/>
      <c r="M36" s="85"/>
      <c r="N36" s="92">
        <f t="shared" si="1"/>
        <v>0</v>
      </c>
      <c r="O36" s="48"/>
      <c r="P36" s="83"/>
      <c r="Q36" s="84"/>
      <c r="R36" s="84"/>
      <c r="S36" s="86"/>
      <c r="T36" s="84"/>
      <c r="U36" s="84"/>
      <c r="V36" s="84"/>
      <c r="W36" s="85"/>
      <c r="X36" s="161"/>
      <c r="Y36" s="166"/>
      <c r="Z36" s="167"/>
      <c r="AA36" s="167"/>
      <c r="AB36" s="167"/>
      <c r="AC36" s="167"/>
      <c r="AD36" s="168"/>
      <c r="AE36" s="168"/>
      <c r="AF36" s="175"/>
      <c r="AG36" s="174">
        <f t="shared" si="2"/>
        <v>0</v>
      </c>
      <c r="AH36" s="161"/>
      <c r="AI36" s="166"/>
      <c r="AJ36" s="167"/>
      <c r="AK36" s="167"/>
      <c r="AL36" s="167"/>
      <c r="AM36" s="167"/>
      <c r="AN36" s="168"/>
      <c r="AO36" s="168"/>
      <c r="AP36" s="175"/>
      <c r="AQ36" s="174">
        <f t="shared" si="3"/>
        <v>0</v>
      </c>
      <c r="AR36" s="161"/>
      <c r="AS36" s="166"/>
      <c r="AT36" s="167"/>
      <c r="AU36" s="167"/>
      <c r="AV36" s="167"/>
      <c r="AW36" s="167"/>
      <c r="AX36" s="168"/>
      <c r="AY36" s="168"/>
      <c r="AZ36" s="175"/>
      <c r="BA36" s="174">
        <f t="shared" si="4"/>
        <v>0</v>
      </c>
      <c r="BB36" s="161"/>
      <c r="BC36" s="174"/>
      <c r="BD36" s="48"/>
      <c r="BE36" s="83"/>
      <c r="BF36" s="341"/>
      <c r="BG36" s="84"/>
      <c r="BH36" s="84"/>
      <c r="BI36" s="84"/>
      <c r="BJ36" s="342">
        <f t="shared" si="5"/>
        <v>0</v>
      </c>
      <c r="BK36" s="161"/>
      <c r="BL36" s="166"/>
      <c r="BM36" s="167"/>
      <c r="BN36" s="167"/>
      <c r="BO36" s="167"/>
      <c r="BP36" s="167"/>
      <c r="BQ36" s="168"/>
      <c r="BR36" s="168"/>
      <c r="BS36" s="175"/>
      <c r="BT36" s="174">
        <f t="shared" si="6"/>
        <v>0</v>
      </c>
      <c r="BU36" s="161"/>
      <c r="BV36" s="166"/>
      <c r="BW36" s="167"/>
      <c r="BX36" s="167"/>
      <c r="BY36" s="167"/>
      <c r="BZ36" s="167"/>
      <c r="CA36" s="168"/>
      <c r="CB36" s="168"/>
      <c r="CC36" s="175"/>
      <c r="CD36" s="174">
        <f t="shared" si="7"/>
        <v>0</v>
      </c>
      <c r="CE36" s="161"/>
      <c r="CF36" s="174"/>
      <c r="CG36" s="422"/>
      <c r="CH36" s="425"/>
      <c r="CI36" s="422"/>
      <c r="CJ36" s="425"/>
    </row>
    <row r="37" spans="1:88" ht="12.75" customHeight="1">
      <c r="A37" s="124" t="s">
        <v>54</v>
      </c>
      <c r="B37" s="151" t="s">
        <v>54</v>
      </c>
      <c r="C37" s="76" t="s">
        <v>29</v>
      </c>
      <c r="D37" s="316">
        <f t="shared" si="0"/>
        <v>0</v>
      </c>
      <c r="E37" s="129"/>
      <c r="F37" s="83"/>
      <c r="G37" s="84"/>
      <c r="H37" s="84"/>
      <c r="I37" s="86"/>
      <c r="J37" s="84"/>
      <c r="K37" s="84"/>
      <c r="L37" s="84"/>
      <c r="M37" s="85"/>
      <c r="N37" s="92">
        <f t="shared" si="1"/>
        <v>0</v>
      </c>
      <c r="O37" s="48"/>
      <c r="P37" s="83"/>
      <c r="Q37" s="84"/>
      <c r="R37" s="84"/>
      <c r="S37" s="86"/>
      <c r="T37" s="84"/>
      <c r="U37" s="84"/>
      <c r="V37" s="84"/>
      <c r="W37" s="85"/>
      <c r="X37" s="161"/>
      <c r="Y37" s="166"/>
      <c r="Z37" s="167"/>
      <c r="AA37" s="167"/>
      <c r="AB37" s="167"/>
      <c r="AC37" s="167"/>
      <c r="AD37" s="168"/>
      <c r="AE37" s="168"/>
      <c r="AF37" s="175"/>
      <c r="AG37" s="174">
        <f t="shared" si="2"/>
        <v>0</v>
      </c>
      <c r="AH37" s="161"/>
      <c r="AI37" s="166"/>
      <c r="AJ37" s="167"/>
      <c r="AK37" s="167"/>
      <c r="AL37" s="167"/>
      <c r="AM37" s="167"/>
      <c r="AN37" s="168"/>
      <c r="AO37" s="168"/>
      <c r="AP37" s="175"/>
      <c r="AQ37" s="174">
        <f t="shared" si="3"/>
        <v>0</v>
      </c>
      <c r="AR37" s="161"/>
      <c r="AS37" s="166"/>
      <c r="AT37" s="167"/>
      <c r="AU37" s="167"/>
      <c r="AV37" s="167"/>
      <c r="AW37" s="167"/>
      <c r="AX37" s="168"/>
      <c r="AY37" s="168"/>
      <c r="AZ37" s="175"/>
      <c r="BA37" s="174">
        <f t="shared" si="4"/>
        <v>0</v>
      </c>
      <c r="BB37" s="161"/>
      <c r="BC37" s="174"/>
      <c r="BD37" s="48"/>
      <c r="BE37" s="83"/>
      <c r="BF37" s="341"/>
      <c r="BG37" s="84"/>
      <c r="BH37" s="84"/>
      <c r="BI37" s="84"/>
      <c r="BJ37" s="342">
        <f t="shared" si="5"/>
        <v>0</v>
      </c>
      <c r="BK37" s="161"/>
      <c r="BL37" s="166"/>
      <c r="BM37" s="167"/>
      <c r="BN37" s="167"/>
      <c r="BO37" s="167"/>
      <c r="BP37" s="167"/>
      <c r="BQ37" s="168"/>
      <c r="BR37" s="168"/>
      <c r="BS37" s="175"/>
      <c r="BT37" s="174">
        <f t="shared" si="6"/>
        <v>0</v>
      </c>
      <c r="BU37" s="161"/>
      <c r="BV37" s="166"/>
      <c r="BW37" s="167"/>
      <c r="BX37" s="167"/>
      <c r="BY37" s="167"/>
      <c r="BZ37" s="167"/>
      <c r="CA37" s="168"/>
      <c r="CB37" s="168"/>
      <c r="CC37" s="175"/>
      <c r="CD37" s="174">
        <f t="shared" si="7"/>
        <v>0</v>
      </c>
      <c r="CE37" s="161"/>
      <c r="CF37" s="174"/>
      <c r="CG37" s="422"/>
      <c r="CH37" s="425"/>
      <c r="CI37" s="422"/>
      <c r="CJ37" s="425"/>
    </row>
    <row r="38" spans="1:88" ht="15" thickBot="1">
      <c r="A38" s="125" t="s">
        <v>54</v>
      </c>
      <c r="B38" s="152" t="s">
        <v>54</v>
      </c>
      <c r="C38" s="81" t="s">
        <v>44</v>
      </c>
      <c r="D38" s="317">
        <f t="shared" si="0"/>
        <v>0</v>
      </c>
      <c r="E38" s="130"/>
      <c r="F38" s="87"/>
      <c r="G38" s="88"/>
      <c r="H38" s="88"/>
      <c r="I38" s="89"/>
      <c r="J38" s="88"/>
      <c r="K38" s="88"/>
      <c r="L38" s="88"/>
      <c r="M38" s="90"/>
      <c r="N38" s="93">
        <f t="shared" si="1"/>
        <v>0</v>
      </c>
      <c r="O38" s="48"/>
      <c r="P38" s="87"/>
      <c r="Q38" s="88"/>
      <c r="R38" s="88"/>
      <c r="S38" s="89"/>
      <c r="T38" s="88"/>
      <c r="U38" s="88"/>
      <c r="V38" s="88"/>
      <c r="W38" s="90"/>
      <c r="X38" s="161"/>
      <c r="Y38" s="176"/>
      <c r="Z38" s="177"/>
      <c r="AA38" s="177"/>
      <c r="AB38" s="177"/>
      <c r="AC38" s="177"/>
      <c r="AD38" s="178"/>
      <c r="AE38" s="178"/>
      <c r="AF38" s="179"/>
      <c r="AG38" s="180">
        <f t="shared" si="2"/>
        <v>0</v>
      </c>
      <c r="AH38" s="161"/>
      <c r="AI38" s="176"/>
      <c r="AJ38" s="177"/>
      <c r="AK38" s="177"/>
      <c r="AL38" s="177"/>
      <c r="AM38" s="177"/>
      <c r="AN38" s="178"/>
      <c r="AO38" s="178"/>
      <c r="AP38" s="179"/>
      <c r="AQ38" s="180">
        <f t="shared" si="3"/>
        <v>0</v>
      </c>
      <c r="AR38" s="161"/>
      <c r="AS38" s="176"/>
      <c r="AT38" s="177"/>
      <c r="AU38" s="177"/>
      <c r="AV38" s="177"/>
      <c r="AW38" s="177"/>
      <c r="AX38" s="178"/>
      <c r="AY38" s="178"/>
      <c r="AZ38" s="179"/>
      <c r="BA38" s="180">
        <f t="shared" si="4"/>
        <v>0</v>
      </c>
      <c r="BB38" s="161"/>
      <c r="BC38" s="180"/>
      <c r="BD38" s="48"/>
      <c r="BE38" s="87"/>
      <c r="BF38" s="346"/>
      <c r="BG38" s="89"/>
      <c r="BH38" s="88"/>
      <c r="BI38" s="89"/>
      <c r="BJ38" s="347">
        <f t="shared" si="5"/>
        <v>0</v>
      </c>
      <c r="BK38" s="161"/>
      <c r="BL38" s="176"/>
      <c r="BM38" s="177"/>
      <c r="BN38" s="177"/>
      <c r="BO38" s="177"/>
      <c r="BP38" s="177"/>
      <c r="BQ38" s="178"/>
      <c r="BR38" s="178"/>
      <c r="BS38" s="179"/>
      <c r="BT38" s="180">
        <f t="shared" si="6"/>
        <v>0</v>
      </c>
      <c r="BU38" s="161"/>
      <c r="BV38" s="176"/>
      <c r="BW38" s="177"/>
      <c r="BX38" s="177"/>
      <c r="BY38" s="177"/>
      <c r="BZ38" s="177"/>
      <c r="CA38" s="178"/>
      <c r="CB38" s="178"/>
      <c r="CC38" s="179"/>
      <c r="CD38" s="180">
        <f t="shared" si="7"/>
        <v>0</v>
      </c>
      <c r="CE38" s="161"/>
      <c r="CF38" s="180"/>
      <c r="CG38" s="422"/>
      <c r="CH38" s="426"/>
      <c r="CI38" s="422"/>
      <c r="CJ38" s="426"/>
    </row>
    <row r="39" spans="1:62" ht="15">
      <c r="A39" s="198"/>
      <c r="B39" s="199"/>
      <c r="C39" s="80"/>
      <c r="D39" s="197"/>
      <c r="E39" s="22"/>
      <c r="F39" s="56">
        <f>SUM(F4:F38)</f>
        <v>26</v>
      </c>
      <c r="G39" s="56">
        <f aca="true" t="shared" si="8" ref="G39:M39">SUM(G4:G38)</f>
        <v>11</v>
      </c>
      <c r="H39" s="56">
        <f t="shared" si="8"/>
        <v>30</v>
      </c>
      <c r="I39" s="56">
        <f t="shared" si="8"/>
        <v>10</v>
      </c>
      <c r="J39" s="56">
        <f t="shared" si="8"/>
        <v>46</v>
      </c>
      <c r="K39" s="56">
        <f t="shared" si="8"/>
        <v>11</v>
      </c>
      <c r="L39" s="56">
        <f t="shared" si="8"/>
        <v>32</v>
      </c>
      <c r="M39" s="56">
        <f t="shared" si="8"/>
        <v>11</v>
      </c>
      <c r="N39" s="157">
        <f>SUM(N4:N38)</f>
        <v>177</v>
      </c>
      <c r="Q39" s="22"/>
      <c r="R39" s="23"/>
      <c r="S39" s="36"/>
      <c r="T39" s="24"/>
      <c r="U39" s="25"/>
      <c r="V39" s="25"/>
      <c r="W39" s="25"/>
      <c r="BD39" s="25"/>
      <c r="BE39" s="350" t="s">
        <v>421</v>
      </c>
      <c r="BF39" s="28"/>
      <c r="BG39" s="28"/>
      <c r="BH39" s="28"/>
      <c r="BI39" s="38"/>
      <c r="BJ39" s="25"/>
    </row>
    <row r="40" spans="2:61" ht="12.75">
      <c r="B40" s="127"/>
      <c r="C40" s="80"/>
      <c r="D40" s="511"/>
      <c r="E40" s="473"/>
      <c r="F40" s="352">
        <f>SUM('[5]TJG &amp; Quadra JG'!$F$39)</f>
        <v>32</v>
      </c>
      <c r="G40" s="352">
        <f>SUM('[5]TJG &amp; Quadra JG'!$G$39)</f>
        <v>7</v>
      </c>
      <c r="H40" s="352">
        <f>SUM('[5]TJG &amp; Quadra JG'!$H$39)</f>
        <v>45</v>
      </c>
      <c r="I40" s="352">
        <f>SUM('[5]TJG &amp; Quadra JG'!$I$39)</f>
        <v>14</v>
      </c>
      <c r="J40" s="352">
        <f>SUM('[5]TJG &amp; Quadra JG'!$J$39)</f>
        <v>48</v>
      </c>
      <c r="K40" s="352">
        <f>SUM('[5]TJG &amp; Quadra JG'!$K$39)</f>
        <v>11</v>
      </c>
      <c r="L40" s="352">
        <f>SUM('[5]TJG &amp; Quadra JG'!$L$39)</f>
        <v>40</v>
      </c>
      <c r="M40" s="352">
        <f>SUM('[5]TJG &amp; Quadra JG'!$M$39)</f>
        <v>16</v>
      </c>
      <c r="N40" s="360">
        <v>213</v>
      </c>
      <c r="O40" s="155" t="s">
        <v>721</v>
      </c>
      <c r="P40" s="18"/>
      <c r="Q40" s="18"/>
      <c r="R40" s="18"/>
      <c r="S40" s="37"/>
      <c r="W40" s="18"/>
      <c r="BD40" s="21"/>
      <c r="BE40" s="21"/>
      <c r="BF40" s="21"/>
      <c r="BG40" s="21"/>
      <c r="BH40" s="21"/>
      <c r="BI40" s="39"/>
    </row>
    <row r="41" spans="2:61" ht="12.75">
      <c r="B41" s="154"/>
      <c r="C41" s="318" t="s">
        <v>78</v>
      </c>
      <c r="D41" s="187" t="s">
        <v>753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BD41" s="21"/>
      <c r="BE41" s="21"/>
      <c r="BF41" s="21"/>
      <c r="BG41" s="21"/>
      <c r="BH41" s="21"/>
      <c r="BI41" s="39"/>
    </row>
    <row r="42" spans="1:61" ht="12.75">
      <c r="A42" s="500" t="s">
        <v>640</v>
      </c>
      <c r="B42" s="501"/>
      <c r="C42" s="502"/>
      <c r="D42" s="185"/>
      <c r="E42" s="21"/>
      <c r="F42" s="21"/>
      <c r="G42" s="21"/>
      <c r="H42" s="21"/>
      <c r="I42" s="39"/>
      <c r="O42" s="21"/>
      <c r="P42" s="21"/>
      <c r="Q42" s="21"/>
      <c r="R42" s="21"/>
      <c r="S42" s="39"/>
      <c r="BD42" s="21"/>
      <c r="BE42" s="21"/>
      <c r="BF42" s="21"/>
      <c r="BG42" s="21"/>
      <c r="BH42" s="21"/>
      <c r="BI42" s="39"/>
    </row>
    <row r="43" spans="1:61" ht="12.75">
      <c r="A43" s="503"/>
      <c r="B43" s="504"/>
      <c r="C43" s="505"/>
      <c r="D43" s="185"/>
      <c r="E43" s="21"/>
      <c r="F43" s="21"/>
      <c r="G43" s="21"/>
      <c r="H43" s="21"/>
      <c r="I43" s="39"/>
      <c r="O43" s="21"/>
      <c r="P43" s="21"/>
      <c r="Q43" s="21"/>
      <c r="R43" s="21"/>
      <c r="S43" s="39"/>
      <c r="BD43" s="21"/>
      <c r="BE43" s="21"/>
      <c r="BF43" s="21"/>
      <c r="BG43" s="21"/>
      <c r="BH43" s="21"/>
      <c r="BI43" s="39"/>
    </row>
    <row r="44" spans="4:61" ht="12.75">
      <c r="D44" s="185"/>
      <c r="E44" s="141"/>
      <c r="F44" s="210"/>
      <c r="G44" s="21"/>
      <c r="H44" s="21"/>
      <c r="I44" s="39"/>
      <c r="O44" s="21"/>
      <c r="P44" s="21"/>
      <c r="Q44" s="21"/>
      <c r="R44" s="21"/>
      <c r="S44" s="39"/>
      <c r="BD44" s="21"/>
      <c r="BE44" s="21"/>
      <c r="BF44" s="21"/>
      <c r="BG44" s="21"/>
      <c r="BH44" s="21"/>
      <c r="BI44" s="39"/>
    </row>
    <row r="45" spans="1:62" ht="12.75">
      <c r="A45" s="205" t="s">
        <v>291</v>
      </c>
      <c r="B45" s="140"/>
      <c r="C45" s="206"/>
      <c r="D45" s="141"/>
      <c r="E45" s="141"/>
      <c r="F45" s="210"/>
      <c r="G45" s="21"/>
      <c r="H45" s="21"/>
      <c r="I45" s="39"/>
      <c r="K45" s="27"/>
      <c r="O45" s="21"/>
      <c r="P45" s="21"/>
      <c r="Q45" s="21"/>
      <c r="R45" s="21"/>
      <c r="S45" s="39"/>
      <c r="U45" s="27"/>
      <c r="BD45" s="21"/>
      <c r="BE45" s="21"/>
      <c r="BF45" s="21"/>
      <c r="BG45" s="21"/>
      <c r="BH45" s="21"/>
      <c r="BI45" s="39"/>
      <c r="BJ45" s="21"/>
    </row>
    <row r="46" spans="1:61" ht="12.75">
      <c r="A46" s="207" t="s">
        <v>619</v>
      </c>
      <c r="B46" s="140"/>
      <c r="C46" s="208"/>
      <c r="D46" s="141"/>
      <c r="E46" s="141"/>
      <c r="F46" s="210"/>
      <c r="G46" s="21"/>
      <c r="H46" s="21"/>
      <c r="I46" s="39"/>
      <c r="O46" s="21"/>
      <c r="P46" s="21"/>
      <c r="Q46" s="21"/>
      <c r="R46" s="21"/>
      <c r="S46" s="39"/>
      <c r="BD46" s="21"/>
      <c r="BE46" s="21"/>
      <c r="BF46" s="21"/>
      <c r="BG46" s="21"/>
      <c r="BH46" s="21"/>
      <c r="BI46" s="39"/>
    </row>
    <row r="47" spans="1:21" ht="12.75">
      <c r="A47" s="207" t="s">
        <v>292</v>
      </c>
      <c r="B47" s="140"/>
      <c r="C47" s="208"/>
      <c r="D47" s="141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86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56" t="s">
        <v>620</v>
      </c>
      <c r="D49" s="185">
        <f>SUM(D4:D38)</f>
        <v>3349.5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9">
    <mergeCell ref="A42:C43"/>
    <mergeCell ref="Y1:AG2"/>
    <mergeCell ref="AI1:AQ2"/>
    <mergeCell ref="AS1:BA2"/>
    <mergeCell ref="BC1:BC3"/>
    <mergeCell ref="BE1:BI2"/>
    <mergeCell ref="A1:A3"/>
    <mergeCell ref="B1:B3"/>
    <mergeCell ref="D1:D3"/>
    <mergeCell ref="F1:M2"/>
    <mergeCell ref="CJ1:CJ2"/>
    <mergeCell ref="BL1:BT2"/>
    <mergeCell ref="BV1:CD2"/>
    <mergeCell ref="CF1:CF3"/>
    <mergeCell ref="CH1:CH2"/>
    <mergeCell ref="D40:E40"/>
    <mergeCell ref="BJ1:BJ3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2020</oddHeader>
    <oddFooter>&amp;LBernard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GolfPDL</cp:lastModifiedBy>
  <cp:lastPrinted>2019-11-19T10:32:08Z</cp:lastPrinted>
  <dcterms:created xsi:type="dcterms:W3CDTF">1999-06-03T10:09:06Z</dcterms:created>
  <dcterms:modified xsi:type="dcterms:W3CDTF">2020-10-26T09:01:35Z</dcterms:modified>
  <cp:category/>
  <cp:version/>
  <cp:contentType/>
  <cp:contentStatus/>
</cp:coreProperties>
</file>