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675" windowHeight="11325" tabRatio="602" firstSheet="16" activeTab="16"/>
  </bookViews>
  <sheets>
    <sheet name="Calcul points mérite" sheetId="1" r:id="rId1"/>
    <sheet name="Rég P&amp;P  " sheetId="2" r:id="rId2"/>
    <sheet name="GPJ Ile d'Or" sheetId="3" r:id="rId3"/>
    <sheet name="PQ Fontenelles" sheetId="4" r:id="rId4"/>
    <sheet name="MIR" sheetId="5" r:id="rId5"/>
    <sheet name="U16 G&amp;F" sheetId="6" r:id="rId6"/>
    <sheet name="France" sheetId="7" r:id="rId7"/>
    <sheet name="GPJ Sables d'Olonnes" sheetId="8" r:id="rId8"/>
    <sheet name="GPJ La Baule" sheetId="9" r:id="rId9"/>
    <sheet name="Inter-Clubs Jeunes" sheetId="10" r:id="rId10"/>
    <sheet name="InterComités U11" sheetId="11" r:id="rId11"/>
    <sheet name="InterLigues U12" sheetId="12" r:id="rId12"/>
    <sheet name="TFJ &amp; FRANCE" sheetId="13" r:id="rId13"/>
    <sheet name="Challenge O-F U10-U12" sheetId="14" r:id="rId14"/>
    <sheet name="TJG &amp; Quadra JG" sheetId="15" r:id="rId15"/>
    <sheet name="Bilan Jeunes " sheetId="16" r:id="rId16"/>
    <sheet name="Subventions 2019" sheetId="17" r:id="rId17"/>
    <sheet name="Bilan Jeunes Clubs 2019" sheetId="18" r:id="rId18"/>
    <sheet name="Potentiel LIGUE 2020" sheetId="19" r:id="rId19"/>
    <sheet name="Potentiel CD 2020" sheetId="20" r:id="rId20"/>
    <sheet name="Evolution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AA">'[1]Cl.J1+Gén.'!$B$12:$R$23</definedName>
    <definedName name="AB">'[1]Cl.J1+Gén.'!$B$12:$R$23</definedName>
    <definedName name="AC">'[1]Cl.J1+Gén.'!$B$12:$R$23</definedName>
    <definedName name="ALBATROS">'[2]SCORES'!$BL$10:$BT$58</definedName>
    <definedName name="BASEDEDONNEES">'[3]Feuil10'!$A$2:$H$9</definedName>
    <definedName name="BERNARD">'[2]SCORES'!$BC$10:$BK$58</definedName>
    <definedName name="demi_finales">'[2]SCORES'!$BL$10:$BV$58</definedName>
    <definedName name="F">'[2]SCORES'!$AT$10:$BB$58</definedName>
    <definedName name="FINALES">'[2]SCORES'!$BU$10:$CG$58</definedName>
    <definedName name="po">'[4]SCORES'!$AK$10:$AS$58</definedName>
    <definedName name="Reg" localSheetId="15">#REF!</definedName>
    <definedName name="Reg" localSheetId="17">#REF!</definedName>
    <definedName name="Reg" localSheetId="13">#REF!</definedName>
    <definedName name="Reg" localSheetId="6">#REF!</definedName>
    <definedName name="Reg" localSheetId="2">#REF!</definedName>
    <definedName name="Reg" localSheetId="8">#REF!</definedName>
    <definedName name="Reg" localSheetId="7">#REF!</definedName>
    <definedName name="Reg" localSheetId="9">#REF!</definedName>
    <definedName name="Reg" localSheetId="10">#REF!</definedName>
    <definedName name="Reg" localSheetId="11">#REF!</definedName>
    <definedName name="Reg" localSheetId="4">#REF!</definedName>
    <definedName name="Reg" localSheetId="19">#REF!</definedName>
    <definedName name="Reg" localSheetId="18">#REF!</definedName>
    <definedName name="Reg" localSheetId="3">#REF!</definedName>
    <definedName name="Reg" localSheetId="12">#REF!</definedName>
    <definedName name="Reg" localSheetId="14">#REF!</definedName>
    <definedName name="Reg" localSheetId="5">#REF!</definedName>
    <definedName name="Reg">#REF!</definedName>
    <definedName name="score_1">'[2]SCORES'!$J$10:$Q$58</definedName>
    <definedName name="score_2">'[2]SCORES'!$S$10:$AA$58</definedName>
    <definedName name="score_3">'[2]SCORES'!$AB$10:$AJ$58</definedName>
    <definedName name="score_4">'[2]SCORES'!$AK$10:$AS$58</definedName>
    <definedName name="score_5">'[2]SCORES'!$AT$10:$BB$58</definedName>
    <definedName name="score_6">'[2]SCORES'!$BC$10:$BK$58</definedName>
    <definedName name="score_demi_finales">'[2]SCORES'!$BL$10:$BT$58</definedName>
    <definedName name="score_finales">'[2]SCORES'!$BU$10:$CE$58</definedName>
    <definedName name="toto" localSheetId="15">#REF!</definedName>
    <definedName name="toto" localSheetId="17">#REF!</definedName>
    <definedName name="toto" localSheetId="13">#REF!</definedName>
    <definedName name="toto" localSheetId="6">#REF!</definedName>
    <definedName name="toto" localSheetId="2">#REF!</definedName>
    <definedName name="toto" localSheetId="8">#REF!</definedName>
    <definedName name="toto" localSheetId="7">#REF!</definedName>
    <definedName name="toto" localSheetId="9">#REF!</definedName>
    <definedName name="toto" localSheetId="10">#REF!</definedName>
    <definedName name="toto" localSheetId="11">#REF!</definedName>
    <definedName name="toto" localSheetId="4">#REF!</definedName>
    <definedName name="toto" localSheetId="19">#REF!</definedName>
    <definedName name="toto" localSheetId="18">#REF!</definedName>
    <definedName name="toto" localSheetId="3">#REF!</definedName>
    <definedName name="toto" localSheetId="12">#REF!</definedName>
    <definedName name="toto" localSheetId="14">#REF!</definedName>
    <definedName name="toto" localSheetId="5">#REF!</definedName>
    <definedName name="toto">#REF!</definedName>
    <definedName name="tour_1">'[2]SCORES'!$J$10:$T$58</definedName>
    <definedName name="tour_2">'[2]SCORES'!$S$10:$AC$58</definedName>
    <definedName name="tour_3">'[2]SCORES'!$AB$10:$AL$58</definedName>
    <definedName name="tour_4">'[2]SCORES'!$AK$10:$AU$58</definedName>
    <definedName name="tour_5">'[2]SCORES'!$AT$10:$BD$58</definedName>
    <definedName name="tour_6">'[2]SCORES'!$BC$10:$BM$58</definedName>
    <definedName name="TOUR1" localSheetId="15">#REF!</definedName>
    <definedName name="TOUR1" localSheetId="17">#REF!</definedName>
    <definedName name="TOUR1" localSheetId="13">#REF!</definedName>
    <definedName name="TOUR1" localSheetId="6">#REF!</definedName>
    <definedName name="TOUR1" localSheetId="2">#REF!</definedName>
    <definedName name="TOUR1" localSheetId="8">#REF!</definedName>
    <definedName name="TOUR1" localSheetId="7">#REF!</definedName>
    <definedName name="TOUR1" localSheetId="9">#REF!</definedName>
    <definedName name="TOUR1" localSheetId="10">#REF!</definedName>
    <definedName name="TOUR1" localSheetId="11">#REF!</definedName>
    <definedName name="TOUR1" localSheetId="4">#REF!</definedName>
    <definedName name="TOUR1" localSheetId="19">#REF!</definedName>
    <definedName name="TOUR1" localSheetId="18">#REF!</definedName>
    <definedName name="TOUR1" localSheetId="3">#REF!</definedName>
    <definedName name="TOUR1" localSheetId="12">#REF!</definedName>
    <definedName name="TOUR1" localSheetId="14">#REF!</definedName>
    <definedName name="TOUR1" localSheetId="5">#REF!</definedName>
    <definedName name="TOUR1">#REF!</definedName>
    <definedName name="TOUR5" localSheetId="15">#REF!</definedName>
    <definedName name="TOUR5" localSheetId="17">#REF!</definedName>
    <definedName name="TOUR5" localSheetId="13">#REF!</definedName>
    <definedName name="TOUR5" localSheetId="6">#REF!</definedName>
    <definedName name="TOUR5" localSheetId="2">#REF!</definedName>
    <definedName name="TOUR5" localSheetId="8">#REF!</definedName>
    <definedName name="TOUR5" localSheetId="7">#REF!</definedName>
    <definedName name="TOUR5" localSheetId="9">#REF!</definedName>
    <definedName name="TOUR5" localSheetId="10">#REF!</definedName>
    <definedName name="TOUR5" localSheetId="11">#REF!</definedName>
    <definedName name="TOUR5" localSheetId="4">#REF!</definedName>
    <definedName name="TOUR5" localSheetId="19">#REF!</definedName>
    <definedName name="TOUR5" localSheetId="18">#REF!</definedName>
    <definedName name="TOUR5" localSheetId="3">#REF!</definedName>
    <definedName name="TOUR5" localSheetId="12">#REF!</definedName>
    <definedName name="TOUR5" localSheetId="14">#REF!</definedName>
    <definedName name="TOUR5" localSheetId="5">#REF!</definedName>
    <definedName name="TOUR5">#REF!</definedName>
  </definedNames>
  <calcPr fullCalcOnLoad="1"/>
</workbook>
</file>

<file path=xl/sharedStrings.xml><?xml version="1.0" encoding="utf-8"?>
<sst xmlns="http://schemas.openxmlformats.org/spreadsheetml/2006/main" count="5395" uniqueCount="696">
  <si>
    <t>TOTAL</t>
  </si>
  <si>
    <t>COMPETITIONS</t>
  </si>
  <si>
    <t>PARTICIPATION</t>
  </si>
  <si>
    <t>1er</t>
  </si>
  <si>
    <t>2ème</t>
  </si>
  <si>
    <t>3ème</t>
  </si>
  <si>
    <t>4ème</t>
  </si>
  <si>
    <t>5ème</t>
  </si>
  <si>
    <t>CUT</t>
  </si>
  <si>
    <t>SUBVENTIONS</t>
  </si>
  <si>
    <t>6ème</t>
  </si>
  <si>
    <t>7ème</t>
  </si>
  <si>
    <t>8ème</t>
  </si>
  <si>
    <t>9ème</t>
  </si>
  <si>
    <t>10ème</t>
  </si>
  <si>
    <t>PROGRESSION</t>
  </si>
  <si>
    <t>CLUBS</t>
  </si>
  <si>
    <t>AVRILLE</t>
  </si>
  <si>
    <t>SAVENAY</t>
  </si>
  <si>
    <t>CHOLET</t>
  </si>
  <si>
    <t>BAUGE</t>
  </si>
  <si>
    <t>PORNIC</t>
  </si>
  <si>
    <t>CARQUEFOU</t>
  </si>
  <si>
    <t>SABLE</t>
  </si>
  <si>
    <t>ALENCON</t>
  </si>
  <si>
    <t>ANJOU</t>
  </si>
  <si>
    <t>CROISIC</t>
  </si>
  <si>
    <t>FONTENELLES</t>
  </si>
  <si>
    <t>GUERANDE</t>
  </si>
  <si>
    <t>ILE D'OR</t>
  </si>
  <si>
    <t>LAVAL</t>
  </si>
  <si>
    <t>SAUMUR</t>
  </si>
  <si>
    <t>Vainqueur en 1/16</t>
  </si>
  <si>
    <t>V en 1/8</t>
  </si>
  <si>
    <t>V en1/4</t>
  </si>
  <si>
    <t>V en1/2</t>
  </si>
  <si>
    <t>CH de France</t>
  </si>
  <si>
    <t xml:space="preserve">pour assurer les subventions de </t>
  </si>
  <si>
    <t xml:space="preserve">progression, et pour ne pas </t>
  </si>
  <si>
    <t>dépasser l'enveloppe globale de</t>
  </si>
  <si>
    <t>rétribuée en priorité en prélevant</t>
  </si>
  <si>
    <t xml:space="preserve">premières places. </t>
  </si>
  <si>
    <t>ANGERS</t>
  </si>
  <si>
    <t>Par équipe engagée</t>
  </si>
  <si>
    <t>Championnat de France des Jeunes</t>
  </si>
  <si>
    <t>ST SEBASTIEN</t>
  </si>
  <si>
    <t>TREFFIEUX</t>
  </si>
  <si>
    <r>
      <t xml:space="preserve">de 1 à 3 places: 100 </t>
    </r>
    <r>
      <rPr>
        <sz val="11"/>
        <rFont val="Arial"/>
        <family val="2"/>
      </rPr>
      <t>€</t>
    </r>
  </si>
  <si>
    <r>
      <t xml:space="preserve">plus de 3 places : 300 </t>
    </r>
    <r>
      <rPr>
        <sz val="11"/>
        <rFont val="Arial"/>
        <family val="2"/>
      </rPr>
      <t>€</t>
    </r>
  </si>
  <si>
    <r>
      <t xml:space="preserve">stabilité à l'une des 3 premières places : 200 </t>
    </r>
    <r>
      <rPr>
        <sz val="11"/>
        <rFont val="Arial"/>
        <family val="2"/>
      </rPr>
      <t>€</t>
    </r>
  </si>
  <si>
    <t>CEG</t>
  </si>
  <si>
    <r>
      <t xml:space="preserve">des tranches de X </t>
    </r>
    <r>
      <rPr>
        <sz val="11"/>
        <rFont val="Arial"/>
        <family val="2"/>
      </rPr>
      <t>€</t>
    </r>
    <r>
      <rPr>
        <sz val="10"/>
        <rFont val="Arial"/>
        <family val="2"/>
      </rPr>
      <t xml:space="preserve"> dans les 10 </t>
    </r>
  </si>
  <si>
    <t>NEOGOLF</t>
  </si>
  <si>
    <t>EBEAUPIN</t>
  </si>
  <si>
    <t>PERFORMANCE</t>
  </si>
  <si>
    <t>MONTJOIE</t>
  </si>
  <si>
    <t>NC</t>
  </si>
  <si>
    <t>LA BAULE</t>
  </si>
  <si>
    <t>INDIVIDUELLES</t>
  </si>
  <si>
    <t>PAR EQUIPE</t>
  </si>
  <si>
    <t>LA MARIONNIERE</t>
  </si>
  <si>
    <t>NANTES ERDRE</t>
  </si>
  <si>
    <t>NANTES VIGNEUX</t>
  </si>
  <si>
    <r>
      <t>Note</t>
    </r>
    <r>
      <rPr>
        <sz val="10"/>
        <rFont val="Arial"/>
        <family val="2"/>
      </rPr>
      <t xml:space="preserve"> : les10 points du cut sont cumulés avec les points du dernier niveau gagné par le joueur (pas de cumul des points de tous les niveaux gagnés)</t>
    </r>
  </si>
  <si>
    <t>INTERLIGUES U12</t>
  </si>
  <si>
    <t>Promotion U16 Garçons</t>
  </si>
  <si>
    <t>montée en 3ème div = 50</t>
  </si>
  <si>
    <t>Divisions nationales U16</t>
  </si>
  <si>
    <t>Promotion U16 Filles</t>
  </si>
  <si>
    <t>montée 1ère div = 50</t>
  </si>
  <si>
    <t>INTERCLUBS JEUNES (individuel par catégorie)</t>
  </si>
  <si>
    <t>Maintien en 1ère div = 100; vainqueur 1ère div = 200; non participation = - 50</t>
  </si>
  <si>
    <t>maintien en 3ème = 50. montée en 2ème div = 75; maintien en 2ème div = 75; montée en 1ère div = 100; maintien en 1ère div = 100; vainqueur 1ère div = 200; non participation = - 50</t>
  </si>
  <si>
    <t>LA DOMANGERE</t>
  </si>
  <si>
    <t>LE MANS 24H</t>
  </si>
  <si>
    <t>U12 G</t>
  </si>
  <si>
    <t>U12 F</t>
  </si>
  <si>
    <t>Régional P&amp;P</t>
  </si>
  <si>
    <t>U10 G</t>
  </si>
  <si>
    <t>U10 F</t>
  </si>
  <si>
    <t>U10</t>
  </si>
  <si>
    <t>Classement provisoire au :</t>
  </si>
  <si>
    <t>P&amp;P</t>
  </si>
  <si>
    <t>TEMPLEREAU</t>
  </si>
  <si>
    <t>Alexandre</t>
  </si>
  <si>
    <t>Cholet</t>
  </si>
  <si>
    <t>Idx D</t>
  </si>
  <si>
    <t>Idx F</t>
  </si>
  <si>
    <t>Hugo</t>
  </si>
  <si>
    <t>Vigneux</t>
  </si>
  <si>
    <t>Nombre de Joueurs</t>
  </si>
  <si>
    <t>U16</t>
  </si>
  <si>
    <t>FR</t>
  </si>
  <si>
    <t>TFJ</t>
  </si>
  <si>
    <t>Signataire de la Chartre "Ecole de Golf Performance"</t>
  </si>
  <si>
    <r>
      <rPr>
        <sz val="9"/>
        <rFont val="Arial"/>
        <family val="2"/>
      </rPr>
      <t>1er</t>
    </r>
    <r>
      <rPr>
        <sz val="11"/>
        <rFont val="Arial"/>
        <family val="2"/>
      </rPr>
      <t xml:space="preserve">     1600 €</t>
    </r>
  </si>
  <si>
    <r>
      <rPr>
        <sz val="9"/>
        <rFont val="Arial"/>
        <family val="2"/>
      </rPr>
      <t xml:space="preserve">2ème  </t>
    </r>
    <r>
      <rPr>
        <sz val="11"/>
        <rFont val="Arial"/>
        <family val="2"/>
      </rPr>
      <t>1400 €</t>
    </r>
  </si>
  <si>
    <r>
      <rPr>
        <sz val="9"/>
        <rFont val="Arial"/>
        <family val="2"/>
      </rPr>
      <t xml:space="preserve">3ème </t>
    </r>
    <r>
      <rPr>
        <sz val="11"/>
        <rFont val="Arial"/>
        <family val="2"/>
      </rPr>
      <t xml:space="preserve"> 1200 €</t>
    </r>
  </si>
  <si>
    <r>
      <rPr>
        <sz val="9"/>
        <rFont val="Arial"/>
        <family val="2"/>
      </rPr>
      <t xml:space="preserve">4ème </t>
    </r>
    <r>
      <rPr>
        <sz val="11"/>
        <rFont val="Arial"/>
        <family val="2"/>
      </rPr>
      <t xml:space="preserve"> 1000 €</t>
    </r>
  </si>
  <si>
    <r>
      <rPr>
        <sz val="9"/>
        <rFont val="Arial"/>
        <family val="2"/>
      </rPr>
      <t xml:space="preserve">5ème   </t>
    </r>
    <r>
      <rPr>
        <sz val="11"/>
        <rFont val="Arial"/>
        <family val="2"/>
      </rPr>
      <t xml:space="preserve"> 800 €</t>
    </r>
  </si>
  <si>
    <t>TOTAL  6000 €</t>
  </si>
  <si>
    <t>Bourgenay</t>
  </si>
  <si>
    <t>Baule</t>
  </si>
  <si>
    <t>MORIN</t>
  </si>
  <si>
    <t>GPJ I0</t>
  </si>
  <si>
    <t>Louka</t>
  </si>
  <si>
    <t>(sous réserves)</t>
  </si>
  <si>
    <t>Points par Catégories</t>
  </si>
  <si>
    <t>MIR</t>
  </si>
  <si>
    <r>
      <t>Trophée U10 garçons et filles</t>
    </r>
    <r>
      <rPr>
        <sz val="10"/>
        <color indexed="10"/>
        <rFont val="Arial"/>
        <family val="2"/>
      </rPr>
      <t>*</t>
    </r>
  </si>
  <si>
    <r>
      <t>Inter Comités U11</t>
    </r>
    <r>
      <rPr>
        <sz val="10"/>
        <color indexed="10"/>
        <rFont val="Arial"/>
        <family val="2"/>
      </rPr>
      <t>*</t>
    </r>
  </si>
  <si>
    <r>
      <t>Régional Jeunes P&amp;P</t>
    </r>
    <r>
      <rPr>
        <sz val="10"/>
        <color indexed="10"/>
        <rFont val="Arial"/>
        <family val="2"/>
      </rPr>
      <t>*</t>
    </r>
  </si>
  <si>
    <t>1ère année</t>
  </si>
  <si>
    <t>SARGE</t>
  </si>
  <si>
    <t>Eq Fr</t>
  </si>
  <si>
    <t xml:space="preserve">10 quota imposé </t>
  </si>
  <si>
    <t>Subvention de base</t>
  </si>
  <si>
    <t>Stabilité dans les  3 premières places</t>
  </si>
  <si>
    <t>Progression de 1 à 3 places (sauf dans les 3 premières places)</t>
  </si>
  <si>
    <t>Progression &gt; 3 places</t>
  </si>
  <si>
    <t>Total</t>
  </si>
  <si>
    <t>Pas de participation à l'Interclubs Jeunes = subvention divisée par 2</t>
  </si>
  <si>
    <t>ECOLE DE GOLF  "PERFORMANCE"</t>
  </si>
  <si>
    <t>EdG PERFORMANCE</t>
  </si>
  <si>
    <t>ALOUETTES</t>
  </si>
  <si>
    <t>Prévisions</t>
  </si>
  <si>
    <t>Reliquat</t>
  </si>
  <si>
    <t>Ile d'Or</t>
  </si>
  <si>
    <t>LE BOURHIS</t>
  </si>
  <si>
    <t>Charles</t>
  </si>
  <si>
    <t>Avrillé</t>
  </si>
  <si>
    <t>CHARON</t>
  </si>
  <si>
    <t>Loannie</t>
  </si>
  <si>
    <t>Carquefou</t>
  </si>
  <si>
    <t>DUMAY</t>
  </si>
  <si>
    <t>Louise</t>
  </si>
  <si>
    <t>Mans</t>
  </si>
  <si>
    <t>ALLETRU</t>
  </si>
  <si>
    <t>Nolan</t>
  </si>
  <si>
    <t>Martin</t>
  </si>
  <si>
    <t>PQ</t>
  </si>
  <si>
    <t>SEBILLOT</t>
  </si>
  <si>
    <t>Ilan</t>
  </si>
  <si>
    <t>Bretesche</t>
  </si>
  <si>
    <t>Raphaël</t>
  </si>
  <si>
    <t>Fontenelles</t>
  </si>
  <si>
    <t>RAGOT</t>
  </si>
  <si>
    <t>Monts</t>
  </si>
  <si>
    <t>Maxime</t>
  </si>
  <si>
    <t>Antoine</t>
  </si>
  <si>
    <t>Théo</t>
  </si>
  <si>
    <t>Adrien</t>
  </si>
  <si>
    <t>Nathan</t>
  </si>
  <si>
    <t>LE DOZE</t>
  </si>
  <si>
    <t>Liv</t>
  </si>
  <si>
    <t>GINGUENE</t>
  </si>
  <si>
    <t>Esteban</t>
  </si>
  <si>
    <t>TURCAUD</t>
  </si>
  <si>
    <t>PINEAU</t>
  </si>
  <si>
    <t>Ewen</t>
  </si>
  <si>
    <t>QF</t>
  </si>
  <si>
    <t>Louis</t>
  </si>
  <si>
    <t>pas de cumul</t>
  </si>
  <si>
    <t>QMIR</t>
  </si>
  <si>
    <t>PORT-BOURGENAY</t>
  </si>
  <si>
    <t>IL U12</t>
  </si>
  <si>
    <t>IClubs</t>
  </si>
  <si>
    <t>ICo U11</t>
  </si>
  <si>
    <t>MACOUIN</t>
  </si>
  <si>
    <t>LETHUILLIER</t>
  </si>
  <si>
    <t>Maël</t>
  </si>
  <si>
    <t>Erdre</t>
  </si>
  <si>
    <t>Séléctionnés(ées)</t>
  </si>
  <si>
    <t>GOURAUD</t>
  </si>
  <si>
    <t>Karl</t>
  </si>
  <si>
    <t>VIERS</t>
  </si>
  <si>
    <t>BOUTTIER</t>
  </si>
  <si>
    <t>Joshua</t>
  </si>
  <si>
    <t>LEROY</t>
  </si>
  <si>
    <t>Flavien</t>
  </si>
  <si>
    <t>PALATRE</t>
  </si>
  <si>
    <t>Pierrick</t>
  </si>
  <si>
    <t>NICOLEAU</t>
  </si>
  <si>
    <t>ST SYLVAIN D'ANJOU</t>
  </si>
  <si>
    <t>LA BRETESCHE</t>
  </si>
  <si>
    <t>ST JD MONTS</t>
  </si>
  <si>
    <t>LA PRESQU'ILE</t>
  </si>
  <si>
    <t>U16 G</t>
  </si>
  <si>
    <t>U16 F</t>
  </si>
  <si>
    <t>U14 G</t>
  </si>
  <si>
    <t>U14 F</t>
  </si>
  <si>
    <t>GUILBAUD</t>
  </si>
  <si>
    <t>Jeanne</t>
  </si>
  <si>
    <t>SAILLOUR</t>
  </si>
  <si>
    <t>Juliette</t>
  </si>
  <si>
    <t>GPJ LB</t>
  </si>
  <si>
    <t>BEGIAC</t>
  </si>
  <si>
    <t>Dylan</t>
  </si>
  <si>
    <t>RENAUDIN</t>
  </si>
  <si>
    <t>Clément</t>
  </si>
  <si>
    <t>MILA</t>
  </si>
  <si>
    <t>Florian</t>
  </si>
  <si>
    <t>SIMON</t>
  </si>
  <si>
    <t>MAYRAS</t>
  </si>
  <si>
    <t>Sacha</t>
  </si>
  <si>
    <t>GUYOT</t>
  </si>
  <si>
    <t>Armand</t>
  </si>
  <si>
    <t>DAVIAU</t>
  </si>
  <si>
    <t>JULIEN</t>
  </si>
  <si>
    <t>Lola</t>
  </si>
  <si>
    <t xml:space="preserve">GUILLE </t>
  </si>
  <si>
    <t>Manon</t>
  </si>
  <si>
    <t>Domangère</t>
  </si>
  <si>
    <t>DE REU</t>
  </si>
  <si>
    <t>Jules</t>
  </si>
  <si>
    <t>Sixte</t>
  </si>
  <si>
    <t>PEIGNE</t>
  </si>
  <si>
    <t>Alfred</t>
  </si>
  <si>
    <t>BOUILLON</t>
  </si>
  <si>
    <t>Titouan</t>
  </si>
  <si>
    <t>MIGEON</t>
  </si>
  <si>
    <t>Neogolf</t>
  </si>
  <si>
    <t>HEYLEN</t>
  </si>
  <si>
    <t>Pierre</t>
  </si>
  <si>
    <t>FERNANDEZ MANGAS</t>
  </si>
  <si>
    <t>Enzo</t>
  </si>
  <si>
    <t>Adam</t>
  </si>
  <si>
    <t>Matt</t>
  </si>
  <si>
    <t>QUITTET</t>
  </si>
  <si>
    <t>Ombeline</t>
  </si>
  <si>
    <t>DELTOMBE</t>
  </si>
  <si>
    <t>Lou</t>
  </si>
  <si>
    <t>SAUREL</t>
  </si>
  <si>
    <t>GUERREAU</t>
  </si>
  <si>
    <t>CAPUS</t>
  </si>
  <si>
    <t>LE BORGNE</t>
  </si>
  <si>
    <t>Léo-Paul</t>
  </si>
  <si>
    <t>BERTRAND</t>
  </si>
  <si>
    <t>Ambroise</t>
  </si>
  <si>
    <t>Thomas</t>
  </si>
  <si>
    <t>RYCKEBUSCH</t>
  </si>
  <si>
    <t>Julien</t>
  </si>
  <si>
    <t>Charlotte</t>
  </si>
  <si>
    <t>DEVESA</t>
  </si>
  <si>
    <t>Joyce</t>
  </si>
  <si>
    <t>Alix</t>
  </si>
  <si>
    <t>St Sébastien</t>
  </si>
  <si>
    <t>LEMEE</t>
  </si>
  <si>
    <t>BIARD</t>
  </si>
  <si>
    <t>Victor</t>
  </si>
  <si>
    <t>BRUNATTI</t>
  </si>
  <si>
    <t>Malo</t>
  </si>
  <si>
    <t>Savenay</t>
  </si>
  <si>
    <t>CHHIN</t>
  </si>
  <si>
    <t>Camille</t>
  </si>
  <si>
    <t>Laval</t>
  </si>
  <si>
    <t>Baugé</t>
  </si>
  <si>
    <t>CABRY</t>
  </si>
  <si>
    <t>Fantine</t>
  </si>
  <si>
    <t>GIROT</t>
  </si>
  <si>
    <t>Justine</t>
  </si>
  <si>
    <t>Sargé</t>
  </si>
  <si>
    <t>COQUARD</t>
  </si>
  <si>
    <t>Ophélie</t>
  </si>
  <si>
    <t>BOURASSEAU</t>
  </si>
  <si>
    <t>Leanne</t>
  </si>
  <si>
    <t>Angers</t>
  </si>
  <si>
    <t>RENOULT</t>
  </si>
  <si>
    <t>Vanessa</t>
  </si>
  <si>
    <t>Marine</t>
  </si>
  <si>
    <t>Marius</t>
  </si>
  <si>
    <t>HOSTE</t>
  </si>
  <si>
    <t>Tom</t>
  </si>
  <si>
    <t>LE MARCHAND</t>
  </si>
  <si>
    <t>Gabin</t>
  </si>
  <si>
    <t>PALMIERI</t>
  </si>
  <si>
    <t>Mathis</t>
  </si>
  <si>
    <t>BORY</t>
  </si>
  <si>
    <t>Matisse</t>
  </si>
  <si>
    <t>Pornic</t>
  </si>
  <si>
    <t>BLOT</t>
  </si>
  <si>
    <t>Gauthier</t>
  </si>
  <si>
    <t>GOURET</t>
  </si>
  <si>
    <t>Nicolas</t>
  </si>
  <si>
    <t>DELESALLE</t>
  </si>
  <si>
    <t>BOIS</t>
  </si>
  <si>
    <t>Henri</t>
  </si>
  <si>
    <t>GUEMAS</t>
  </si>
  <si>
    <t>Baptiste</t>
  </si>
  <si>
    <t>COLIN</t>
  </si>
  <si>
    <t>DEBUSSCHERE</t>
  </si>
  <si>
    <t>Timothée</t>
  </si>
  <si>
    <t>COULON</t>
  </si>
  <si>
    <t>GOUAULT</t>
  </si>
  <si>
    <t>César</t>
  </si>
  <si>
    <t>MIR - Qualifié France = 20pts</t>
  </si>
  <si>
    <t>JAUNET</t>
  </si>
  <si>
    <t>Tomy</t>
  </si>
  <si>
    <t>CROCHET</t>
  </si>
  <si>
    <t>Bernard MARTIN</t>
  </si>
  <si>
    <t>Ligue de Golf des Pays de la Loire</t>
  </si>
  <si>
    <t>GP jeunes (Ile d'Or-Sables d'Olonne- La Baule)</t>
  </si>
  <si>
    <t>GPJ SOL</t>
  </si>
  <si>
    <t>SABLES D'OLONNES</t>
  </si>
  <si>
    <t>Sables Ol</t>
  </si>
  <si>
    <t>PECH</t>
  </si>
  <si>
    <t>JAHAN</t>
  </si>
  <si>
    <t>DUVAL</t>
  </si>
  <si>
    <t>Flore</t>
  </si>
  <si>
    <t>Guérande</t>
  </si>
  <si>
    <t>GRANGEOT</t>
  </si>
  <si>
    <t>Anaïs</t>
  </si>
  <si>
    <t>Léopold</t>
  </si>
  <si>
    <t>Constance</t>
  </si>
  <si>
    <t>MARSOLLIER</t>
  </si>
  <si>
    <t>QUETU</t>
  </si>
  <si>
    <t>CIRIER</t>
  </si>
  <si>
    <t>Charles Amaury</t>
  </si>
  <si>
    <t xml:space="preserve">BOUTRY </t>
  </si>
  <si>
    <t>Benjamin</t>
  </si>
  <si>
    <t>VINCENT</t>
  </si>
  <si>
    <t>PASSOS</t>
  </si>
  <si>
    <t>Mathys</t>
  </si>
  <si>
    <t>LACIRE</t>
  </si>
  <si>
    <t>DELCROS-BICHON</t>
  </si>
  <si>
    <t>Leho</t>
  </si>
  <si>
    <t>LERAYS</t>
  </si>
  <si>
    <t>Eliott</t>
  </si>
  <si>
    <t>LE HELLIDU</t>
  </si>
  <si>
    <t>BISIAU</t>
  </si>
  <si>
    <t>Lucas</t>
  </si>
  <si>
    <t>AUBRON</t>
  </si>
  <si>
    <t>Leen</t>
  </si>
  <si>
    <t>Eloïse</t>
  </si>
  <si>
    <t>BERNIER</t>
  </si>
  <si>
    <t>Emilie</t>
  </si>
  <si>
    <t>St Sylvain</t>
  </si>
  <si>
    <t>Maxence</t>
  </si>
  <si>
    <t>Axel</t>
  </si>
  <si>
    <t>TERTRAIS</t>
  </si>
  <si>
    <t>SELEM</t>
  </si>
  <si>
    <t>Andréa</t>
  </si>
  <si>
    <t>GIRON</t>
  </si>
  <si>
    <t>VERDELLE</t>
  </si>
  <si>
    <t>Tim</t>
  </si>
  <si>
    <t>JUSTEAU</t>
  </si>
  <si>
    <t>GAUDRE</t>
  </si>
  <si>
    <t>VIDELAINE</t>
  </si>
  <si>
    <t>Tanguy</t>
  </si>
  <si>
    <t>CHAPPE</t>
  </si>
  <si>
    <t>KHAMDARANIKORN</t>
  </si>
  <si>
    <t>NOBILI</t>
  </si>
  <si>
    <t>Gabriel</t>
  </si>
  <si>
    <t>Cyprien</t>
  </si>
  <si>
    <t>Romane</t>
  </si>
  <si>
    <t>LOUKILI</t>
  </si>
  <si>
    <t>Amandine</t>
  </si>
  <si>
    <t>Clémence</t>
  </si>
  <si>
    <t>Quentin</t>
  </si>
  <si>
    <t>BOHU-THOMAS</t>
  </si>
  <si>
    <t>Maé</t>
  </si>
  <si>
    <t>LIEGEOIS</t>
  </si>
  <si>
    <t>Valentin</t>
  </si>
  <si>
    <t>LEFFRAY</t>
  </si>
  <si>
    <t>CHEVALLIER</t>
  </si>
  <si>
    <t>Côme</t>
  </si>
  <si>
    <t>BIGNOLAIS</t>
  </si>
  <si>
    <t>Sarah</t>
  </si>
  <si>
    <t>BERTHE</t>
  </si>
  <si>
    <t>Donatien</t>
  </si>
  <si>
    <t>Léa</t>
  </si>
  <si>
    <t>VOIMENT</t>
  </si>
  <si>
    <t>LE STRAT</t>
  </si>
  <si>
    <t>Ange</t>
  </si>
  <si>
    <t>LUSSIGNOL VOUGE</t>
  </si>
  <si>
    <t>Sélection quadrangulaire U10</t>
  </si>
  <si>
    <t>Quad</t>
  </si>
  <si>
    <t>POITEVIN</t>
  </si>
  <si>
    <t>Darren</t>
  </si>
  <si>
    <t>HEULOT</t>
  </si>
  <si>
    <t>THUILLIER</t>
  </si>
  <si>
    <t>Timéo</t>
  </si>
  <si>
    <t>VERDONK</t>
  </si>
  <si>
    <t>Ethan</t>
  </si>
  <si>
    <t>Olonnes</t>
  </si>
  <si>
    <t>TREGER</t>
  </si>
  <si>
    <t>PRO Interclubs</t>
  </si>
  <si>
    <t>U16 G - 2003-2004</t>
  </si>
  <si>
    <t>U16 F  -  2003-2004</t>
  </si>
  <si>
    <t>U10 G - 2009 et &gt;</t>
  </si>
  <si>
    <t>U12 G - 2007-2008</t>
  </si>
  <si>
    <t>U14 G - 2005-2006</t>
  </si>
  <si>
    <t>U14 F - 2005-2006</t>
  </si>
  <si>
    <t>U12 F - 2007-2008</t>
  </si>
  <si>
    <t>U10 F - 2009 et &gt;</t>
  </si>
  <si>
    <t>CD 44</t>
  </si>
  <si>
    <t>CD 49</t>
  </si>
  <si>
    <t>CD 53-72</t>
  </si>
  <si>
    <t>CD 85</t>
  </si>
  <si>
    <r>
      <t>PQ -</t>
    </r>
    <r>
      <rPr>
        <sz val="10"/>
        <color indexed="10"/>
        <rFont val="Arial"/>
        <family val="2"/>
      </rPr>
      <t xml:space="preserve"> Qualifié MIR = 10pts</t>
    </r>
  </si>
  <si>
    <t>2019 pas de point de participation au 5 premiers</t>
  </si>
  <si>
    <r>
      <t>EQUIPE</t>
    </r>
    <r>
      <rPr>
        <sz val="10"/>
        <color indexed="10"/>
        <rFont val="Arial"/>
        <family val="2"/>
      </rPr>
      <t xml:space="preserve">* </t>
    </r>
  </si>
  <si>
    <r>
      <t xml:space="preserve">Montant de l'aide totale de la Ligue vers les Ecoles de Golf :                                                                                                              </t>
    </r>
    <r>
      <rPr>
        <b/>
        <sz val="16"/>
        <rFont val="Arial"/>
        <family val="2"/>
      </rPr>
      <t>15 000 €</t>
    </r>
  </si>
  <si>
    <r>
      <t xml:space="preserve">9000 </t>
    </r>
    <r>
      <rPr>
        <b/>
        <sz val="11"/>
        <rFont val="Arial"/>
        <family val="2"/>
      </rPr>
      <t>€</t>
    </r>
    <r>
      <rPr>
        <sz val="10"/>
        <rFont val="Arial"/>
        <family val="2"/>
      </rPr>
      <t xml:space="preserve"> , la progression est </t>
    </r>
  </si>
  <si>
    <t xml:space="preserve">2019 : Prorata de l’évolution des licences jeunes (- de 19 ans), se reporter au Vademecum / SYNTHESE AIDES DE LIGUE 2019                </t>
  </si>
  <si>
    <t>BONNEAU-LEDOUX</t>
  </si>
  <si>
    <t>ENGEL</t>
  </si>
  <si>
    <t>KERJEAN</t>
  </si>
  <si>
    <t>Melchior</t>
  </si>
  <si>
    <t>3120 en 2018</t>
  </si>
  <si>
    <t>208 en 2018</t>
  </si>
  <si>
    <t>GP Jeunes Ile d'Or</t>
  </si>
  <si>
    <t>REZZOUG-SKRZYPEK</t>
  </si>
  <si>
    <t>Benoit</t>
  </si>
  <si>
    <t>MICHEL</t>
  </si>
  <si>
    <t>ALLAIN-GUILLAUME</t>
  </si>
  <si>
    <t>KERMARREC</t>
  </si>
  <si>
    <t>Owen</t>
  </si>
  <si>
    <t>Critérium U10                      Ile d'Or</t>
  </si>
  <si>
    <t>18 T</t>
  </si>
  <si>
    <t>9 T</t>
  </si>
  <si>
    <t>CRIT IO</t>
  </si>
  <si>
    <t>Qualifié MIR</t>
  </si>
  <si>
    <t>MG</t>
  </si>
  <si>
    <t>MF</t>
  </si>
  <si>
    <t>BG</t>
  </si>
  <si>
    <t>BF</t>
  </si>
  <si>
    <t>U12G</t>
  </si>
  <si>
    <t>U12F</t>
  </si>
  <si>
    <t>PQ - Fontenelles</t>
  </si>
  <si>
    <t>MOTTAIS-LION</t>
  </si>
  <si>
    <t>SCHMITT-THELEMAQUE</t>
  </si>
  <si>
    <t>LEVASSEUR</t>
  </si>
  <si>
    <t>Georges</t>
  </si>
  <si>
    <t>HUBERT</t>
  </si>
  <si>
    <t>GIRAUDEAU</t>
  </si>
  <si>
    <t>Marty</t>
  </si>
  <si>
    <t>HAROCHE</t>
  </si>
  <si>
    <t>Simon</t>
  </si>
  <si>
    <t>RIVIERE</t>
  </si>
  <si>
    <t>Joao</t>
  </si>
  <si>
    <t>JALLAIS KERMARREC</t>
  </si>
  <si>
    <t>DAUPTAIN</t>
  </si>
  <si>
    <t>Flavie</t>
  </si>
  <si>
    <t>MIR - Val Quéven</t>
  </si>
  <si>
    <t>Qualifié FRANCE</t>
  </si>
  <si>
    <t>U16                   G &amp; F</t>
  </si>
  <si>
    <t>X</t>
  </si>
  <si>
    <t>FRUTEAU DE LACLOS</t>
  </si>
  <si>
    <t>ORGEVAL</t>
  </si>
  <si>
    <t>FRANCE</t>
  </si>
  <si>
    <t>GP Jeunes Sables d'Olonnes</t>
  </si>
  <si>
    <t>GRAND PEAN</t>
  </si>
  <si>
    <t>Théodore</t>
  </si>
  <si>
    <t>Sargé Le Mans</t>
  </si>
  <si>
    <t>GP Jeunes La Baule</t>
  </si>
  <si>
    <t>CL+P</t>
  </si>
  <si>
    <t>U14</t>
  </si>
  <si>
    <t>U12</t>
  </si>
  <si>
    <t>Pro</t>
  </si>
  <si>
    <t>Stanislas</t>
  </si>
  <si>
    <t>LE COUR GRANDMAISON</t>
  </si>
  <si>
    <t>AUFFRET</t>
  </si>
  <si>
    <t>FABRE</t>
  </si>
  <si>
    <t>Anatole</t>
  </si>
  <si>
    <t>FOUCAULT</t>
  </si>
  <si>
    <t>Félix</t>
  </si>
  <si>
    <t>Néogolf</t>
  </si>
  <si>
    <t>SARRAZIN</t>
  </si>
  <si>
    <t>SCOTT</t>
  </si>
  <si>
    <t>Alistair</t>
  </si>
  <si>
    <t>CRAND</t>
  </si>
  <si>
    <t>Lino</t>
  </si>
  <si>
    <t>HALLEREAU</t>
  </si>
  <si>
    <t>METAYER</t>
  </si>
  <si>
    <t>DOUSSET</t>
  </si>
  <si>
    <t>Colombe</t>
  </si>
  <si>
    <t>LABBE</t>
  </si>
  <si>
    <t>RACAULT</t>
  </si>
  <si>
    <t>Zoé</t>
  </si>
  <si>
    <t>LEMITRE</t>
  </si>
  <si>
    <t>Arwenn</t>
  </si>
  <si>
    <t>HUMEAU</t>
  </si>
  <si>
    <t>POISBELAUD</t>
  </si>
  <si>
    <t>Pauline</t>
  </si>
  <si>
    <t>Marvan</t>
  </si>
  <si>
    <t>VARELLA</t>
  </si>
  <si>
    <t>HERVE</t>
  </si>
  <si>
    <t>Calixte</t>
  </si>
  <si>
    <t>FOURAGE</t>
  </si>
  <si>
    <t>Mathieu</t>
  </si>
  <si>
    <t>RODIEN</t>
  </si>
  <si>
    <t>Oscar</t>
  </si>
  <si>
    <t>STANG</t>
  </si>
  <si>
    <t>Arsène</t>
  </si>
  <si>
    <t>Domitille</t>
  </si>
  <si>
    <t>SENOSIAIN</t>
  </si>
  <si>
    <t>Estéban</t>
  </si>
  <si>
    <t>O'SULIVAN</t>
  </si>
  <si>
    <t>Beckett</t>
  </si>
  <si>
    <t>DILLENSEGER</t>
  </si>
  <si>
    <t>Philippe</t>
  </si>
  <si>
    <t>BEN HADJ</t>
  </si>
  <si>
    <t>NEUQUELMAN</t>
  </si>
  <si>
    <t>Marin</t>
  </si>
  <si>
    <t>THERET-BONNET</t>
  </si>
  <si>
    <t>Eloan</t>
  </si>
  <si>
    <t>BERAHYA</t>
  </si>
  <si>
    <t>Maud</t>
  </si>
  <si>
    <t>AUROY</t>
  </si>
  <si>
    <t>Yaoni</t>
  </si>
  <si>
    <t>DELALANDE</t>
  </si>
  <si>
    <t>Bastien</t>
  </si>
  <si>
    <t>GUILLET</t>
  </si>
  <si>
    <t>Charly</t>
  </si>
  <si>
    <t>COUELIER</t>
  </si>
  <si>
    <t>AVENEL</t>
  </si>
  <si>
    <t>CREIGNOU TERRIER</t>
  </si>
  <si>
    <t>Alice</t>
  </si>
  <si>
    <t>BERTRAN DE BALANDA</t>
  </si>
  <si>
    <t>Aurélien</t>
  </si>
  <si>
    <t>DEFRESNE</t>
  </si>
  <si>
    <t>PRODHOMME</t>
  </si>
  <si>
    <t>Louison</t>
  </si>
  <si>
    <t>DUPLESSIS</t>
  </si>
  <si>
    <t>MAINE</t>
  </si>
  <si>
    <t>Mathias</t>
  </si>
  <si>
    <t>Auguste</t>
  </si>
  <si>
    <t>Harold</t>
  </si>
  <si>
    <t>INTER CLUBS JEUNES</t>
  </si>
  <si>
    <t>ICom                       U11</t>
  </si>
  <si>
    <t>HURLUPE</t>
  </si>
  <si>
    <t>RENARD</t>
  </si>
  <si>
    <t>Térence</t>
  </si>
  <si>
    <t>LUONG</t>
  </si>
  <si>
    <t>Ema</t>
  </si>
  <si>
    <t>GABOREL</t>
  </si>
  <si>
    <t>06/10/2019</t>
  </si>
  <si>
    <t>I-Ligues U12</t>
  </si>
  <si>
    <t>France</t>
  </si>
  <si>
    <t xml:space="preserve">Qualifié dans le groupe France  </t>
  </si>
  <si>
    <r>
      <t xml:space="preserve">Qualifié pour le Tournoi Fédéral </t>
    </r>
    <r>
      <rPr>
        <sz val="10"/>
        <color indexed="8"/>
        <rFont val="Arial"/>
        <family val="2"/>
      </rPr>
      <t xml:space="preserve">Jeunes </t>
    </r>
  </si>
  <si>
    <t>029/10/2019</t>
  </si>
  <si>
    <t>29/10/2019</t>
  </si>
  <si>
    <t>Challenge Ouest-France U10-U12</t>
  </si>
  <si>
    <t>Challenge                                                      Ouest-France</t>
  </si>
  <si>
    <t>C O-F</t>
  </si>
  <si>
    <t>31/10/2019</t>
  </si>
  <si>
    <r>
      <t xml:space="preserve">TJG U10                    </t>
    </r>
    <r>
      <rPr>
        <sz val="12"/>
        <rFont val="Arial"/>
        <family val="2"/>
      </rPr>
      <t xml:space="preserve">       G + F</t>
    </r>
  </si>
  <si>
    <t>CL G</t>
  </si>
  <si>
    <t>CL F</t>
  </si>
  <si>
    <t>Quadra U10</t>
  </si>
  <si>
    <t>LUCAS</t>
  </si>
  <si>
    <t>MOURLON</t>
  </si>
  <si>
    <t>CORDIER</t>
  </si>
  <si>
    <t>Emie</t>
  </si>
  <si>
    <t>LEMERCIER</t>
  </si>
  <si>
    <t>Philippine</t>
  </si>
  <si>
    <t>Elsy</t>
  </si>
  <si>
    <t>CARTEGNIE</t>
  </si>
  <si>
    <t>Marc</t>
  </si>
  <si>
    <t>LEBOSSE</t>
  </si>
  <si>
    <t>TERRASSE</t>
  </si>
  <si>
    <t>Tristan</t>
  </si>
  <si>
    <t>GOHIER</t>
  </si>
  <si>
    <t>Lévi</t>
  </si>
  <si>
    <r>
      <t xml:space="preserve">La subvention sera amputée de 50% pour un club classé dans les 15 premiers  à la date limite d'inscription et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n'ayant pas fait acte de candidature</t>
    </r>
    <r>
      <rPr>
        <b/>
        <sz val="12"/>
        <rFont val="Arial"/>
        <family val="2"/>
      </rPr>
      <t xml:space="preserve">  à l'Inter-Clubs Jeunes</t>
    </r>
  </si>
  <si>
    <t>209 en 2018</t>
  </si>
  <si>
    <t>non renouvelé en 2019</t>
  </si>
  <si>
    <t>LE SOLLIEC</t>
  </si>
  <si>
    <t>Anjou</t>
  </si>
  <si>
    <t>18/11/2019</t>
  </si>
  <si>
    <t>U16 G - 2004-2005</t>
  </si>
  <si>
    <t>U14 G - 2006-2007</t>
  </si>
  <si>
    <t>U12 G - 2008-2009</t>
  </si>
  <si>
    <t>U10 G - 2010 et &gt;</t>
  </si>
  <si>
    <t>+4 filles</t>
  </si>
  <si>
    <t>non renouvelé en 2020</t>
  </si>
  <si>
    <t>U16 F  -  2004-2005</t>
  </si>
  <si>
    <t>U14 F - 2006-2007</t>
  </si>
  <si>
    <t>U12 F - 2008-2009</t>
  </si>
  <si>
    <t>U10 F - 20010 et &gt;</t>
  </si>
  <si>
    <t>190 jeunes                                                             44 filles et 146 garçons</t>
  </si>
  <si>
    <t>Potentiel 2020</t>
  </si>
  <si>
    <t>Potentiel 2019</t>
  </si>
  <si>
    <t>Aides de la Ligue aux Ecoles de Golf 2019</t>
  </si>
  <si>
    <t>Eléonore</t>
  </si>
  <si>
    <t>Non renouvelé</t>
  </si>
  <si>
    <t>Renouvelé</t>
  </si>
  <si>
    <t>Néo</t>
  </si>
  <si>
    <t>ALLIOT</t>
  </si>
  <si>
    <t>Tiago</t>
  </si>
  <si>
    <t>AMAH</t>
  </si>
  <si>
    <t>Joseph</t>
  </si>
  <si>
    <t>DESFOUX</t>
  </si>
  <si>
    <t>Elouann</t>
  </si>
  <si>
    <t>ROUSSEAU</t>
  </si>
  <si>
    <t>BRAUD</t>
  </si>
  <si>
    <t>Salomé</t>
  </si>
  <si>
    <t>GALLEY MAGAUD</t>
  </si>
  <si>
    <t>GUILLORIT</t>
  </si>
  <si>
    <t>Margaux</t>
  </si>
  <si>
    <t>TRIBUT-GUEDE</t>
  </si>
  <si>
    <t>BOIFFARD DUCET</t>
  </si>
  <si>
    <t>Jean</t>
  </si>
  <si>
    <t>CREPEAU</t>
  </si>
  <si>
    <t>DE GAULLE</t>
  </si>
  <si>
    <t>Aristide</t>
  </si>
  <si>
    <t>DEZE</t>
  </si>
  <si>
    <t>LANGLOIS</t>
  </si>
  <si>
    <t>LERAY</t>
  </si>
  <si>
    <t>MARTIN</t>
  </si>
  <si>
    <t>ROBINEAU</t>
  </si>
  <si>
    <t>Nour</t>
  </si>
  <si>
    <t>Saumur</t>
  </si>
  <si>
    <t>BRIERE</t>
  </si>
  <si>
    <t>Julia</t>
  </si>
  <si>
    <t>GUILLOIS</t>
  </si>
  <si>
    <t>MENARD</t>
  </si>
  <si>
    <t>Clothilde</t>
  </si>
  <si>
    <t>Lucie</t>
  </si>
  <si>
    <t>ARDOIN</t>
  </si>
  <si>
    <t>DECORDE</t>
  </si>
  <si>
    <t xml:space="preserve">FACHE </t>
  </si>
  <si>
    <t>GROUAS</t>
  </si>
  <si>
    <t>Noé</t>
  </si>
  <si>
    <t>GUIGNOT</t>
  </si>
  <si>
    <t>Edouard</t>
  </si>
  <si>
    <t>MAGINOT</t>
  </si>
  <si>
    <t>MORNET</t>
  </si>
  <si>
    <t>NASSOUR</t>
  </si>
  <si>
    <t>Zein</t>
  </si>
  <si>
    <t>PATTERSON</t>
  </si>
  <si>
    <t>PECHABRIER</t>
  </si>
  <si>
    <t>PRADELOU</t>
  </si>
  <si>
    <t>REBERNIK</t>
  </si>
  <si>
    <t>SOIBINET</t>
  </si>
  <si>
    <t>DESCROIX</t>
  </si>
  <si>
    <t xml:space="preserve">LE TALLEC </t>
  </si>
  <si>
    <t>ALLAIN</t>
  </si>
  <si>
    <t>BESSE</t>
  </si>
  <si>
    <t>BOUREAU</t>
  </si>
  <si>
    <t>COURANT</t>
  </si>
  <si>
    <t>Aymar</t>
  </si>
  <si>
    <t>EVRAIN</t>
  </si>
  <si>
    <t>GIRAULT</t>
  </si>
  <si>
    <t>Corentin</t>
  </si>
  <si>
    <t>LEDUC</t>
  </si>
  <si>
    <t>Gurvan</t>
  </si>
  <si>
    <t>LONGEAT</t>
  </si>
  <si>
    <t>MAZET</t>
  </si>
  <si>
    <t>Prosper</t>
  </si>
  <si>
    <t>MKNITARYAN</t>
  </si>
  <si>
    <t>NOZIERE</t>
  </si>
  <si>
    <t>PAPON MECHOULAN</t>
  </si>
  <si>
    <t>Solal</t>
  </si>
  <si>
    <t>PECOURT</t>
  </si>
  <si>
    <t>PICOT</t>
  </si>
  <si>
    <t>THOMAS</t>
  </si>
  <si>
    <t>Emilien</t>
  </si>
  <si>
    <t>URBANIAK</t>
  </si>
  <si>
    <t>VIRY</t>
  </si>
  <si>
    <t>- 13 filles</t>
  </si>
  <si>
    <t>- 43 garçons</t>
  </si>
  <si>
    <t>La Bretesche, sans AS, n'apparait pas dans ce bilan.</t>
  </si>
  <si>
    <t>% Licences Jeunes</t>
  </si>
  <si>
    <t xml:space="preserve">LES BASES </t>
  </si>
  <si>
    <t>SUBVENTIONS                               FINALES</t>
  </si>
  <si>
    <t>TOTAL   :</t>
  </si>
  <si>
    <t>BONUS</t>
  </si>
  <si>
    <t>- 10%</t>
  </si>
  <si>
    <t>- 5%</t>
  </si>
  <si>
    <t>- 2%</t>
  </si>
  <si>
    <t>- 3%</t>
  </si>
  <si>
    <t>+ 18%</t>
  </si>
  <si>
    <t>- 25%</t>
  </si>
  <si>
    <t>+ 25%</t>
  </si>
  <si>
    <t>+ 14%</t>
  </si>
  <si>
    <t>+ 3%</t>
  </si>
  <si>
    <t>- 12%</t>
  </si>
  <si>
    <t>- 6%</t>
  </si>
  <si>
    <t>- 21%</t>
  </si>
  <si>
    <t>+ 6%</t>
  </si>
  <si>
    <t>+ 2%</t>
  </si>
  <si>
    <t>+ 125%</t>
  </si>
  <si>
    <t>0%</t>
  </si>
  <si>
    <t>+ 7%</t>
  </si>
  <si>
    <t>- 26%</t>
  </si>
  <si>
    <t>+ 150%</t>
  </si>
  <si>
    <t>+ 33%</t>
  </si>
  <si>
    <t>+ 37%</t>
  </si>
  <si>
    <t>-</t>
  </si>
  <si>
    <t>Classement Final au :</t>
  </si>
  <si>
    <t>05/12/2019</t>
  </si>
  <si>
    <t>Responsable Jeunes, Scolaires, Universitaires et Haut Niveau</t>
  </si>
  <si>
    <t xml:space="preserve">LES BONUS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</si>
</sst>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#,##0\ [$€-1]"/>
    <numFmt numFmtId="168" formatCode="0.0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\ &quot;€&quot;"/>
    <numFmt numFmtId="174" formatCode="#,##0.00\ &quot;€&quot;;[Red]#,##0.00\ &quot;€&quot;"/>
    <numFmt numFmtId="175" formatCode="#,##0\ &quot;€&quot;"/>
    <numFmt numFmtId="176" formatCode="#,##0.00\ [$€-1]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40"/>
      <name val="Arial"/>
      <family val="2"/>
    </font>
    <font>
      <b/>
      <sz val="16"/>
      <color indexed="10"/>
      <name val="Arial"/>
      <family val="2"/>
    </font>
    <font>
      <b/>
      <sz val="24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B0F0"/>
      <name val="Arial"/>
      <family val="2"/>
    </font>
    <font>
      <b/>
      <sz val="24"/>
      <color theme="1"/>
      <name val="Calibri"/>
      <family val="2"/>
    </font>
    <font>
      <b/>
      <sz val="16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7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5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78">
      <alignment/>
      <protection/>
    </xf>
    <xf numFmtId="0" fontId="0" fillId="0" borderId="0" xfId="78" applyAlignment="1">
      <alignment horizontal="center"/>
      <protection/>
    </xf>
    <xf numFmtId="0" fontId="0" fillId="0" borderId="0" xfId="76">
      <alignment/>
      <protection/>
    </xf>
    <xf numFmtId="0" fontId="0" fillId="0" borderId="0" xfId="78" applyFont="1" applyAlignment="1">
      <alignment horizontal="center"/>
      <protection/>
    </xf>
    <xf numFmtId="0" fontId="0" fillId="0" borderId="0" xfId="78" applyAlignment="1">
      <alignment/>
      <protection/>
    </xf>
    <xf numFmtId="0" fontId="0" fillId="0" borderId="0" xfId="78" applyFont="1" applyAlignment="1">
      <alignment horizontal="centerContinuous" vertical="center"/>
      <protection/>
    </xf>
    <xf numFmtId="0" fontId="8" fillId="0" borderId="0" xfId="78" applyFont="1" applyAlignment="1">
      <alignment horizontal="centerContinuous" vertical="center"/>
      <protection/>
    </xf>
    <xf numFmtId="0" fontId="0" fillId="0" borderId="0" xfId="78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2" fillId="0" borderId="0" xfId="78" applyFont="1" applyFill="1" applyBorder="1" applyAlignment="1">
      <alignment horizontal="center" vertical="center"/>
      <protection/>
    </xf>
    <xf numFmtId="0" fontId="0" fillId="0" borderId="16" xfId="78" applyFill="1" applyBorder="1" applyAlignment="1">
      <alignment horizontal="center" vertical="center"/>
      <protection/>
    </xf>
    <xf numFmtId="0" fontId="0" fillId="0" borderId="0" xfId="78" applyFill="1" applyBorder="1">
      <alignment/>
      <protection/>
    </xf>
    <xf numFmtId="0" fontId="0" fillId="0" borderId="0" xfId="78" applyFont="1" applyFill="1" applyAlignment="1">
      <alignment horizontal="center"/>
      <protection/>
    </xf>
    <xf numFmtId="0" fontId="0" fillId="0" borderId="17" xfId="78" applyFill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7" fillId="0" borderId="18" xfId="78" applyFont="1" applyBorder="1" applyAlignment="1">
      <alignment horizontal="center" vertical="center" wrapText="1"/>
      <protection/>
    </xf>
    <xf numFmtId="0" fontId="0" fillId="0" borderId="19" xfId="78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1" xfId="78" applyBorder="1" applyAlignment="1">
      <alignment horizontal="center"/>
      <protection/>
    </xf>
    <xf numFmtId="49" fontId="0" fillId="0" borderId="21" xfId="78" applyNumberFormat="1" applyFont="1" applyBorder="1" applyAlignment="1">
      <alignment horizontal="center"/>
      <protection/>
    </xf>
    <xf numFmtId="49" fontId="0" fillId="0" borderId="22" xfId="78" applyNumberFormat="1" applyFont="1" applyBorder="1" applyAlignment="1">
      <alignment horizontal="center"/>
      <protection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4" borderId="21" xfId="78" applyFill="1" applyBorder="1" applyAlignment="1">
      <alignment horizontal="center"/>
      <protection/>
    </xf>
    <xf numFmtId="0" fontId="8" fillId="24" borderId="0" xfId="78" applyFont="1" applyFill="1" applyAlignment="1">
      <alignment horizontal="centerContinuous" vertical="center"/>
      <protection/>
    </xf>
    <xf numFmtId="0" fontId="0" fillId="24" borderId="0" xfId="78" applyFill="1">
      <alignment/>
      <protection/>
    </xf>
    <xf numFmtId="0" fontId="28" fillId="24" borderId="0" xfId="0" applyFont="1" applyFill="1" applyAlignment="1">
      <alignment vertical="center"/>
    </xf>
    <xf numFmtId="0" fontId="0" fillId="24" borderId="0" xfId="78" applyFont="1" applyFill="1" applyAlignment="1">
      <alignment horizontal="center"/>
      <protection/>
    </xf>
    <xf numFmtId="0" fontId="0" fillId="24" borderId="0" xfId="78" applyFill="1" applyAlignment="1">
      <alignment horizontal="center"/>
      <protection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6" fillId="0" borderId="26" xfId="78" applyFont="1" applyFill="1" applyBorder="1" applyAlignment="1">
      <alignment horizontal="center" vertical="center"/>
      <protection/>
    </xf>
    <xf numFmtId="0" fontId="6" fillId="24" borderId="26" xfId="78" applyFont="1" applyFill="1" applyBorder="1" applyAlignment="1">
      <alignment horizontal="center" vertical="center"/>
      <protection/>
    </xf>
    <xf numFmtId="0" fontId="6" fillId="0" borderId="27" xfId="7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8" xfId="78" applyBorder="1" applyAlignment="1">
      <alignment horizontal="center"/>
      <protection/>
    </xf>
    <xf numFmtId="1" fontId="2" fillId="25" borderId="29" xfId="78" applyNumberFormat="1" applyFont="1" applyFill="1" applyBorder="1" applyAlignment="1">
      <alignment horizontal="center" vertical="center"/>
      <protection/>
    </xf>
    <xf numFmtId="0" fontId="0" fillId="25" borderId="0" xfId="0" applyFill="1" applyAlignment="1">
      <alignment/>
    </xf>
    <xf numFmtId="0" fontId="2" fillId="25" borderId="29" xfId="78" applyFont="1" applyFill="1" applyBorder="1" applyAlignment="1">
      <alignment horizontal="center" vertical="center"/>
      <protection/>
    </xf>
    <xf numFmtId="0" fontId="6" fillId="25" borderId="30" xfId="77" applyFont="1" applyFill="1" applyBorder="1" applyAlignment="1">
      <alignment horizontal="center"/>
      <protection/>
    </xf>
    <xf numFmtId="9" fontId="0" fillId="25" borderId="31" xfId="77" applyNumberFormat="1" applyFill="1" applyBorder="1" applyAlignment="1">
      <alignment horizontal="center"/>
      <protection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9" fontId="4" fillId="26" borderId="32" xfId="0" applyNumberFormat="1" applyFont="1" applyFill="1" applyBorder="1" applyAlignment="1">
      <alignment horizontal="center"/>
    </xf>
    <xf numFmtId="49" fontId="4" fillId="26" borderId="33" xfId="0" applyNumberFormat="1" applyFont="1" applyFill="1" applyBorder="1" applyAlignment="1">
      <alignment horizontal="center"/>
    </xf>
    <xf numFmtId="0" fontId="4" fillId="26" borderId="33" xfId="0" applyFont="1" applyFill="1" applyBorder="1" applyAlignment="1">
      <alignment horizontal="center"/>
    </xf>
    <xf numFmtId="49" fontId="10" fillId="2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27" borderId="14" xfId="0" applyFont="1" applyFill="1" applyBorder="1" applyAlignment="1">
      <alignment horizontal="center" vertical="center"/>
    </xf>
    <xf numFmtId="0" fontId="0" fillId="27" borderId="34" xfId="0" applyFill="1" applyBorder="1" applyAlignment="1">
      <alignment horizontal="center"/>
    </xf>
    <xf numFmtId="167" fontId="4" fillId="27" borderId="35" xfId="43" applyNumberFormat="1" applyFont="1" applyFill="1" applyBorder="1" applyAlignment="1">
      <alignment horizontal="center"/>
    </xf>
    <xf numFmtId="0" fontId="0" fillId="27" borderId="20" xfId="0" applyFill="1" applyBorder="1" applyAlignment="1">
      <alignment horizontal="center"/>
    </xf>
    <xf numFmtId="167" fontId="4" fillId="27" borderId="25" xfId="43" applyNumberFormat="1" applyFont="1" applyFill="1" applyBorder="1" applyAlignment="1">
      <alignment horizontal="center"/>
    </xf>
    <xf numFmtId="167" fontId="10" fillId="27" borderId="23" xfId="0" applyNumberFormat="1" applyFont="1" applyFill="1" applyBorder="1" applyAlignment="1">
      <alignment horizontal="center"/>
    </xf>
    <xf numFmtId="0" fontId="3" fillId="28" borderId="14" xfId="0" applyFont="1" applyFill="1" applyBorder="1" applyAlignment="1">
      <alignment/>
    </xf>
    <xf numFmtId="0" fontId="3" fillId="28" borderId="23" xfId="0" applyFont="1" applyFill="1" applyBorder="1" applyAlignment="1">
      <alignment/>
    </xf>
    <xf numFmtId="49" fontId="3" fillId="28" borderId="34" xfId="0" applyNumberFormat="1" applyFont="1" applyFill="1" applyBorder="1" applyAlignment="1">
      <alignment/>
    </xf>
    <xf numFmtId="0" fontId="3" fillId="28" borderId="35" xfId="0" applyFont="1" applyFill="1" applyBorder="1" applyAlignment="1">
      <alignment/>
    </xf>
    <xf numFmtId="0" fontId="0" fillId="28" borderId="34" xfId="0" applyFill="1" applyBorder="1" applyAlignment="1">
      <alignment/>
    </xf>
    <xf numFmtId="0" fontId="0" fillId="28" borderId="35" xfId="0" applyFill="1" applyBorder="1" applyAlignment="1">
      <alignment/>
    </xf>
    <xf numFmtId="0" fontId="2" fillId="28" borderId="34" xfId="0" applyFont="1" applyFill="1" applyBorder="1" applyAlignment="1">
      <alignment/>
    </xf>
    <xf numFmtId="6" fontId="4" fillId="27" borderId="23" xfId="0" applyNumberFormat="1" applyFont="1" applyFill="1" applyBorder="1" applyAlignment="1">
      <alignment horizontal="center" vertical="center"/>
    </xf>
    <xf numFmtId="0" fontId="10" fillId="27" borderId="13" xfId="0" applyFont="1" applyFill="1" applyBorder="1" applyAlignment="1">
      <alignment horizontal="center"/>
    </xf>
    <xf numFmtId="0" fontId="5" fillId="29" borderId="20" xfId="77" applyFont="1" applyFill="1" applyBorder="1" applyAlignment="1">
      <alignment horizontal="center"/>
      <protection/>
    </xf>
    <xf numFmtId="0" fontId="0" fillId="0" borderId="0" xfId="78" applyBorder="1" applyAlignment="1">
      <alignment horizontal="center" vertical="center"/>
      <protection/>
    </xf>
    <xf numFmtId="0" fontId="0" fillId="0" borderId="0" xfId="78" applyAlignment="1">
      <alignment horizontal="center" vertical="center"/>
      <protection/>
    </xf>
    <xf numFmtId="0" fontId="0" fillId="0" borderId="0" xfId="78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6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0" borderId="0" xfId="0" applyFont="1" applyFill="1" applyAlignment="1">
      <alignment/>
    </xf>
    <xf numFmtId="0" fontId="0" fillId="30" borderId="0" xfId="0" applyFill="1" applyAlignment="1">
      <alignment/>
    </xf>
    <xf numFmtId="168" fontId="0" fillId="30" borderId="0" xfId="0" applyNumberForma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30" borderId="0" xfId="0" applyFont="1" applyFill="1" applyAlignment="1">
      <alignment/>
    </xf>
    <xf numFmtId="0" fontId="2" fillId="31" borderId="0" xfId="0" applyFont="1" applyFill="1" applyAlignment="1">
      <alignment/>
    </xf>
    <xf numFmtId="0" fontId="0" fillId="31" borderId="0" xfId="0" applyFill="1" applyAlignment="1">
      <alignment/>
    </xf>
    <xf numFmtId="168" fontId="0" fillId="31" borderId="0" xfId="0" applyNumberFormat="1" applyFill="1" applyAlignment="1">
      <alignment horizontal="center" vertical="center"/>
    </xf>
    <xf numFmtId="0" fontId="0" fillId="31" borderId="0" xfId="0" applyFill="1" applyAlignment="1">
      <alignment horizontal="center" vertical="center"/>
    </xf>
    <xf numFmtId="0" fontId="10" fillId="0" borderId="17" xfId="78" applyFont="1" applyFill="1" applyBorder="1" applyAlignment="1">
      <alignment horizontal="center" vertical="center"/>
      <protection/>
    </xf>
    <xf numFmtId="0" fontId="10" fillId="0" borderId="16" xfId="78" applyFont="1" applyFill="1" applyBorder="1" applyAlignment="1">
      <alignment horizontal="center" vertical="center"/>
      <protection/>
    </xf>
    <xf numFmtId="14" fontId="0" fillId="0" borderId="10" xfId="78" applyNumberFormat="1" applyBorder="1" applyAlignment="1">
      <alignment horizontal="center" vertical="center"/>
      <protection/>
    </xf>
    <xf numFmtId="0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horizontal="center" vertical="center"/>
    </xf>
    <xf numFmtId="1" fontId="10" fillId="0" borderId="17" xfId="78" applyNumberFormat="1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53" fillId="0" borderId="0" xfId="0" applyFont="1" applyAlignment="1">
      <alignment horizontal="left"/>
    </xf>
    <xf numFmtId="0" fontId="0" fillId="29" borderId="17" xfId="78" applyFont="1" applyFill="1" applyBorder="1" applyAlignment="1">
      <alignment vertical="center"/>
      <protection/>
    </xf>
    <xf numFmtId="0" fontId="0" fillId="29" borderId="16" xfId="78" applyFont="1" applyFill="1" applyBorder="1" applyAlignment="1">
      <alignment vertical="center"/>
      <protection/>
    </xf>
    <xf numFmtId="0" fontId="0" fillId="0" borderId="16" xfId="78" applyFont="1" applyFill="1" applyBorder="1" applyAlignment="1">
      <alignment vertical="center"/>
      <protection/>
    </xf>
    <xf numFmtId="0" fontId="0" fillId="0" borderId="16" xfId="78" applyFill="1" applyBorder="1" applyAlignment="1">
      <alignment vertical="center"/>
      <protection/>
    </xf>
    <xf numFmtId="167" fontId="54" fillId="0" borderId="0" xfId="0" applyNumberFormat="1" applyFont="1" applyAlignment="1">
      <alignment horizontal="center" vertical="center"/>
    </xf>
    <xf numFmtId="173" fontId="8" fillId="0" borderId="12" xfId="0" applyNumberFormat="1" applyFont="1" applyBorder="1" applyAlignment="1">
      <alignment horizontal="center" vertical="center"/>
    </xf>
    <xf numFmtId="173" fontId="8" fillId="32" borderId="12" xfId="0" applyNumberFormat="1" applyFont="1" applyFill="1" applyBorder="1" applyAlignment="1">
      <alignment horizontal="center" vertical="center"/>
    </xf>
    <xf numFmtId="0" fontId="0" fillId="0" borderId="0" xfId="78" applyFont="1" applyFill="1" applyBorder="1" applyAlignment="1">
      <alignment vertical="center"/>
      <protection/>
    </xf>
    <xf numFmtId="0" fontId="0" fillId="0" borderId="19" xfId="78" applyFont="1" applyFill="1" applyBorder="1" applyAlignment="1">
      <alignment vertical="center"/>
      <protection/>
    </xf>
    <xf numFmtId="0" fontId="6" fillId="0" borderId="37" xfId="78" applyFont="1" applyFill="1" applyBorder="1" applyAlignment="1">
      <alignment horizontal="center" vertical="center"/>
      <protection/>
    </xf>
    <xf numFmtId="0" fontId="6" fillId="0" borderId="38" xfId="78" applyFont="1" applyFill="1" applyBorder="1" applyAlignment="1">
      <alignment horizontal="center" vertical="center"/>
      <protection/>
    </xf>
    <xf numFmtId="0" fontId="6" fillId="0" borderId="10" xfId="78" applyFont="1" applyFill="1" applyBorder="1" applyAlignment="1">
      <alignment horizontal="center" vertical="center"/>
      <protection/>
    </xf>
    <xf numFmtId="0" fontId="6" fillId="0" borderId="39" xfId="78" applyFont="1" applyFill="1" applyBorder="1" applyAlignment="1">
      <alignment horizontal="center" vertical="center"/>
      <protection/>
    </xf>
    <xf numFmtId="0" fontId="6" fillId="24" borderId="10" xfId="78" applyFont="1" applyFill="1" applyBorder="1" applyAlignment="1">
      <alignment horizontal="center" vertical="center"/>
      <protection/>
    </xf>
    <xf numFmtId="0" fontId="6" fillId="0" borderId="40" xfId="78" applyFont="1" applyFill="1" applyBorder="1" applyAlignment="1">
      <alignment horizontal="center" vertical="center"/>
      <protection/>
    </xf>
    <xf numFmtId="0" fontId="6" fillId="0" borderId="41" xfId="78" applyFont="1" applyFill="1" applyBorder="1" applyAlignment="1">
      <alignment horizontal="center" vertical="center"/>
      <protection/>
    </xf>
    <xf numFmtId="0" fontId="6" fillId="24" borderId="41" xfId="78" applyFont="1" applyFill="1" applyBorder="1" applyAlignment="1">
      <alignment horizontal="center" vertical="center"/>
      <protection/>
    </xf>
    <xf numFmtId="0" fontId="6" fillId="0" borderId="42" xfId="78" applyFont="1" applyFill="1" applyBorder="1" applyAlignment="1">
      <alignment horizontal="center" vertical="center"/>
      <protection/>
    </xf>
    <xf numFmtId="0" fontId="6" fillId="0" borderId="17" xfId="78" applyFont="1" applyFill="1" applyBorder="1" applyAlignment="1">
      <alignment horizontal="center" vertical="center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6" fillId="0" borderId="19" xfId="78" applyFont="1" applyFill="1" applyBorder="1" applyAlignment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3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1" borderId="0" xfId="0" applyNumberFormat="1" applyFill="1" applyAlignment="1">
      <alignment horizontal="center" vertical="center"/>
    </xf>
    <xf numFmtId="0" fontId="6" fillId="32" borderId="26" xfId="78" applyFont="1" applyFill="1" applyBorder="1" applyAlignment="1">
      <alignment horizontal="center" vertical="center"/>
      <protection/>
    </xf>
    <xf numFmtId="0" fontId="6" fillId="32" borderId="10" xfId="78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69" applyFill="1" applyBorder="1">
      <alignment/>
      <protection/>
    </xf>
    <xf numFmtId="1" fontId="10" fillId="0" borderId="19" xfId="78" applyNumberFormat="1" applyFont="1" applyFill="1" applyBorder="1" applyAlignment="1">
      <alignment horizontal="center" vertical="center"/>
      <protection/>
    </xf>
    <xf numFmtId="173" fontId="4" fillId="0" borderId="16" xfId="77" applyNumberFormat="1" applyFont="1" applyFill="1" applyBorder="1" applyAlignment="1">
      <alignment horizontal="center" vertical="center"/>
      <protection/>
    </xf>
    <xf numFmtId="173" fontId="4" fillId="0" borderId="19" xfId="77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55" fillId="0" borderId="43" xfId="0" applyNumberFormat="1" applyFont="1" applyBorder="1" applyAlignment="1">
      <alignment horizontal="center" vertical="center"/>
    </xf>
    <xf numFmtId="173" fontId="30" fillId="0" borderId="44" xfId="78" applyNumberFormat="1" applyFont="1" applyFill="1" applyBorder="1" applyAlignment="1">
      <alignment vertical="center"/>
      <protection/>
    </xf>
    <xf numFmtId="167" fontId="4" fillId="26" borderId="17" xfId="43" applyNumberFormat="1" applyFont="1" applyFill="1" applyBorder="1" applyAlignment="1">
      <alignment horizontal="center" vertical="center"/>
    </xf>
    <xf numFmtId="173" fontId="56" fillId="27" borderId="17" xfId="0" applyNumberFormat="1" applyFont="1" applyFill="1" applyBorder="1" applyAlignment="1">
      <alignment horizontal="center" vertical="center"/>
    </xf>
    <xf numFmtId="173" fontId="4" fillId="0" borderId="17" xfId="77" applyNumberFormat="1" applyFont="1" applyFill="1" applyBorder="1" applyAlignment="1">
      <alignment horizontal="center" vertical="center"/>
      <protection/>
    </xf>
    <xf numFmtId="174" fontId="4" fillId="0" borderId="17" xfId="77" applyNumberFormat="1" applyFont="1" applyFill="1" applyBorder="1" applyAlignment="1">
      <alignment horizontal="center" vertical="center"/>
      <protection/>
    </xf>
    <xf numFmtId="173" fontId="5" fillId="0" borderId="17" xfId="77" applyNumberFormat="1" applyFont="1" applyFill="1" applyBorder="1" applyAlignment="1">
      <alignment horizontal="center" vertical="center"/>
      <protection/>
    </xf>
    <xf numFmtId="167" fontId="4" fillId="26" borderId="16" xfId="43" applyNumberFormat="1" applyFont="1" applyFill="1" applyBorder="1" applyAlignment="1">
      <alignment horizontal="center" vertical="center"/>
    </xf>
    <xf numFmtId="1" fontId="2" fillId="0" borderId="16" xfId="78" applyNumberFormat="1" applyFont="1" applyFill="1" applyBorder="1" applyAlignment="1">
      <alignment horizontal="center" vertical="center"/>
      <protection/>
    </xf>
    <xf numFmtId="0" fontId="0" fillId="0" borderId="16" xfId="77" applyFill="1" applyBorder="1" applyAlignment="1">
      <alignment horizontal="center" vertical="center"/>
      <protection/>
    </xf>
    <xf numFmtId="174" fontId="4" fillId="0" borderId="16" xfId="77" applyNumberFormat="1" applyFont="1" applyFill="1" applyBorder="1" applyAlignment="1">
      <alignment horizontal="center" vertical="center"/>
      <protection/>
    </xf>
    <xf numFmtId="173" fontId="5" fillId="0" borderId="16" xfId="77" applyNumberFormat="1" applyFont="1" applyFill="1" applyBorder="1" applyAlignment="1">
      <alignment horizontal="center" vertical="center"/>
      <protection/>
    </xf>
    <xf numFmtId="173" fontId="4" fillId="0" borderId="16" xfId="75" applyNumberFormat="1" applyFont="1" applyFill="1" applyBorder="1" applyAlignment="1">
      <alignment horizontal="center" vertical="center"/>
      <protection/>
    </xf>
    <xf numFmtId="0" fontId="0" fillId="0" borderId="16" xfId="75" applyFill="1" applyBorder="1" applyAlignment="1">
      <alignment horizontal="center" vertical="center"/>
      <protection/>
    </xf>
    <xf numFmtId="173" fontId="4" fillId="0" borderId="16" xfId="69" applyNumberFormat="1" applyFont="1" applyFill="1" applyBorder="1" applyAlignment="1">
      <alignment horizontal="center" vertical="center"/>
      <protection/>
    </xf>
    <xf numFmtId="175" fontId="0" fillId="0" borderId="16" xfId="78" applyNumberFormat="1" applyFont="1" applyFill="1" applyBorder="1" applyAlignment="1">
      <alignment horizontal="center" vertical="center"/>
      <protection/>
    </xf>
    <xf numFmtId="0" fontId="4" fillId="0" borderId="16" xfId="77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6" xfId="69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3" fontId="5" fillId="0" borderId="19" xfId="77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 vertical="center"/>
    </xf>
    <xf numFmtId="173" fontId="4" fillId="0" borderId="17" xfId="69" applyNumberFormat="1" applyFont="1" applyFill="1" applyBorder="1" applyAlignment="1">
      <alignment horizontal="center" vertical="center"/>
      <protection/>
    </xf>
    <xf numFmtId="0" fontId="5" fillId="29" borderId="45" xfId="77" applyFont="1" applyFill="1" applyBorder="1" applyAlignment="1">
      <alignment horizontal="center" vertical="top"/>
      <protection/>
    </xf>
    <xf numFmtId="0" fontId="2" fillId="0" borderId="17" xfId="76" applyFont="1" applyBorder="1" applyAlignment="1">
      <alignment horizontal="center"/>
      <protection/>
    </xf>
    <xf numFmtId="0" fontId="2" fillId="0" borderId="16" xfId="76" applyFont="1" applyBorder="1" applyAlignment="1">
      <alignment horizontal="center"/>
      <protection/>
    </xf>
    <xf numFmtId="0" fontId="2" fillId="26" borderId="16" xfId="76" applyFont="1" applyFill="1" applyBorder="1" applyAlignment="1">
      <alignment horizontal="center"/>
      <protection/>
    </xf>
    <xf numFmtId="0" fontId="2" fillId="26" borderId="19" xfId="76" applyFont="1" applyFill="1" applyBorder="1" applyAlignment="1">
      <alignment horizontal="center"/>
      <protection/>
    </xf>
    <xf numFmtId="0" fontId="0" fillId="0" borderId="0" xfId="76" applyAlignment="1">
      <alignment horizontal="center"/>
      <protection/>
    </xf>
    <xf numFmtId="0" fontId="6" fillId="0" borderId="0" xfId="76" applyFont="1" applyFill="1" applyBorder="1" applyAlignment="1">
      <alignment horizontal="center" vertical="center"/>
      <protection/>
    </xf>
    <xf numFmtId="1" fontId="2" fillId="25" borderId="17" xfId="78" applyNumberFormat="1" applyFont="1" applyFill="1" applyBorder="1" applyAlignment="1">
      <alignment horizontal="center" vertical="center"/>
      <protection/>
    </xf>
    <xf numFmtId="1" fontId="2" fillId="25" borderId="16" xfId="78" applyNumberFormat="1" applyFont="1" applyFill="1" applyBorder="1" applyAlignment="1">
      <alignment horizontal="center" vertical="center"/>
      <protection/>
    </xf>
    <xf numFmtId="1" fontId="2" fillId="25" borderId="19" xfId="78" applyNumberFormat="1" applyFont="1" applyFill="1" applyBorder="1" applyAlignment="1">
      <alignment horizontal="center" vertical="center"/>
      <protection/>
    </xf>
    <xf numFmtId="0" fontId="2" fillId="0" borderId="16" xfId="76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Fill="1" applyBorder="1" applyAlignment="1">
      <alignment horizontal="center"/>
    </xf>
    <xf numFmtId="173" fontId="56" fillId="0" borderId="16" xfId="0" applyNumberFormat="1" applyFont="1" applyFill="1" applyBorder="1" applyAlignment="1">
      <alignment horizontal="center" vertical="center"/>
    </xf>
    <xf numFmtId="173" fontId="4" fillId="25" borderId="16" xfId="78" applyNumberFormat="1" applyFont="1" applyFill="1" applyBorder="1" applyAlignment="1">
      <alignment horizontal="center" vertical="center"/>
      <protection/>
    </xf>
    <xf numFmtId="173" fontId="4" fillId="25" borderId="16" xfId="75" applyNumberFormat="1" applyFont="1" applyFill="1" applyBorder="1" applyAlignment="1">
      <alignment horizontal="center" vertical="center"/>
      <protection/>
    </xf>
    <xf numFmtId="173" fontId="4" fillId="33" borderId="16" xfId="75" applyNumberFormat="1" applyFont="1" applyFill="1" applyBorder="1" applyAlignment="1">
      <alignment horizontal="center" vertical="center"/>
      <protection/>
    </xf>
    <xf numFmtId="173" fontId="4" fillId="33" borderId="16" xfId="7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28" borderId="0" xfId="0" applyFill="1" applyBorder="1" applyAlignment="1">
      <alignment/>
    </xf>
    <xf numFmtId="0" fontId="0" fillId="0" borderId="17" xfId="76" applyFont="1" applyBorder="1" applyAlignment="1">
      <alignment horizontal="center"/>
      <protection/>
    </xf>
    <xf numFmtId="0" fontId="0" fillId="0" borderId="16" xfId="76" applyFont="1" applyBorder="1" applyAlignment="1">
      <alignment horizontal="center"/>
      <protection/>
    </xf>
    <xf numFmtId="0" fontId="0" fillId="0" borderId="16" xfId="76" applyFont="1" applyFill="1" applyBorder="1" applyAlignment="1">
      <alignment horizontal="center"/>
      <protection/>
    </xf>
    <xf numFmtId="0" fontId="0" fillId="26" borderId="16" xfId="76" applyFont="1" applyFill="1" applyBorder="1" applyAlignment="1">
      <alignment horizontal="center"/>
      <protection/>
    </xf>
    <xf numFmtId="0" fontId="0" fillId="26" borderId="19" xfId="76" applyFont="1" applyFill="1" applyBorder="1" applyAlignment="1">
      <alignment horizontal="center"/>
      <protection/>
    </xf>
    <xf numFmtId="0" fontId="0" fillId="0" borderId="17" xfId="78" applyFont="1" applyFill="1" applyBorder="1" applyAlignment="1">
      <alignment vertical="center"/>
      <protection/>
    </xf>
    <xf numFmtId="0" fontId="0" fillId="0" borderId="0" xfId="78" applyAlignment="1">
      <alignment horizontal="left"/>
      <protection/>
    </xf>
    <xf numFmtId="0" fontId="57" fillId="0" borderId="0" xfId="78" applyFont="1" applyAlignment="1">
      <alignment horizontal="left" vertical="center"/>
      <protection/>
    </xf>
    <xf numFmtId="0" fontId="57" fillId="0" borderId="0" xfId="78" applyFont="1" applyAlignment="1">
      <alignment horizontal="right"/>
      <protection/>
    </xf>
    <xf numFmtId="0" fontId="0" fillId="34" borderId="0" xfId="78" applyFill="1" applyAlignment="1">
      <alignment horizontal="center" vertical="center"/>
      <protection/>
    </xf>
    <xf numFmtId="0" fontId="2" fillId="25" borderId="47" xfId="78" applyFont="1" applyFill="1" applyBorder="1" applyAlignment="1">
      <alignment horizontal="center" vertical="center"/>
      <protection/>
    </xf>
    <xf numFmtId="49" fontId="0" fillId="25" borderId="29" xfId="78" applyNumberFormat="1" applyFill="1" applyBorder="1" applyAlignment="1">
      <alignment horizontal="center"/>
      <protection/>
    </xf>
    <xf numFmtId="0" fontId="7" fillId="0" borderId="48" xfId="78" applyFont="1" applyBorder="1" applyAlignment="1">
      <alignment horizontal="center" vertical="center" wrapText="1"/>
      <protection/>
    </xf>
    <xf numFmtId="0" fontId="0" fillId="25" borderId="29" xfId="78" applyFill="1" applyBorder="1" applyAlignment="1">
      <alignment horizontal="center"/>
      <protection/>
    </xf>
    <xf numFmtId="0" fontId="6" fillId="24" borderId="37" xfId="78" applyFont="1" applyFill="1" applyBorder="1" applyAlignment="1">
      <alignment horizontal="center"/>
      <protection/>
    </xf>
    <xf numFmtId="0" fontId="6" fillId="24" borderId="26" xfId="78" applyFont="1" applyFill="1" applyBorder="1" applyAlignment="1">
      <alignment horizontal="center"/>
      <protection/>
    </xf>
    <xf numFmtId="0" fontId="6" fillId="24" borderId="49" xfId="78" applyFont="1" applyFill="1" applyBorder="1" applyAlignment="1">
      <alignment horizontal="center"/>
      <protection/>
    </xf>
    <xf numFmtId="0" fontId="0" fillId="0" borderId="17" xfId="78" applyFill="1" applyBorder="1" applyAlignment="1">
      <alignment horizontal="center"/>
      <protection/>
    </xf>
    <xf numFmtId="0" fontId="6" fillId="24" borderId="38" xfId="78" applyFont="1" applyFill="1" applyBorder="1" applyAlignment="1">
      <alignment horizontal="center"/>
      <protection/>
    </xf>
    <xf numFmtId="0" fontId="6" fillId="24" borderId="10" xfId="78" applyFont="1" applyFill="1" applyBorder="1" applyAlignment="1">
      <alignment horizontal="center"/>
      <protection/>
    </xf>
    <xf numFmtId="0" fontId="6" fillId="24" borderId="13" xfId="78" applyFont="1" applyFill="1" applyBorder="1" applyAlignment="1">
      <alignment horizontal="center"/>
      <protection/>
    </xf>
    <xf numFmtId="0" fontId="0" fillId="0" borderId="16" xfId="78" applyFill="1" applyBorder="1" applyAlignment="1">
      <alignment horizontal="center"/>
      <protection/>
    </xf>
    <xf numFmtId="0" fontId="6" fillId="24" borderId="50" xfId="78" applyFont="1" applyFill="1" applyBorder="1" applyAlignment="1">
      <alignment horizontal="center"/>
      <protection/>
    </xf>
    <xf numFmtId="0" fontId="6" fillId="24" borderId="11" xfId="78" applyFont="1" applyFill="1" applyBorder="1" applyAlignment="1">
      <alignment horizontal="center"/>
      <protection/>
    </xf>
    <xf numFmtId="0" fontId="6" fillId="24" borderId="14" xfId="78" applyFont="1" applyFill="1" applyBorder="1" applyAlignment="1">
      <alignment horizontal="center"/>
      <protection/>
    </xf>
    <xf numFmtId="0" fontId="6" fillId="24" borderId="51" xfId="78" applyFont="1" applyFill="1" applyBorder="1" applyAlignment="1">
      <alignment horizontal="center"/>
      <protection/>
    </xf>
    <xf numFmtId="0" fontId="0" fillId="0" borderId="52" xfId="78" applyFill="1" applyBorder="1" applyAlignment="1">
      <alignment horizontal="center"/>
      <protection/>
    </xf>
    <xf numFmtId="0" fontId="6" fillId="24" borderId="39" xfId="78" applyFont="1" applyFill="1" applyBorder="1" applyAlignment="1">
      <alignment horizontal="center"/>
      <protection/>
    </xf>
    <xf numFmtId="0" fontId="6" fillId="24" borderId="40" xfId="78" applyFont="1" applyFill="1" applyBorder="1" applyAlignment="1">
      <alignment horizontal="center"/>
      <protection/>
    </xf>
    <xf numFmtId="0" fontId="6" fillId="24" borderId="41" xfId="78" applyFont="1" applyFill="1" applyBorder="1" applyAlignment="1">
      <alignment horizontal="center"/>
      <protection/>
    </xf>
    <xf numFmtId="0" fontId="6" fillId="24" borderId="53" xfId="78" applyFont="1" applyFill="1" applyBorder="1" applyAlignment="1">
      <alignment horizontal="center"/>
      <protection/>
    </xf>
    <xf numFmtId="0" fontId="6" fillId="24" borderId="42" xfId="78" applyFont="1" applyFill="1" applyBorder="1" applyAlignment="1">
      <alignment horizontal="center"/>
      <protection/>
    </xf>
    <xf numFmtId="0" fontId="0" fillId="0" borderId="54" xfId="78" applyFill="1" applyBorder="1" applyAlignment="1">
      <alignment horizontal="center"/>
      <protection/>
    </xf>
    <xf numFmtId="0" fontId="10" fillId="0" borderId="19" xfId="78" applyFont="1" applyFill="1" applyBorder="1" applyAlignment="1">
      <alignment horizontal="center" vertical="center"/>
      <protection/>
    </xf>
    <xf numFmtId="0" fontId="6" fillId="32" borderId="38" xfId="78" applyFont="1" applyFill="1" applyBorder="1" applyAlignment="1">
      <alignment horizontal="center" vertical="center"/>
      <protection/>
    </xf>
    <xf numFmtId="0" fontId="6" fillId="32" borderId="37" xfId="78" applyFont="1" applyFill="1" applyBorder="1" applyAlignment="1">
      <alignment horizontal="center" vertical="center"/>
      <protection/>
    </xf>
    <xf numFmtId="0" fontId="0" fillId="0" borderId="55" xfId="78" applyBorder="1" applyAlignment="1">
      <alignment horizontal="center"/>
      <protection/>
    </xf>
    <xf numFmtId="0" fontId="0" fillId="0" borderId="56" xfId="78" applyBorder="1" applyAlignment="1">
      <alignment horizontal="center"/>
      <protection/>
    </xf>
    <xf numFmtId="49" fontId="0" fillId="0" borderId="56" xfId="78" applyNumberFormat="1" applyFont="1" applyBorder="1" applyAlignment="1">
      <alignment horizontal="center"/>
      <protection/>
    </xf>
    <xf numFmtId="0" fontId="0" fillId="25" borderId="24" xfId="0" applyFill="1" applyBorder="1" applyAlignment="1">
      <alignment/>
    </xf>
    <xf numFmtId="0" fontId="0" fillId="25" borderId="46" xfId="0" applyFill="1" applyBorder="1" applyAlignment="1">
      <alignment/>
    </xf>
    <xf numFmtId="0" fontId="0" fillId="25" borderId="15" xfId="0" applyFill="1" applyBorder="1" applyAlignment="1">
      <alignment/>
    </xf>
    <xf numFmtId="0" fontId="0" fillId="0" borderId="57" xfId="78" applyFill="1" applyBorder="1" applyAlignment="1">
      <alignment horizontal="center"/>
      <protection/>
    </xf>
    <xf numFmtId="0" fontId="2" fillId="0" borderId="56" xfId="78" applyFont="1" applyBorder="1" applyAlignment="1">
      <alignment horizontal="center"/>
      <protection/>
    </xf>
    <xf numFmtId="0" fontId="0" fillId="24" borderId="56" xfId="78" applyFill="1" applyBorder="1" applyAlignment="1">
      <alignment horizontal="center"/>
      <protection/>
    </xf>
    <xf numFmtId="0" fontId="6" fillId="0" borderId="25" xfId="78" applyFont="1" applyFill="1" applyBorder="1" applyAlignment="1">
      <alignment horizontal="center" vertical="center"/>
      <protection/>
    </xf>
    <xf numFmtId="0" fontId="6" fillId="0" borderId="36" xfId="78" applyFont="1" applyFill="1" applyBorder="1" applyAlignment="1">
      <alignment horizontal="center" vertical="center"/>
      <protection/>
    </xf>
    <xf numFmtId="1" fontId="0" fillId="0" borderId="17" xfId="78" applyNumberFormat="1" applyFont="1" applyFill="1" applyBorder="1" applyAlignment="1">
      <alignment horizontal="center" vertical="center"/>
      <protection/>
    </xf>
    <xf numFmtId="0" fontId="6" fillId="0" borderId="12" xfId="78" applyFont="1" applyFill="1" applyBorder="1" applyAlignment="1">
      <alignment horizontal="center" vertical="center"/>
      <protection/>
    </xf>
    <xf numFmtId="1" fontId="0" fillId="0" borderId="16" xfId="78" applyNumberFormat="1" applyFont="1" applyFill="1" applyBorder="1" applyAlignment="1">
      <alignment horizontal="center" vertical="center"/>
      <protection/>
    </xf>
    <xf numFmtId="0" fontId="6" fillId="24" borderId="12" xfId="78" applyFont="1" applyFill="1" applyBorder="1" applyAlignment="1">
      <alignment horizontal="center" vertical="center"/>
      <protection/>
    </xf>
    <xf numFmtId="0" fontId="6" fillId="0" borderId="23" xfId="78" applyFont="1" applyFill="1" applyBorder="1" applyAlignment="1">
      <alignment horizontal="center" vertical="center"/>
      <protection/>
    </xf>
    <xf numFmtId="0" fontId="6" fillId="0" borderId="11" xfId="78" applyFont="1" applyFill="1" applyBorder="1" applyAlignment="1">
      <alignment horizontal="center" vertical="center"/>
      <protection/>
    </xf>
    <xf numFmtId="0" fontId="6" fillId="24" borderId="40" xfId="78" applyFont="1" applyFill="1" applyBorder="1" applyAlignment="1">
      <alignment horizontal="center" vertical="center"/>
      <protection/>
    </xf>
    <xf numFmtId="0" fontId="6" fillId="24" borderId="58" xfId="78" applyFont="1" applyFill="1" applyBorder="1" applyAlignment="1">
      <alignment horizontal="center" vertical="center"/>
      <protection/>
    </xf>
    <xf numFmtId="1" fontId="0" fillId="0" borderId="19" xfId="78" applyNumberFormat="1" applyFont="1" applyFill="1" applyBorder="1" applyAlignment="1">
      <alignment horizontal="center" vertical="center"/>
      <protection/>
    </xf>
    <xf numFmtId="0" fontId="2" fillId="35" borderId="0" xfId="0" applyFont="1" applyFill="1" applyAlignment="1">
      <alignment horizontal="center" vertical="center"/>
    </xf>
    <xf numFmtId="1" fontId="10" fillId="0" borderId="59" xfId="78" applyNumberFormat="1" applyFont="1" applyFill="1" applyBorder="1" applyAlignment="1">
      <alignment horizontal="center" vertical="center"/>
      <protection/>
    </xf>
    <xf numFmtId="0" fontId="2" fillId="32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1" fontId="0" fillId="0" borderId="0" xfId="0" applyNumberFormat="1" applyFont="1" applyFill="1" applyAlignment="1">
      <alignment/>
    </xf>
    <xf numFmtId="0" fontId="6" fillId="36" borderId="25" xfId="78" applyFont="1" applyFill="1" applyBorder="1" applyAlignment="1">
      <alignment horizontal="center" vertical="center"/>
      <protection/>
    </xf>
    <xf numFmtId="0" fontId="6" fillId="36" borderId="12" xfId="78" applyFont="1" applyFill="1" applyBorder="1" applyAlignment="1">
      <alignment horizontal="center" vertical="center"/>
      <protection/>
    </xf>
    <xf numFmtId="0" fontId="6" fillId="32" borderId="39" xfId="78" applyFont="1" applyFill="1" applyBorder="1" applyAlignment="1">
      <alignment horizontal="center" vertical="center"/>
      <protection/>
    </xf>
    <xf numFmtId="1" fontId="10" fillId="0" borderId="60" xfId="78" applyNumberFormat="1" applyFont="1" applyFill="1" applyBorder="1" applyAlignment="1">
      <alignment horizontal="center" vertical="center"/>
      <protection/>
    </xf>
    <xf numFmtId="168" fontId="10" fillId="0" borderId="17" xfId="78" applyNumberFormat="1" applyFont="1" applyFill="1" applyBorder="1" applyAlignment="1">
      <alignment horizontal="center" vertical="center"/>
      <protection/>
    </xf>
    <xf numFmtId="168" fontId="2" fillId="0" borderId="0" xfId="78" applyNumberFormat="1" applyFont="1" applyFill="1" applyBorder="1" applyAlignment="1">
      <alignment horizontal="center" vertical="center"/>
      <protection/>
    </xf>
    <xf numFmtId="168" fontId="0" fillId="0" borderId="0" xfId="78" applyNumberFormat="1" applyAlignment="1">
      <alignment horizontal="center" vertical="center"/>
      <protection/>
    </xf>
    <xf numFmtId="168" fontId="0" fillId="0" borderId="0" xfId="78" applyNumberFormat="1" applyFill="1" applyBorder="1" applyAlignment="1">
      <alignment horizontal="center" vertical="center"/>
      <protection/>
    </xf>
    <xf numFmtId="49" fontId="0" fillId="0" borderId="10" xfId="78" applyNumberFormat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68" fontId="10" fillId="0" borderId="16" xfId="78" applyNumberFormat="1" applyFont="1" applyFill="1" applyBorder="1" applyAlignment="1">
      <alignment horizontal="center" vertical="center"/>
      <protection/>
    </xf>
    <xf numFmtId="168" fontId="10" fillId="0" borderId="19" xfId="78" applyNumberFormat="1" applyFont="1" applyFill="1" applyBorder="1" applyAlignment="1">
      <alignment horizontal="center" vertical="center"/>
      <protection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4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vertical="center"/>
    </xf>
    <xf numFmtId="0" fontId="53" fillId="0" borderId="46" xfId="0" applyFont="1" applyBorder="1" applyAlignment="1">
      <alignment/>
    </xf>
    <xf numFmtId="0" fontId="53" fillId="0" borderId="2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2" borderId="27" xfId="78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/>
    </xf>
    <xf numFmtId="168" fontId="10" fillId="0" borderId="0" xfId="78" applyNumberFormat="1" applyFont="1" applyFill="1" applyBorder="1" applyAlignment="1">
      <alignment horizontal="center" vertical="center"/>
      <protection/>
    </xf>
    <xf numFmtId="0" fontId="6" fillId="0" borderId="0" xfId="78" applyFont="1" applyFill="1" applyBorder="1" applyAlignment="1">
      <alignment horizontal="center" vertical="center"/>
      <protection/>
    </xf>
    <xf numFmtId="0" fontId="6" fillId="24" borderId="0" xfId="78" applyFont="1" applyFill="1" applyBorder="1" applyAlignment="1">
      <alignment horizontal="center" vertical="center"/>
      <protection/>
    </xf>
    <xf numFmtId="0" fontId="0" fillId="0" borderId="0" xfId="78" applyFill="1" applyBorder="1" applyAlignment="1">
      <alignment horizontal="center"/>
      <protection/>
    </xf>
    <xf numFmtId="1" fontId="0" fillId="0" borderId="0" xfId="78" applyNumberFormat="1" applyFont="1" applyFill="1" applyBorder="1" applyAlignment="1">
      <alignment horizontal="center" vertical="center"/>
      <protection/>
    </xf>
    <xf numFmtId="1" fontId="2" fillId="0" borderId="0" xfId="78" applyNumberFormat="1" applyFont="1" applyFill="1" applyBorder="1" applyAlignment="1">
      <alignment horizontal="center" vertical="center"/>
      <protection/>
    </xf>
    <xf numFmtId="0" fontId="6" fillId="0" borderId="0" xfId="78" applyFont="1" applyFill="1" applyBorder="1" applyAlignment="1">
      <alignment horizontal="center"/>
      <protection/>
    </xf>
    <xf numFmtId="0" fontId="0" fillId="0" borderId="0" xfId="76" applyFill="1">
      <alignment/>
      <protection/>
    </xf>
    <xf numFmtId="0" fontId="2" fillId="32" borderId="0" xfId="78" applyFont="1" applyFill="1" applyAlignment="1">
      <alignment horizontal="center" vertical="center"/>
      <protection/>
    </xf>
    <xf numFmtId="0" fontId="2" fillId="0" borderId="0" xfId="76" applyFont="1" applyFill="1" applyBorder="1" applyAlignment="1">
      <alignment horizontal="center"/>
      <protection/>
    </xf>
    <xf numFmtId="0" fontId="0" fillId="0" borderId="0" xfId="76" applyFont="1" applyFill="1" applyBorder="1" applyAlignment="1">
      <alignment horizontal="center"/>
      <protection/>
    </xf>
    <xf numFmtId="49" fontId="0" fillId="37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2" fillId="0" borderId="0" xfId="76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76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37" borderId="0" xfId="0" applyFill="1" applyAlignment="1">
      <alignment horizontal="right" vertical="center"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4" fontId="58" fillId="0" borderId="16" xfId="77" applyNumberFormat="1" applyFont="1" applyFill="1" applyBorder="1" applyAlignment="1">
      <alignment horizontal="center" vertical="center"/>
      <protection/>
    </xf>
    <xf numFmtId="0" fontId="2" fillId="39" borderId="0" xfId="0" applyFont="1" applyFill="1" applyAlignment="1">
      <alignment horizontal="center" vertical="center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 horizontal="center" vertical="center"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2" fillId="0" borderId="30" xfId="0" applyFont="1" applyBorder="1" applyAlignment="1">
      <alignment horizontal="center" vertical="center"/>
    </xf>
    <xf numFmtId="0" fontId="0" fillId="26" borderId="47" xfId="0" applyFont="1" applyFill="1" applyBorder="1" applyAlignment="1">
      <alignment horizontal="center" vertical="center"/>
    </xf>
    <xf numFmtId="0" fontId="2" fillId="39" borderId="47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168" fontId="2" fillId="0" borderId="47" xfId="0" applyNumberFormat="1" applyFont="1" applyBorder="1" applyAlignment="1">
      <alignment horizontal="center" vertical="center"/>
    </xf>
    <xf numFmtId="168" fontId="2" fillId="0" borderId="32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168" fontId="0" fillId="30" borderId="0" xfId="0" applyNumberFormat="1" applyFill="1" applyBorder="1" applyAlignment="1">
      <alignment horizontal="center" vertical="center"/>
    </xf>
    <xf numFmtId="168" fontId="0" fillId="30" borderId="33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 horizontal="center" vertical="center"/>
    </xf>
    <xf numFmtId="168" fontId="0" fillId="0" borderId="33" xfId="0" applyNumberFormat="1" applyFill="1" applyBorder="1" applyAlignment="1">
      <alignment horizontal="center" vertical="center"/>
    </xf>
    <xf numFmtId="0" fontId="0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26" borderId="0" xfId="0" applyFont="1" applyFill="1" applyBorder="1" applyAlignment="1">
      <alignment/>
    </xf>
    <xf numFmtId="168" fontId="0" fillId="0" borderId="0" xfId="0" applyNumberFormat="1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26" borderId="62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2" xfId="0" applyFill="1" applyBorder="1" applyAlignment="1">
      <alignment/>
    </xf>
    <xf numFmtId="168" fontId="0" fillId="0" borderId="62" xfId="0" applyNumberFormat="1" applyFill="1" applyBorder="1" applyAlignment="1">
      <alignment horizontal="center" vertical="center"/>
    </xf>
    <xf numFmtId="168" fontId="0" fillId="0" borderId="63" xfId="0" applyNumberForma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2" fillId="31" borderId="0" xfId="0" applyFont="1" applyFill="1" applyBorder="1" applyAlignment="1">
      <alignment/>
    </xf>
    <xf numFmtId="0" fontId="0" fillId="31" borderId="0" xfId="0" applyFill="1" applyBorder="1" applyAlignment="1">
      <alignment/>
    </xf>
    <xf numFmtId="168" fontId="0" fillId="31" borderId="0" xfId="0" applyNumberFormat="1" applyFill="1" applyBorder="1" applyAlignment="1">
      <alignment horizontal="center" vertical="center"/>
    </xf>
    <xf numFmtId="168" fontId="0" fillId="31" borderId="33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0" borderId="61" xfId="0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40" borderId="62" xfId="0" applyFont="1" applyFill="1" applyBorder="1" applyAlignment="1">
      <alignment/>
    </xf>
    <xf numFmtId="0" fontId="0" fillId="40" borderId="62" xfId="0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2" fillId="40" borderId="47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0" fillId="43" borderId="0" xfId="0" applyNumberFormat="1" applyFont="1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3" fontId="4" fillId="0" borderId="16" xfId="78" applyNumberFormat="1" applyFont="1" applyFill="1" applyBorder="1" applyAlignment="1">
      <alignment horizontal="center" vertical="center"/>
      <protection/>
    </xf>
    <xf numFmtId="0" fontId="2" fillId="39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33" fillId="29" borderId="48" xfId="77" applyFont="1" applyFill="1" applyBorder="1" applyAlignment="1">
      <alignment horizontal="center" vertical="center"/>
      <protection/>
    </xf>
    <xf numFmtId="0" fontId="2" fillId="30" borderId="0" xfId="0" applyFont="1" applyFill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5" xfId="0" applyFill="1" applyBorder="1" applyAlignment="1">
      <alignment/>
    </xf>
    <xf numFmtId="168" fontId="0" fillId="0" borderId="65" xfId="0" applyNumberForma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1" fontId="0" fillId="0" borderId="65" xfId="0" applyNumberForma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0" fontId="59" fillId="0" borderId="65" xfId="0" applyFont="1" applyFill="1" applyBorder="1" applyAlignment="1">
      <alignment horizontal="center" vertical="center"/>
    </xf>
    <xf numFmtId="49" fontId="58" fillId="0" borderId="67" xfId="69" applyNumberFormat="1" applyFont="1" applyFill="1" applyBorder="1" applyAlignment="1">
      <alignment horizontal="center" vertical="center"/>
      <protection/>
    </xf>
    <xf numFmtId="173" fontId="58" fillId="0" borderId="68" xfId="69" applyNumberFormat="1" applyFont="1" applyFill="1" applyBorder="1" applyAlignment="1">
      <alignment horizontal="center" vertical="center"/>
      <protection/>
    </xf>
    <xf numFmtId="49" fontId="58" fillId="0" borderId="69" xfId="69" applyNumberFormat="1" applyFont="1" applyFill="1" applyBorder="1" applyAlignment="1">
      <alignment horizontal="center" vertical="center"/>
      <protection/>
    </xf>
    <xf numFmtId="173" fontId="58" fillId="0" borderId="70" xfId="69" applyNumberFormat="1" applyFont="1" applyFill="1" applyBorder="1" applyAlignment="1">
      <alignment horizontal="center" vertical="center"/>
      <protection/>
    </xf>
    <xf numFmtId="173" fontId="60" fillId="0" borderId="70" xfId="69" applyNumberFormat="1" applyFont="1" applyFill="1" applyBorder="1" applyAlignment="1">
      <alignment horizontal="center" vertical="center"/>
      <protection/>
    </xf>
    <xf numFmtId="173" fontId="60" fillId="0" borderId="70" xfId="77" applyNumberFormat="1" applyFont="1" applyFill="1" applyBorder="1" applyAlignment="1">
      <alignment horizontal="center" vertical="center"/>
      <protection/>
    </xf>
    <xf numFmtId="49" fontId="4" fillId="0" borderId="69" xfId="77" applyNumberFormat="1" applyFont="1" applyFill="1" applyBorder="1" applyAlignment="1">
      <alignment horizontal="center" vertical="center"/>
      <protection/>
    </xf>
    <xf numFmtId="49" fontId="58" fillId="0" borderId="69" xfId="77" applyNumberFormat="1" applyFont="1" applyFill="1" applyBorder="1" applyAlignment="1">
      <alignment horizontal="center" vertical="center"/>
      <protection/>
    </xf>
    <xf numFmtId="173" fontId="58" fillId="0" borderId="70" xfId="77" applyNumberFormat="1" applyFont="1" applyFill="1" applyBorder="1" applyAlignment="1">
      <alignment horizontal="center" vertical="center"/>
      <protection/>
    </xf>
    <xf numFmtId="173" fontId="4" fillId="0" borderId="70" xfId="77" applyNumberFormat="1" applyFont="1" applyFill="1" applyBorder="1" applyAlignment="1">
      <alignment horizontal="center" vertical="center"/>
      <protection/>
    </xf>
    <xf numFmtId="173" fontId="4" fillId="44" borderId="70" xfId="69" applyNumberFormat="1" applyFont="1" applyFill="1" applyBorder="1" applyAlignment="1">
      <alignment horizontal="center" vertical="center"/>
      <protection/>
    </xf>
    <xf numFmtId="49" fontId="4" fillId="44" borderId="69" xfId="69" applyNumberFormat="1" applyFont="1" applyFill="1" applyBorder="1" applyAlignment="1">
      <alignment horizontal="center" vertical="center"/>
      <protection/>
    </xf>
    <xf numFmtId="49" fontId="4" fillId="44" borderId="69" xfId="77" applyNumberFormat="1" applyFont="1" applyFill="1" applyBorder="1" applyAlignment="1">
      <alignment horizontal="center" vertical="center"/>
      <protection/>
    </xf>
    <xf numFmtId="173" fontId="4" fillId="44" borderId="70" xfId="77" applyNumberFormat="1" applyFont="1" applyFill="1" applyBorder="1" applyAlignment="1">
      <alignment horizontal="center" vertical="center"/>
      <protection/>
    </xf>
    <xf numFmtId="49" fontId="58" fillId="0" borderId="71" xfId="0" applyNumberFormat="1" applyFont="1" applyBorder="1" applyAlignment="1">
      <alignment horizontal="center" vertical="center"/>
    </xf>
    <xf numFmtId="173" fontId="58" fillId="0" borderId="72" xfId="0" applyNumberFormat="1" applyFont="1" applyBorder="1" applyAlignment="1">
      <alignment horizontal="center" vertical="center"/>
    </xf>
    <xf numFmtId="49" fontId="4" fillId="44" borderId="69" xfId="75" applyNumberFormat="1" applyFont="1" applyFill="1" applyBorder="1" applyAlignment="1">
      <alignment horizontal="center" vertical="center"/>
      <protection/>
    </xf>
    <xf numFmtId="49" fontId="58" fillId="0" borderId="69" xfId="0" applyNumberFormat="1" applyFont="1" applyBorder="1" applyAlignment="1">
      <alignment horizontal="center" vertical="center"/>
    </xf>
    <xf numFmtId="0" fontId="4" fillId="0" borderId="70" xfId="69" applyFont="1" applyFill="1" applyBorder="1" applyAlignment="1">
      <alignment horizontal="center" vertical="center"/>
      <protection/>
    </xf>
    <xf numFmtId="49" fontId="4" fillId="0" borderId="69" xfId="69" applyNumberFormat="1" applyFont="1" applyFill="1" applyBorder="1" applyAlignment="1">
      <alignment horizontal="center" vertical="center"/>
      <protection/>
    </xf>
    <xf numFmtId="0" fontId="4" fillId="0" borderId="70" xfId="75" applyFont="1" applyFill="1" applyBorder="1" applyAlignment="1">
      <alignment horizontal="center" vertical="center"/>
      <protection/>
    </xf>
    <xf numFmtId="49" fontId="4" fillId="0" borderId="69" xfId="75" applyNumberFormat="1" applyFont="1" applyFill="1" applyBorder="1" applyAlignment="1">
      <alignment horizontal="center" vertical="center"/>
      <protection/>
    </xf>
    <xf numFmtId="49" fontId="4" fillId="0" borderId="73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26" borderId="4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27" borderId="14" xfId="0" applyFont="1" applyFill="1" applyBorder="1" applyAlignment="1">
      <alignment horizontal="center" vertical="center"/>
    </xf>
    <xf numFmtId="0" fontId="0" fillId="27" borderId="15" xfId="0" applyFill="1" applyBorder="1" applyAlignment="1">
      <alignment horizontal="center" vertical="center"/>
    </xf>
    <xf numFmtId="0" fontId="2" fillId="45" borderId="81" xfId="0" applyFont="1" applyFill="1" applyBorder="1" applyAlignment="1">
      <alignment horizontal="center" vertical="center" wrapText="1"/>
    </xf>
    <xf numFmtId="0" fontId="2" fillId="45" borderId="82" xfId="0" applyFont="1" applyFill="1" applyBorder="1" applyAlignment="1">
      <alignment horizontal="center" vertical="center" wrapText="1"/>
    </xf>
    <xf numFmtId="0" fontId="2" fillId="45" borderId="83" xfId="0" applyFont="1" applyFill="1" applyBorder="1" applyAlignment="1">
      <alignment horizontal="center" vertical="center" wrapText="1"/>
    </xf>
    <xf numFmtId="0" fontId="2" fillId="45" borderId="84" xfId="0" applyFont="1" applyFill="1" applyBorder="1" applyAlignment="1">
      <alignment horizontal="center" vertical="center" wrapText="1"/>
    </xf>
    <xf numFmtId="0" fontId="2" fillId="45" borderId="43" xfId="0" applyFont="1" applyFill="1" applyBorder="1" applyAlignment="1">
      <alignment horizontal="center" vertical="center" wrapText="1"/>
    </xf>
    <xf numFmtId="0" fontId="2" fillId="45" borderId="44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3" fillId="28" borderId="34" xfId="0" applyFont="1" applyFill="1" applyBorder="1" applyAlignment="1">
      <alignment horizontal="left" vertical="center" wrapText="1"/>
    </xf>
    <xf numFmtId="0" fontId="0" fillId="28" borderId="35" xfId="0" applyFill="1" applyBorder="1" applyAlignment="1">
      <alignment wrapText="1"/>
    </xf>
    <xf numFmtId="0" fontId="0" fillId="28" borderId="34" xfId="0" applyFill="1" applyBorder="1" applyAlignment="1">
      <alignment wrapText="1"/>
    </xf>
    <xf numFmtId="0" fontId="30" fillId="0" borderId="48" xfId="77" applyFont="1" applyFill="1" applyBorder="1" applyAlignment="1">
      <alignment horizontal="center" vertical="center"/>
      <protection/>
    </xf>
    <xf numFmtId="0" fontId="31" fillId="0" borderId="2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32" xfId="70" applyFont="1" applyBorder="1" applyAlignment="1">
      <alignment horizontal="center" vertical="center" wrapText="1"/>
      <protection/>
    </xf>
    <xf numFmtId="0" fontId="2" fillId="0" borderId="63" xfId="70" applyFont="1" applyBorder="1" applyAlignment="1">
      <alignment horizontal="center" vertical="center"/>
      <protection/>
    </xf>
    <xf numFmtId="0" fontId="2" fillId="0" borderId="48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textRotation="90"/>
    </xf>
    <xf numFmtId="0" fontId="0" fillId="0" borderId="60" xfId="0" applyFont="1" applyBorder="1" applyAlignment="1">
      <alignment horizontal="center" textRotation="90"/>
    </xf>
    <xf numFmtId="0" fontId="5" fillId="0" borderId="48" xfId="78" applyFont="1" applyBorder="1" applyAlignment="1">
      <alignment horizontal="center" vertical="center" textRotation="90"/>
      <protection/>
    </xf>
    <xf numFmtId="0" fontId="5" fillId="0" borderId="29" xfId="78" applyFont="1" applyBorder="1" applyAlignment="1">
      <alignment horizontal="center" vertical="center" textRotation="90"/>
      <protection/>
    </xf>
    <xf numFmtId="0" fontId="5" fillId="0" borderId="60" xfId="78" applyFont="1" applyBorder="1" applyAlignment="1">
      <alignment horizontal="center" vertical="center" textRotation="90"/>
      <protection/>
    </xf>
    <xf numFmtId="0" fontId="6" fillId="0" borderId="37" xfId="78" applyFont="1" applyBorder="1" applyAlignment="1">
      <alignment horizontal="center" vertical="center" textRotation="90"/>
      <protection/>
    </xf>
    <xf numFmtId="0" fontId="6" fillId="0" borderId="38" xfId="78" applyFont="1" applyBorder="1" applyAlignment="1">
      <alignment horizontal="center" vertical="center" textRotation="90"/>
      <protection/>
    </xf>
    <xf numFmtId="0" fontId="6" fillId="0" borderId="50" xfId="78" applyFont="1" applyBorder="1" applyAlignment="1">
      <alignment horizontal="center" vertical="center" textRotation="90"/>
      <protection/>
    </xf>
    <xf numFmtId="0" fontId="5" fillId="0" borderId="4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0" xfId="78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" fillId="0" borderId="30" xfId="78" applyFont="1" applyBorder="1" applyAlignment="1">
      <alignment horizontal="center" vertical="center"/>
      <protection/>
    </xf>
    <xf numFmtId="0" fontId="5" fillId="0" borderId="47" xfId="78" applyFont="1" applyBorder="1" applyAlignment="1">
      <alignment horizontal="center" vertical="center"/>
      <protection/>
    </xf>
    <xf numFmtId="0" fontId="5" fillId="0" borderId="32" xfId="78" applyFont="1" applyBorder="1" applyAlignment="1">
      <alignment horizontal="center" vertical="center"/>
      <protection/>
    </xf>
    <xf numFmtId="0" fontId="5" fillId="0" borderId="61" xfId="78" applyFont="1" applyBorder="1" applyAlignment="1">
      <alignment horizontal="center" vertical="center"/>
      <protection/>
    </xf>
    <xf numFmtId="0" fontId="5" fillId="0" borderId="62" xfId="78" applyFont="1" applyBorder="1" applyAlignment="1">
      <alignment horizontal="center" vertical="center"/>
      <protection/>
    </xf>
    <xf numFmtId="0" fontId="5" fillId="0" borderId="63" xfId="78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8" fontId="30" fillId="0" borderId="48" xfId="77" applyNumberFormat="1" applyFont="1" applyFill="1" applyBorder="1" applyAlignment="1">
      <alignment horizontal="center" vertical="center"/>
      <protection/>
    </xf>
    <xf numFmtId="168" fontId="31" fillId="0" borderId="29" xfId="0" applyNumberFormat="1" applyFont="1" applyBorder="1" applyAlignment="1">
      <alignment horizontal="center" vertical="center"/>
    </xf>
    <xf numFmtId="168" fontId="0" fillId="0" borderId="60" xfId="0" applyNumberFormat="1" applyBorder="1" applyAlignment="1">
      <alignment horizontal="center" vertical="center"/>
    </xf>
    <xf numFmtId="0" fontId="5" fillId="0" borderId="32" xfId="70" applyFont="1" applyBorder="1" applyAlignment="1">
      <alignment horizontal="center" vertical="center" wrapText="1"/>
      <protection/>
    </xf>
    <xf numFmtId="0" fontId="5" fillId="0" borderId="63" xfId="70" applyFont="1" applyBorder="1" applyAlignment="1">
      <alignment horizontal="center" vertical="center"/>
      <protection/>
    </xf>
    <xf numFmtId="0" fontId="33" fillId="0" borderId="32" xfId="70" applyFont="1" applyBorder="1" applyAlignment="1">
      <alignment horizontal="center" vertical="center" wrapText="1"/>
      <protection/>
    </xf>
    <xf numFmtId="0" fontId="33" fillId="0" borderId="63" xfId="70" applyFont="1" applyBorder="1" applyAlignment="1">
      <alignment horizontal="center" vertical="center"/>
      <protection/>
    </xf>
    <xf numFmtId="0" fontId="5" fillId="0" borderId="4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20" fontId="33" fillId="0" borderId="32" xfId="70" applyNumberFormat="1" applyFont="1" applyBorder="1" applyAlignment="1">
      <alignment horizontal="center" vertical="center" wrapText="1"/>
      <protection/>
    </xf>
    <xf numFmtId="20" fontId="33" fillId="0" borderId="63" xfId="70" applyNumberFormat="1" applyFont="1" applyBorder="1" applyAlignment="1">
      <alignment horizontal="center" vertical="center"/>
      <protection/>
    </xf>
    <xf numFmtId="0" fontId="61" fillId="0" borderId="64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49" fontId="0" fillId="26" borderId="18" xfId="7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27" borderId="18" xfId="77" applyFont="1" applyFill="1" applyBorder="1" applyAlignment="1">
      <alignment horizontal="center" vertical="center" wrapText="1"/>
      <protection/>
    </xf>
    <xf numFmtId="0" fontId="0" fillId="27" borderId="18" xfId="0" applyFill="1" applyBorder="1" applyAlignment="1">
      <alignment horizontal="center" vertical="center"/>
    </xf>
    <xf numFmtId="0" fontId="0" fillId="25" borderId="18" xfId="77" applyFont="1" applyFill="1" applyBorder="1" applyAlignment="1">
      <alignment horizontal="center" vertical="center" wrapText="1"/>
      <protection/>
    </xf>
    <xf numFmtId="49" fontId="0" fillId="33" borderId="18" xfId="77" applyNumberFormat="1" applyFont="1" applyFill="1" applyBorder="1" applyAlignment="1">
      <alignment horizontal="center" vertical="center" wrapText="1"/>
      <protection/>
    </xf>
    <xf numFmtId="0" fontId="5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48" xfId="78" applyFont="1" applyBorder="1" applyAlignment="1">
      <alignment horizontal="center" vertical="center" textRotation="90"/>
      <protection/>
    </xf>
    <xf numFmtId="0" fontId="3" fillId="0" borderId="29" xfId="0" applyFont="1" applyBorder="1" applyAlignment="1">
      <alignment/>
    </xf>
    <xf numFmtId="0" fontId="3" fillId="0" borderId="60" xfId="0" applyFont="1" applyBorder="1" applyAlignment="1">
      <alignment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33" fillId="29" borderId="18" xfId="77" applyFont="1" applyFill="1" applyBorder="1" applyAlignment="1">
      <alignment horizontal="center" vertical="center" wrapText="1"/>
      <protection/>
    </xf>
    <xf numFmtId="0" fontId="6" fillId="29" borderId="18" xfId="75" applyFont="1" applyFill="1" applyBorder="1" applyAlignment="1">
      <alignment horizontal="center" vertical="center" wrapText="1"/>
      <protection/>
    </xf>
    <xf numFmtId="0" fontId="37" fillId="0" borderId="48" xfId="77" applyFont="1" applyFill="1" applyBorder="1" applyAlignment="1">
      <alignment horizontal="center" vertical="center"/>
      <protection/>
    </xf>
    <xf numFmtId="0" fontId="38" fillId="0" borderId="29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/>
    </xf>
    <xf numFmtId="0" fontId="0" fillId="46" borderId="18" xfId="77" applyFont="1" applyFill="1" applyBorder="1" applyAlignment="1">
      <alignment horizontal="center" vertical="center" wrapText="1"/>
      <protection/>
    </xf>
    <xf numFmtId="0" fontId="10" fillId="44" borderId="48" xfId="77" applyFont="1" applyFill="1" applyBorder="1" applyAlignment="1">
      <alignment horizontal="center" vertical="center" wrapText="1"/>
      <protection/>
    </xf>
    <xf numFmtId="0" fontId="10" fillId="44" borderId="29" xfId="77" applyFont="1" applyFill="1" applyBorder="1" applyAlignment="1">
      <alignment horizontal="center" vertical="center" wrapText="1"/>
      <protection/>
    </xf>
    <xf numFmtId="0" fontId="10" fillId="44" borderId="60" xfId="77" applyFont="1" applyFill="1" applyBorder="1" applyAlignment="1">
      <alignment horizontal="center" vertical="center" wrapText="1"/>
      <protection/>
    </xf>
    <xf numFmtId="0" fontId="53" fillId="0" borderId="47" xfId="76" applyFont="1" applyBorder="1" applyAlignment="1">
      <alignment wrapText="1"/>
      <protection/>
    </xf>
    <xf numFmtId="0" fontId="53" fillId="0" borderId="47" xfId="0" applyFont="1" applyBorder="1" applyAlignment="1">
      <alignment wrapText="1"/>
    </xf>
    <xf numFmtId="0" fontId="2" fillId="44" borderId="85" xfId="0" applyFont="1" applyFill="1" applyBorder="1" applyAlignment="1">
      <alignment horizontal="center" vertical="center" wrapText="1"/>
    </xf>
    <xf numFmtId="0" fontId="2" fillId="44" borderId="86" xfId="0" applyFont="1" applyFill="1" applyBorder="1" applyAlignment="1">
      <alignment horizontal="center" vertical="center" wrapText="1"/>
    </xf>
    <xf numFmtId="0" fontId="2" fillId="44" borderId="87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0" fontId="33" fillId="47" borderId="88" xfId="77" applyFont="1" applyFill="1" applyBorder="1" applyAlignment="1">
      <alignment horizontal="center" vertical="center" wrapText="1"/>
      <protection/>
    </xf>
    <xf numFmtId="0" fontId="6" fillId="47" borderId="89" xfId="0" applyFont="1" applyFill="1" applyBorder="1" applyAlignment="1">
      <alignment horizontal="center" vertical="center" wrapText="1"/>
    </xf>
    <xf numFmtId="0" fontId="6" fillId="47" borderId="90" xfId="0" applyFont="1" applyFill="1" applyBorder="1" applyAlignment="1">
      <alignment horizontal="center" vertical="center" wrapText="1"/>
    </xf>
    <xf numFmtId="0" fontId="62" fillId="48" borderId="48" xfId="77" applyFont="1" applyFill="1" applyBorder="1" applyAlignment="1">
      <alignment horizontal="center" vertical="center" wrapText="1"/>
      <protection/>
    </xf>
    <xf numFmtId="0" fontId="62" fillId="48" borderId="29" xfId="0" applyFont="1" applyFill="1" applyBorder="1" applyAlignment="1">
      <alignment horizontal="center" vertical="center"/>
    </xf>
    <xf numFmtId="0" fontId="62" fillId="48" borderId="60" xfId="0" applyFont="1" applyFill="1" applyBorder="1" applyAlignment="1">
      <alignment horizontal="center" vertical="center"/>
    </xf>
    <xf numFmtId="0" fontId="2" fillId="49" borderId="48" xfId="77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 wrapText="1"/>
    </xf>
    <xf numFmtId="0" fontId="0" fillId="41" borderId="91" xfId="0" applyFill="1" applyBorder="1" applyAlignment="1">
      <alignment horizontal="center" vertical="center" wrapText="1"/>
    </xf>
    <xf numFmtId="0" fontId="0" fillId="41" borderId="36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10" xfId="44"/>
    <cellStyle name="Euro 11" xfId="45"/>
    <cellStyle name="Euro 12" xfId="46"/>
    <cellStyle name="Euro 13" xfId="47"/>
    <cellStyle name="Euro 14" xfId="48"/>
    <cellStyle name="Euro 15" xfId="49"/>
    <cellStyle name="Euro 2" xfId="50"/>
    <cellStyle name="Euro 3" xfId="51"/>
    <cellStyle name="Euro 4" xfId="52"/>
    <cellStyle name="Euro 5" xfId="53"/>
    <cellStyle name="Euro 6" xfId="54"/>
    <cellStyle name="Euro 7" xfId="55"/>
    <cellStyle name="Euro 8" xfId="56"/>
    <cellStyle name="Euro 9" xfId="57"/>
    <cellStyle name="Insatisfaisant" xfId="58"/>
    <cellStyle name="Hyperlink" xfId="59"/>
    <cellStyle name="Lien hypertexte 2" xfId="60"/>
    <cellStyle name="Lien hypertexte 3" xfId="61"/>
    <cellStyle name="Followed Hyperlink" xfId="62"/>
    <cellStyle name="Comma" xfId="63"/>
    <cellStyle name="Comma [0]" xfId="64"/>
    <cellStyle name="Currency" xfId="65"/>
    <cellStyle name="Currency [0]" xfId="66"/>
    <cellStyle name="Neutre" xfId="67"/>
    <cellStyle name="Normal 2" xfId="68"/>
    <cellStyle name="Normal 2 2" xfId="69"/>
    <cellStyle name="Normal 2 2 2" xfId="70"/>
    <cellStyle name="Normal 2 3" xfId="71"/>
    <cellStyle name="Normal 2 4" xfId="72"/>
    <cellStyle name="Normal 2_Feuil2" xfId="73"/>
    <cellStyle name="Normal 3" xfId="74"/>
    <cellStyle name="Normal 4" xfId="75"/>
    <cellStyle name="Normal_Mérite Ecoles de Golf 2005 2 2 2" xfId="76"/>
    <cellStyle name="Normal_Société Générale  2002 - N° 2 2 2" xfId="77"/>
    <cellStyle name="Normal_Société Générale  2002 - N° 2 2 2 2" xfId="78"/>
    <cellStyle name="Note" xfId="79"/>
    <cellStyle name="Percent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38</xdr:row>
      <xdr:rowOff>9525</xdr:rowOff>
    </xdr:from>
    <xdr:to>
      <xdr:col>9</xdr:col>
      <xdr:colOff>352425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3055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865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293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38</xdr:row>
      <xdr:rowOff>9525</xdr:rowOff>
    </xdr:from>
    <xdr:to>
      <xdr:col>9</xdr:col>
      <xdr:colOff>352425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3055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865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293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38</xdr:row>
      <xdr:rowOff>9525</xdr:rowOff>
    </xdr:from>
    <xdr:to>
      <xdr:col>9</xdr:col>
      <xdr:colOff>352425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3055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865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293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38</xdr:row>
      <xdr:rowOff>9525</xdr:rowOff>
    </xdr:from>
    <xdr:to>
      <xdr:col>9</xdr:col>
      <xdr:colOff>352425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3055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865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293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38</xdr:row>
      <xdr:rowOff>9525</xdr:rowOff>
    </xdr:from>
    <xdr:to>
      <xdr:col>9</xdr:col>
      <xdr:colOff>352425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3055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865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293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39</xdr:row>
      <xdr:rowOff>9525</xdr:rowOff>
    </xdr:from>
    <xdr:to>
      <xdr:col>9</xdr:col>
      <xdr:colOff>352425</xdr:colOff>
      <xdr:row>45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4960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42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70770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39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6198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41</xdr:row>
      <xdr:rowOff>38100</xdr:rowOff>
    </xdr:from>
    <xdr:to>
      <xdr:col>6</xdr:col>
      <xdr:colOff>266700</xdr:colOff>
      <xdr:row>45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87725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42</xdr:row>
      <xdr:rowOff>0</xdr:rowOff>
    </xdr:from>
    <xdr:to>
      <xdr:col>8</xdr:col>
      <xdr:colOff>295275</xdr:colOff>
      <xdr:row>44</xdr:row>
      <xdr:rowOff>104775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89249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41</xdr:row>
      <xdr:rowOff>161925</xdr:rowOff>
    </xdr:from>
    <xdr:to>
      <xdr:col>10</xdr:col>
      <xdr:colOff>171450</xdr:colOff>
      <xdr:row>44</xdr:row>
      <xdr:rowOff>123825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889635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38</xdr:row>
      <xdr:rowOff>9525</xdr:rowOff>
    </xdr:from>
    <xdr:to>
      <xdr:col>9</xdr:col>
      <xdr:colOff>352425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3055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865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293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38</xdr:row>
      <xdr:rowOff>9525</xdr:rowOff>
    </xdr:from>
    <xdr:to>
      <xdr:col>9</xdr:col>
      <xdr:colOff>352425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3055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865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293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38</xdr:row>
      <xdr:rowOff>9525</xdr:rowOff>
    </xdr:from>
    <xdr:to>
      <xdr:col>9</xdr:col>
      <xdr:colOff>352425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3055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865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293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38</xdr:row>
      <xdr:rowOff>9525</xdr:rowOff>
    </xdr:from>
    <xdr:to>
      <xdr:col>9</xdr:col>
      <xdr:colOff>352425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3055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865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293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38</xdr:row>
      <xdr:rowOff>9525</xdr:rowOff>
    </xdr:from>
    <xdr:to>
      <xdr:col>9</xdr:col>
      <xdr:colOff>352425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3055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865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293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38</xdr:row>
      <xdr:rowOff>9525</xdr:rowOff>
    </xdr:from>
    <xdr:to>
      <xdr:col>9</xdr:col>
      <xdr:colOff>352425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3055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865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293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38</xdr:row>
      <xdr:rowOff>9525</xdr:rowOff>
    </xdr:from>
    <xdr:to>
      <xdr:col>9</xdr:col>
      <xdr:colOff>352425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3055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865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293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38</xdr:row>
      <xdr:rowOff>9525</xdr:rowOff>
    </xdr:from>
    <xdr:to>
      <xdr:col>9</xdr:col>
      <xdr:colOff>352425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30555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8657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293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FFGolf/Mes%20documents/Travail.xls/Jeunes%202003/Orangina%202003%20-%20Sabl&#233;-Soles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s\Unss\ST%20JD%20MONTS%202002\EXCELB\GOLF\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P10" t="str">
            <v>4° TOUR</v>
          </cell>
        </row>
        <row r="11">
          <cell r="AK11" t="str">
            <v>MERCREDI 23 MAI</v>
          </cell>
        </row>
        <row r="12"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20"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2"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4"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6"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41.421875" style="0" customWidth="1"/>
    <col min="2" max="2" width="20.00390625" style="1" customWidth="1"/>
    <col min="3" max="3" width="16.00390625" style="1" customWidth="1"/>
    <col min="4" max="5" width="14.7109375" style="1" customWidth="1"/>
    <col min="6" max="7" width="14.7109375" style="0" customWidth="1"/>
    <col min="8" max="8" width="2.7109375" style="0" customWidth="1"/>
    <col min="10" max="10" width="18.421875" style="0" customWidth="1"/>
    <col min="11" max="11" width="20.421875" style="0" customWidth="1"/>
  </cols>
  <sheetData>
    <row r="1" spans="9:11" ht="12.75" customHeight="1">
      <c r="I1" s="434"/>
      <c r="J1" s="434"/>
      <c r="K1" s="435" t="s">
        <v>94</v>
      </c>
    </row>
    <row r="2" spans="1:11" ht="15" customHeight="1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438" t="s">
        <v>9</v>
      </c>
      <c r="J2" s="439"/>
      <c r="K2" s="436"/>
    </row>
    <row r="3" spans="1:12" ht="15" customHeight="1" thickBot="1">
      <c r="A3" s="39" t="s">
        <v>58</v>
      </c>
      <c r="I3" s="79" t="s">
        <v>3</v>
      </c>
      <c r="J3" s="92">
        <v>1000</v>
      </c>
      <c r="K3" s="437"/>
      <c r="L3" s="10"/>
    </row>
    <row r="4" spans="1:12" ht="15" customHeight="1">
      <c r="A4" s="41" t="s">
        <v>399</v>
      </c>
      <c r="B4" s="11">
        <v>1</v>
      </c>
      <c r="C4" s="20">
        <v>20</v>
      </c>
      <c r="D4" s="20">
        <v>15</v>
      </c>
      <c r="E4" s="20">
        <v>10</v>
      </c>
      <c r="F4" s="20">
        <v>8</v>
      </c>
      <c r="G4" s="20">
        <v>6</v>
      </c>
      <c r="I4" s="80" t="s">
        <v>4</v>
      </c>
      <c r="J4" s="81">
        <v>700</v>
      </c>
      <c r="K4" s="74" t="s">
        <v>95</v>
      </c>
      <c r="L4" s="6"/>
    </row>
    <row r="5" spans="1:12" ht="15" customHeight="1">
      <c r="A5" s="192" t="s">
        <v>295</v>
      </c>
      <c r="B5" s="4">
        <v>1</v>
      </c>
      <c r="C5" s="4">
        <v>30</v>
      </c>
      <c r="D5" s="4">
        <v>20</v>
      </c>
      <c r="E5" s="4">
        <v>15</v>
      </c>
      <c r="F5" s="4">
        <v>10</v>
      </c>
      <c r="G5" s="4">
        <v>8</v>
      </c>
      <c r="I5" s="80" t="s">
        <v>5</v>
      </c>
      <c r="J5" s="81">
        <v>600</v>
      </c>
      <c r="K5" s="75" t="s">
        <v>96</v>
      </c>
      <c r="L5" s="7"/>
    </row>
    <row r="6" spans="1:12" ht="15" customHeight="1">
      <c r="A6" s="58" t="s">
        <v>301</v>
      </c>
      <c r="B6" s="4">
        <v>1</v>
      </c>
      <c r="C6" s="4">
        <v>20</v>
      </c>
      <c r="D6" s="4">
        <v>15</v>
      </c>
      <c r="E6" s="4">
        <v>10</v>
      </c>
      <c r="F6" s="4">
        <v>8</v>
      </c>
      <c r="G6" s="4">
        <v>6</v>
      </c>
      <c r="I6" s="80" t="s">
        <v>6</v>
      </c>
      <c r="J6" s="81">
        <v>400</v>
      </c>
      <c r="K6" s="75" t="s">
        <v>97</v>
      </c>
      <c r="L6" s="6"/>
    </row>
    <row r="7" spans="1:12" ht="15" customHeight="1">
      <c r="A7" s="57" t="s">
        <v>109</v>
      </c>
      <c r="B7" s="8">
        <v>1</v>
      </c>
      <c r="C7" s="3">
        <v>10</v>
      </c>
      <c r="D7" s="3">
        <v>8</v>
      </c>
      <c r="E7" s="3">
        <v>6</v>
      </c>
      <c r="F7" s="4">
        <v>4</v>
      </c>
      <c r="G7" s="4">
        <v>2</v>
      </c>
      <c r="I7" s="80" t="s">
        <v>7</v>
      </c>
      <c r="J7" s="81">
        <v>400</v>
      </c>
      <c r="K7" s="75" t="s">
        <v>98</v>
      </c>
      <c r="L7" s="6"/>
    </row>
    <row r="8" spans="1:12" ht="15" customHeight="1">
      <c r="A8" s="57" t="s">
        <v>375</v>
      </c>
      <c r="B8" s="118">
        <v>10</v>
      </c>
      <c r="C8" s="194"/>
      <c r="D8" s="195"/>
      <c r="E8" s="195"/>
      <c r="F8" s="196"/>
      <c r="G8" s="196"/>
      <c r="I8" s="80" t="s">
        <v>10</v>
      </c>
      <c r="J8" s="81">
        <v>350</v>
      </c>
      <c r="K8" s="76" t="s">
        <v>99</v>
      </c>
      <c r="L8" s="6"/>
    </row>
    <row r="9" spans="1:12" ht="13.5" customHeight="1">
      <c r="A9" s="30" t="s">
        <v>110</v>
      </c>
      <c r="B9" s="2"/>
      <c r="C9" s="2">
        <v>10</v>
      </c>
      <c r="D9" s="2">
        <v>8</v>
      </c>
      <c r="E9" s="2">
        <v>6</v>
      </c>
      <c r="F9" s="2">
        <v>4</v>
      </c>
      <c r="G9" s="2"/>
      <c r="I9" s="80" t="s">
        <v>11</v>
      </c>
      <c r="J9" s="81">
        <v>350</v>
      </c>
      <c r="K9" s="77" t="s">
        <v>100</v>
      </c>
      <c r="L9" s="6"/>
    </row>
    <row r="10" spans="1:12" ht="13.5" customHeight="1">
      <c r="A10" s="78" t="s">
        <v>111</v>
      </c>
      <c r="B10" s="4">
        <v>1</v>
      </c>
      <c r="C10" s="2">
        <v>10</v>
      </c>
      <c r="D10" s="2">
        <v>8</v>
      </c>
      <c r="E10" s="2">
        <v>6</v>
      </c>
      <c r="F10" s="4">
        <v>4</v>
      </c>
      <c r="G10" s="4">
        <v>2</v>
      </c>
      <c r="I10" s="80" t="s">
        <v>12</v>
      </c>
      <c r="J10" s="81">
        <v>350</v>
      </c>
      <c r="L10" s="6"/>
    </row>
    <row r="11" spans="1:12" ht="15" customHeight="1">
      <c r="A11" s="298" t="s">
        <v>544</v>
      </c>
      <c r="B11" s="118">
        <v>1</v>
      </c>
      <c r="C11" s="282">
        <v>50</v>
      </c>
      <c r="D11" s="282">
        <v>40</v>
      </c>
      <c r="E11" s="282">
        <v>30</v>
      </c>
      <c r="F11" s="118">
        <v>20</v>
      </c>
      <c r="G11" s="118">
        <v>10</v>
      </c>
      <c r="I11" s="80" t="s">
        <v>13</v>
      </c>
      <c r="J11" s="81">
        <v>300</v>
      </c>
      <c r="K11" s="10"/>
      <c r="L11" s="6"/>
    </row>
    <row r="12" spans="9:12" ht="15" customHeight="1">
      <c r="I12" s="82" t="s">
        <v>14</v>
      </c>
      <c r="J12" s="83">
        <v>300</v>
      </c>
      <c r="K12" s="10"/>
      <c r="L12" s="6"/>
    </row>
    <row r="13" spans="1:12" ht="15" customHeight="1">
      <c r="A13" s="39" t="s">
        <v>59</v>
      </c>
      <c r="B13" s="120" t="s">
        <v>400</v>
      </c>
      <c r="I13" s="93" t="s">
        <v>0</v>
      </c>
      <c r="J13" s="84">
        <f>SUM(J4:J13)</f>
        <v>4750</v>
      </c>
      <c r="K13" s="10"/>
      <c r="L13" s="6"/>
    </row>
    <row r="14" spans="1:12" ht="15" customHeight="1" thickBot="1">
      <c r="A14" s="59"/>
      <c r="B14" s="43"/>
      <c r="K14" s="10"/>
      <c r="L14" s="6"/>
    </row>
    <row r="15" spans="1:12" ht="15" customHeight="1" thickTop="1">
      <c r="A15" s="56" t="s">
        <v>70</v>
      </c>
      <c r="B15" s="4">
        <v>1</v>
      </c>
      <c r="C15" s="8">
        <v>10</v>
      </c>
      <c r="D15" s="8">
        <v>8</v>
      </c>
      <c r="E15" s="8">
        <v>6</v>
      </c>
      <c r="F15" s="4">
        <v>4</v>
      </c>
      <c r="G15" s="4">
        <v>2</v>
      </c>
      <c r="J15" s="440" t="s">
        <v>402</v>
      </c>
      <c r="K15" s="441"/>
      <c r="L15" s="6"/>
    </row>
    <row r="16" spans="1:12" ht="15" customHeight="1">
      <c r="A16" s="119" t="s">
        <v>401</v>
      </c>
      <c r="B16" s="118" t="s">
        <v>115</v>
      </c>
      <c r="C16" s="4">
        <v>30</v>
      </c>
      <c r="D16" s="4">
        <v>20</v>
      </c>
      <c r="E16" s="4">
        <v>15</v>
      </c>
      <c r="F16" s="4">
        <v>10</v>
      </c>
      <c r="G16" s="4">
        <v>5</v>
      </c>
      <c r="J16" s="442"/>
      <c r="K16" s="443"/>
      <c r="L16" s="6"/>
    </row>
    <row r="17" spans="1:12" ht="15" customHeight="1">
      <c r="A17" s="12"/>
      <c r="B17" s="9"/>
      <c r="C17" s="9"/>
      <c r="D17" s="9"/>
      <c r="E17" s="9"/>
      <c r="F17" s="9"/>
      <c r="G17" s="9"/>
      <c r="J17" s="442"/>
      <c r="K17" s="443"/>
      <c r="L17" s="6"/>
    </row>
    <row r="18" spans="1:12" ht="15" customHeight="1" thickBot="1">
      <c r="A18" s="18"/>
      <c r="B18" s="150" t="s">
        <v>172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I18" s="19"/>
      <c r="J18" s="444"/>
      <c r="K18" s="445"/>
      <c r="L18" s="6"/>
    </row>
    <row r="19" spans="1:11" ht="15" customHeight="1" thickTop="1">
      <c r="A19" s="40" t="s">
        <v>64</v>
      </c>
      <c r="B19" s="118">
        <v>10</v>
      </c>
      <c r="C19" s="4">
        <v>100</v>
      </c>
      <c r="D19" s="4">
        <v>50</v>
      </c>
      <c r="E19" s="4">
        <v>40</v>
      </c>
      <c r="F19" s="20">
        <v>30</v>
      </c>
      <c r="G19" s="20">
        <v>20</v>
      </c>
      <c r="I19" s="446" t="s">
        <v>15</v>
      </c>
      <c r="J19" s="447"/>
      <c r="K19" s="10"/>
    </row>
    <row r="20" spans="1:11" ht="15" customHeight="1">
      <c r="A20" s="10"/>
      <c r="B20" s="19"/>
      <c r="C20" s="19"/>
      <c r="D20" s="19"/>
      <c r="E20" s="19"/>
      <c r="F20" s="9"/>
      <c r="G20" s="9"/>
      <c r="I20" s="448"/>
      <c r="J20" s="449"/>
      <c r="K20" s="10"/>
    </row>
    <row r="21" spans="1:11" ht="15" customHeight="1">
      <c r="A21" s="12"/>
      <c r="B21" s="4" t="s">
        <v>43</v>
      </c>
      <c r="C21" s="149" t="s">
        <v>162</v>
      </c>
      <c r="D21" s="48"/>
      <c r="E21" s="21"/>
      <c r="I21" s="85" t="s">
        <v>47</v>
      </c>
      <c r="J21" s="86"/>
      <c r="K21" s="10"/>
    </row>
    <row r="22" spans="1:11" ht="22.5" customHeight="1">
      <c r="A22" s="41" t="s">
        <v>65</v>
      </c>
      <c r="B22" s="47">
        <v>10</v>
      </c>
      <c r="C22" s="287" t="s">
        <v>66</v>
      </c>
      <c r="D22" s="288"/>
      <c r="E22" s="288"/>
      <c r="F22" s="288"/>
      <c r="G22" s="289"/>
      <c r="I22" s="87" t="s">
        <v>48</v>
      </c>
      <c r="J22" s="88"/>
      <c r="K22" s="10"/>
    </row>
    <row r="23" spans="1:11" ht="15" customHeight="1">
      <c r="A23" s="42" t="s">
        <v>67</v>
      </c>
      <c r="B23" s="290" t="s">
        <v>72</v>
      </c>
      <c r="C23" s="291"/>
      <c r="D23" s="291"/>
      <c r="E23" s="291"/>
      <c r="F23" s="291"/>
      <c r="G23" s="292"/>
      <c r="I23" s="450" t="s">
        <v>49</v>
      </c>
      <c r="J23" s="451"/>
      <c r="K23" s="10"/>
    </row>
    <row r="24" spans="1:11" ht="15" customHeight="1">
      <c r="A24" s="41" t="s">
        <v>68</v>
      </c>
      <c r="B24" s="20">
        <v>10</v>
      </c>
      <c r="C24" s="287" t="s">
        <v>69</v>
      </c>
      <c r="D24" s="288"/>
      <c r="E24" s="288"/>
      <c r="F24" s="288"/>
      <c r="G24" s="289"/>
      <c r="I24" s="452"/>
      <c r="J24" s="451"/>
      <c r="K24" s="10"/>
    </row>
    <row r="25" spans="1:11" ht="15" customHeight="1">
      <c r="A25" s="42" t="s">
        <v>67</v>
      </c>
      <c r="B25" s="293" t="s">
        <v>71</v>
      </c>
      <c r="C25" s="294"/>
      <c r="D25" s="294"/>
      <c r="E25" s="294"/>
      <c r="F25" s="294"/>
      <c r="G25" s="295"/>
      <c r="I25" s="89" t="s">
        <v>37</v>
      </c>
      <c r="J25" s="90"/>
      <c r="K25" s="10"/>
    </row>
    <row r="26" spans="1:11" ht="15" customHeight="1">
      <c r="A26" s="12"/>
      <c r="B26" s="9"/>
      <c r="C26" s="9"/>
      <c r="D26" s="9"/>
      <c r="E26" s="9"/>
      <c r="I26" s="89" t="s">
        <v>38</v>
      </c>
      <c r="J26" s="90"/>
      <c r="K26" s="10"/>
    </row>
    <row r="27" spans="1:11" ht="15" customHeight="1">
      <c r="A27" s="193"/>
      <c r="B27" s="13" t="s">
        <v>8</v>
      </c>
      <c r="C27" s="13" t="s">
        <v>32</v>
      </c>
      <c r="D27" s="13" t="s">
        <v>33</v>
      </c>
      <c r="E27" s="13" t="s">
        <v>34</v>
      </c>
      <c r="F27" s="13" t="s">
        <v>35</v>
      </c>
      <c r="G27" s="14" t="s">
        <v>36</v>
      </c>
      <c r="I27" s="89" t="s">
        <v>39</v>
      </c>
      <c r="J27" s="90"/>
      <c r="K27" s="10"/>
    </row>
    <row r="28" spans="1:11" ht="15" customHeight="1">
      <c r="A28" s="15" t="s">
        <v>44</v>
      </c>
      <c r="B28" s="4">
        <v>10</v>
      </c>
      <c r="C28" s="4">
        <v>20</v>
      </c>
      <c r="D28" s="4">
        <v>30</v>
      </c>
      <c r="E28" s="4">
        <v>40</v>
      </c>
      <c r="F28" s="4">
        <v>50</v>
      </c>
      <c r="G28" s="4">
        <v>100</v>
      </c>
      <c r="I28" s="91" t="s">
        <v>403</v>
      </c>
      <c r="J28" s="90"/>
      <c r="K28" s="10"/>
    </row>
    <row r="29" spans="1:11" ht="15" customHeight="1">
      <c r="A29" s="16" t="s">
        <v>63</v>
      </c>
      <c r="B29" s="17"/>
      <c r="C29" s="17"/>
      <c r="D29" s="17"/>
      <c r="E29" s="17"/>
      <c r="F29" s="17"/>
      <c r="G29" s="17"/>
      <c r="I29" s="89" t="s">
        <v>40</v>
      </c>
      <c r="J29" s="90"/>
      <c r="K29" s="10"/>
    </row>
    <row r="30" spans="6:11" ht="15" customHeight="1">
      <c r="F30" s="10"/>
      <c r="G30" s="10"/>
      <c r="I30" s="89" t="s">
        <v>51</v>
      </c>
      <c r="J30" s="90"/>
      <c r="K30" s="10"/>
    </row>
    <row r="31" spans="1:11" ht="15" customHeight="1">
      <c r="A31" s="41" t="s">
        <v>541</v>
      </c>
      <c r="B31" s="282">
        <v>30</v>
      </c>
      <c r="C31" s="284">
        <v>100</v>
      </c>
      <c r="D31" s="283">
        <v>80</v>
      </c>
      <c r="E31" s="283">
        <v>60</v>
      </c>
      <c r="F31" s="283">
        <v>40</v>
      </c>
      <c r="G31" s="283">
        <v>20</v>
      </c>
      <c r="I31" s="89" t="s">
        <v>41</v>
      </c>
      <c r="J31" s="90"/>
      <c r="K31" s="10"/>
    </row>
    <row r="32" spans="1:11" ht="15" customHeight="1">
      <c r="A32" s="55" t="s">
        <v>540</v>
      </c>
      <c r="B32" s="283">
        <v>100</v>
      </c>
      <c r="F32" s="10"/>
      <c r="G32" s="10"/>
      <c r="I32" s="211"/>
      <c r="J32" s="211"/>
      <c r="K32" s="10"/>
    </row>
    <row r="33" spans="1:11" ht="15" customHeight="1">
      <c r="A33" s="209"/>
      <c r="B33" s="209"/>
      <c r="C33" s="12"/>
      <c r="D33" s="210"/>
      <c r="E33" s="210"/>
      <c r="F33" s="10"/>
      <c r="G33" s="10"/>
      <c r="I33" s="211"/>
      <c r="J33" s="211"/>
      <c r="K33" s="10"/>
    </row>
    <row r="34" spans="1:11" ht="15" customHeight="1">
      <c r="A34" s="296" t="s">
        <v>404</v>
      </c>
      <c r="B34" s="297"/>
      <c r="C34" s="297"/>
      <c r="D34" s="297"/>
      <c r="E34" s="302"/>
      <c r="F34" s="10"/>
      <c r="G34" s="10"/>
      <c r="I34" s="151"/>
      <c r="J34" s="151"/>
      <c r="K34" s="10"/>
    </row>
    <row r="35" spans="1:11" ht="18" customHeight="1" thickBot="1">
      <c r="A35" s="18"/>
      <c r="B35" s="9"/>
      <c r="C35" s="19"/>
      <c r="D35" s="19"/>
      <c r="E35" s="19"/>
      <c r="F35" s="10"/>
      <c r="G35" s="10"/>
      <c r="I35" s="10"/>
      <c r="J35" s="10"/>
      <c r="K35" s="10"/>
    </row>
    <row r="36" spans="1:7" ht="18" customHeight="1">
      <c r="A36" s="428" t="s">
        <v>566</v>
      </c>
      <c r="B36" s="429"/>
      <c r="C36" s="429"/>
      <c r="D36" s="429"/>
      <c r="E36" s="429"/>
      <c r="F36" s="429"/>
      <c r="G36" s="430"/>
    </row>
    <row r="37" spans="1:7" ht="20.25" customHeight="1" thickBot="1">
      <c r="A37" s="431"/>
      <c r="B37" s="432"/>
      <c r="C37" s="432"/>
      <c r="D37" s="432"/>
      <c r="E37" s="432"/>
      <c r="F37" s="432"/>
      <c r="G37" s="433"/>
    </row>
    <row r="39" spans="1:6" ht="12.75">
      <c r="A39" s="319" t="s">
        <v>299</v>
      </c>
      <c r="B39" s="202"/>
      <c r="C39" s="320"/>
      <c r="D39" s="203"/>
      <c r="E39" s="203"/>
      <c r="F39" s="324"/>
    </row>
    <row r="40" spans="1:6" ht="12.75">
      <c r="A40" s="321" t="s">
        <v>694</v>
      </c>
      <c r="B40" s="202"/>
      <c r="C40" s="322"/>
      <c r="D40" s="203"/>
      <c r="E40" s="203"/>
      <c r="F40" s="324"/>
    </row>
    <row r="41" spans="1:6" ht="12.75">
      <c r="A41" s="321" t="s">
        <v>300</v>
      </c>
      <c r="B41" s="202"/>
      <c r="C41" s="322"/>
      <c r="D41" s="203"/>
      <c r="E41" s="203"/>
      <c r="F41" s="324"/>
    </row>
  </sheetData>
  <sheetProtection/>
  <mergeCells count="7">
    <mergeCell ref="A36:G37"/>
    <mergeCell ref="I1:J1"/>
    <mergeCell ref="K1:K3"/>
    <mergeCell ref="I2:J2"/>
    <mergeCell ref="J15:K18"/>
    <mergeCell ref="I19:J20"/>
    <mergeCell ref="I23:J2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4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96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26" width="2.710937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28125" style="24" customWidth="1"/>
    <col min="34" max="34" width="6.00390625" style="24" customWidth="1"/>
    <col min="35" max="35" width="6.421875" style="24" bestFit="1" customWidth="1"/>
    <col min="36" max="36" width="2.7109375" style="24" customWidth="1"/>
    <col min="37" max="37" width="6.28125" style="24" customWidth="1"/>
    <col min="38" max="38" width="6.00390625" style="24" customWidth="1"/>
    <col min="39" max="39" width="6.421875" style="24" bestFit="1" customWidth="1"/>
    <col min="40" max="40" width="2.7109375" style="24" customWidth="1"/>
    <col min="41" max="46" width="5.7109375" style="24" customWidth="1"/>
    <col min="47" max="47" width="6.421875" style="24" bestFit="1" customWidth="1"/>
    <col min="48" max="48" width="2.7109375" style="10" customWidth="1"/>
    <col min="49" max="49" width="9.28125" style="24" customWidth="1"/>
    <col min="50" max="50" width="2.7109375" style="24" customWidth="1"/>
    <col min="51" max="56" width="5.7109375" style="24" customWidth="1"/>
    <col min="57" max="57" width="6.421875" style="24" bestFit="1" customWidth="1"/>
    <col min="58" max="58" width="2.7109375" style="10" customWidth="1"/>
    <col min="59" max="59" width="9.28125" style="24" customWidth="1"/>
    <col min="60" max="60" width="2.7109375" style="10" customWidth="1"/>
    <col min="61" max="61" width="6.421875" style="24" customWidth="1"/>
    <col min="62" max="62" width="2.7109375" style="24" customWidth="1"/>
    <col min="63" max="68" width="5.7109375" style="24" customWidth="1"/>
    <col min="69" max="69" width="6.421875" style="24" bestFit="1" customWidth="1"/>
    <col min="70" max="70" width="2.7109375" style="24" customWidth="1"/>
    <col min="71" max="71" width="6.28125" style="24" customWidth="1"/>
    <col min="72" max="72" width="6.00390625" style="24" customWidth="1"/>
    <col min="73" max="73" width="6.28125" style="24" customWidth="1"/>
    <col min="74" max="74" width="6.00390625" style="24" customWidth="1"/>
    <col min="75" max="75" width="6.28125" style="24" customWidth="1"/>
    <col min="76" max="76" width="6.00390625" style="24" customWidth="1"/>
    <col min="77" max="77" width="6.28125" style="24" customWidth="1"/>
    <col min="78" max="78" width="6.00390625" style="24" customWidth="1"/>
    <col min="79" max="79" width="6.421875" style="24" bestFit="1" customWidth="1"/>
    <col min="80" max="80" width="2.7109375" style="24" customWidth="1"/>
    <col min="81" max="81" width="6.28125" style="24" customWidth="1"/>
    <col min="82" max="82" width="6.00390625" style="24" customWidth="1"/>
    <col min="83" max="83" width="6.28125" style="24" customWidth="1"/>
    <col min="84" max="84" width="6.00390625" style="24" customWidth="1"/>
    <col min="85" max="85" width="6.28125" style="24" customWidth="1"/>
    <col min="86" max="86" width="6.00390625" style="24" customWidth="1"/>
    <col min="87" max="87" width="6.28125" style="24" customWidth="1"/>
    <col min="88" max="88" width="6.00390625" style="24" customWidth="1"/>
    <col min="89" max="89" width="6.421875" style="24" bestFit="1" customWidth="1"/>
    <col min="90" max="90" width="2.7109375" style="23" customWidth="1"/>
    <col min="91" max="91" width="9.00390625" style="23" customWidth="1"/>
    <col min="92" max="94" width="5.7109375" style="23" customWidth="1"/>
    <col min="95" max="95" width="5.7109375" style="54" customWidth="1"/>
    <col min="96" max="96" width="5.7109375" style="23" customWidth="1"/>
    <col min="97" max="16384" width="11.421875" style="24" customWidth="1"/>
  </cols>
  <sheetData>
    <row r="1" spans="1:96" ht="12.75" customHeight="1">
      <c r="A1" s="461">
        <v>2019</v>
      </c>
      <c r="B1" s="464">
        <v>2018</v>
      </c>
      <c r="C1" s="181" t="s">
        <v>50</v>
      </c>
      <c r="D1" s="453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  <c r="Z1" s="222"/>
      <c r="AA1" s="477" t="s">
        <v>411</v>
      </c>
      <c r="AB1" s="478"/>
      <c r="AC1" s="478"/>
      <c r="AD1" s="478"/>
      <c r="AE1" s="478"/>
      <c r="AF1" s="478"/>
      <c r="AG1" s="478"/>
      <c r="AH1" s="478"/>
      <c r="AI1" s="479"/>
      <c r="AJ1" s="222"/>
      <c r="AK1" s="471" t="s">
        <v>418</v>
      </c>
      <c r="AL1" s="472"/>
      <c r="AM1" s="473"/>
      <c r="AN1" s="222"/>
      <c r="AO1" s="477" t="s">
        <v>429</v>
      </c>
      <c r="AP1" s="478"/>
      <c r="AQ1" s="478"/>
      <c r="AR1" s="478"/>
      <c r="AS1" s="478"/>
      <c r="AT1" s="478"/>
      <c r="AU1" s="479"/>
      <c r="AV1" s="68"/>
      <c r="AW1" s="456" t="s">
        <v>422</v>
      </c>
      <c r="AX1" s="222"/>
      <c r="AY1" s="477" t="s">
        <v>444</v>
      </c>
      <c r="AZ1" s="478"/>
      <c r="BA1" s="478"/>
      <c r="BB1" s="478"/>
      <c r="BC1" s="478"/>
      <c r="BD1" s="478"/>
      <c r="BE1" s="479"/>
      <c r="BF1" s="68"/>
      <c r="BG1" s="456" t="s">
        <v>445</v>
      </c>
      <c r="BH1" s="68"/>
      <c r="BI1" s="456" t="s">
        <v>446</v>
      </c>
      <c r="BJ1" s="222"/>
      <c r="BK1" s="477" t="s">
        <v>450</v>
      </c>
      <c r="BL1" s="478"/>
      <c r="BM1" s="478"/>
      <c r="BN1" s="478"/>
      <c r="BO1" s="478"/>
      <c r="BP1" s="478"/>
      <c r="BQ1" s="479"/>
      <c r="BR1" s="222"/>
      <c r="BS1" s="477" t="s">
        <v>451</v>
      </c>
      <c r="BT1" s="478"/>
      <c r="BU1" s="478"/>
      <c r="BV1" s="478"/>
      <c r="BW1" s="478"/>
      <c r="BX1" s="478"/>
      <c r="BY1" s="478"/>
      <c r="BZ1" s="478"/>
      <c r="CA1" s="479"/>
      <c r="CB1" s="222"/>
      <c r="CC1" s="477" t="s">
        <v>455</v>
      </c>
      <c r="CD1" s="478"/>
      <c r="CE1" s="478"/>
      <c r="CF1" s="478"/>
      <c r="CG1" s="478"/>
      <c r="CH1" s="478"/>
      <c r="CI1" s="478"/>
      <c r="CJ1" s="478"/>
      <c r="CK1" s="479"/>
      <c r="CL1" s="70"/>
      <c r="CM1" s="467" t="s">
        <v>529</v>
      </c>
      <c r="CN1" s="483"/>
      <c r="CO1" s="483"/>
      <c r="CP1" s="483"/>
      <c r="CQ1" s="484"/>
      <c r="CR1" s="458" t="s">
        <v>0</v>
      </c>
    </row>
    <row r="2" spans="1:96" ht="20.25" customHeight="1" thickBot="1">
      <c r="A2" s="462"/>
      <c r="B2" s="465"/>
      <c r="C2" s="94" t="s">
        <v>54</v>
      </c>
      <c r="D2" s="454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  <c r="Z2" s="69"/>
      <c r="AA2" s="480"/>
      <c r="AB2" s="481"/>
      <c r="AC2" s="481"/>
      <c r="AD2" s="481"/>
      <c r="AE2" s="481"/>
      <c r="AF2" s="481"/>
      <c r="AG2" s="481"/>
      <c r="AH2" s="481"/>
      <c r="AI2" s="482"/>
      <c r="AJ2" s="69"/>
      <c r="AK2" s="474"/>
      <c r="AL2" s="475"/>
      <c r="AM2" s="476"/>
      <c r="AN2" s="69"/>
      <c r="AO2" s="480"/>
      <c r="AP2" s="481"/>
      <c r="AQ2" s="481"/>
      <c r="AR2" s="481"/>
      <c r="AS2" s="481"/>
      <c r="AT2" s="481"/>
      <c r="AU2" s="482"/>
      <c r="AV2" s="68"/>
      <c r="AW2" s="457"/>
      <c r="AX2" s="69"/>
      <c r="AY2" s="480"/>
      <c r="AZ2" s="481"/>
      <c r="BA2" s="481"/>
      <c r="BB2" s="481"/>
      <c r="BC2" s="481"/>
      <c r="BD2" s="481"/>
      <c r="BE2" s="482"/>
      <c r="BF2" s="68"/>
      <c r="BG2" s="457"/>
      <c r="BH2" s="68"/>
      <c r="BI2" s="457"/>
      <c r="BJ2" s="69"/>
      <c r="BK2" s="480"/>
      <c r="BL2" s="481"/>
      <c r="BM2" s="481"/>
      <c r="BN2" s="481"/>
      <c r="BO2" s="481"/>
      <c r="BP2" s="481"/>
      <c r="BQ2" s="482"/>
      <c r="BR2" s="69"/>
      <c r="BS2" s="480"/>
      <c r="BT2" s="481"/>
      <c r="BU2" s="481"/>
      <c r="BV2" s="481"/>
      <c r="BW2" s="481"/>
      <c r="BX2" s="481"/>
      <c r="BY2" s="481"/>
      <c r="BZ2" s="481"/>
      <c r="CA2" s="482"/>
      <c r="CB2" s="69"/>
      <c r="CC2" s="480"/>
      <c r="CD2" s="481"/>
      <c r="CE2" s="481"/>
      <c r="CF2" s="481"/>
      <c r="CG2" s="481"/>
      <c r="CH2" s="481"/>
      <c r="CI2" s="481"/>
      <c r="CJ2" s="481"/>
      <c r="CK2" s="482"/>
      <c r="CL2" s="71"/>
      <c r="CM2" s="485"/>
      <c r="CN2" s="485"/>
      <c r="CO2" s="485"/>
      <c r="CP2" s="485"/>
      <c r="CQ2" s="437"/>
      <c r="CR2" s="459"/>
    </row>
    <row r="3" spans="1:96" ht="13.5" customHeight="1" thickBot="1">
      <c r="A3" s="463"/>
      <c r="B3" s="466"/>
      <c r="C3" s="95" t="s">
        <v>16</v>
      </c>
      <c r="D3" s="455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  <c r="Z3" s="223"/>
      <c r="AA3" s="66" t="s">
        <v>187</v>
      </c>
      <c r="AB3" s="44" t="s">
        <v>188</v>
      </c>
      <c r="AC3" s="44" t="s">
        <v>189</v>
      </c>
      <c r="AD3" s="49" t="s">
        <v>190</v>
      </c>
      <c r="AE3" s="45" t="s">
        <v>75</v>
      </c>
      <c r="AF3" s="45" t="s">
        <v>76</v>
      </c>
      <c r="AG3" s="45" t="s">
        <v>78</v>
      </c>
      <c r="AH3" s="46" t="s">
        <v>79</v>
      </c>
      <c r="AI3" s="224" t="s">
        <v>0</v>
      </c>
      <c r="AJ3" s="223"/>
      <c r="AK3" s="66" t="s">
        <v>419</v>
      </c>
      <c r="AL3" s="44" t="s">
        <v>420</v>
      </c>
      <c r="AM3" s="224" t="s">
        <v>0</v>
      </c>
      <c r="AN3" s="223"/>
      <c r="AO3" s="248" t="s">
        <v>423</v>
      </c>
      <c r="AP3" s="249" t="s">
        <v>424</v>
      </c>
      <c r="AQ3" s="249" t="s">
        <v>425</v>
      </c>
      <c r="AR3" s="249" t="s">
        <v>426</v>
      </c>
      <c r="AS3" s="250" t="s">
        <v>427</v>
      </c>
      <c r="AT3" s="250" t="s">
        <v>428</v>
      </c>
      <c r="AU3" s="224" t="s">
        <v>0</v>
      </c>
      <c r="AV3" s="68"/>
      <c r="AW3" s="37" t="s">
        <v>0</v>
      </c>
      <c r="AX3" s="223"/>
      <c r="AY3" s="248" t="s">
        <v>423</v>
      </c>
      <c r="AZ3" s="249" t="s">
        <v>424</v>
      </c>
      <c r="BA3" s="249" t="s">
        <v>425</v>
      </c>
      <c r="BB3" s="249" t="s">
        <v>426</v>
      </c>
      <c r="BC3" s="250" t="s">
        <v>427</v>
      </c>
      <c r="BD3" s="250" t="s">
        <v>428</v>
      </c>
      <c r="BE3" s="224" t="s">
        <v>0</v>
      </c>
      <c r="BF3" s="68"/>
      <c r="BG3" s="37" t="s">
        <v>0</v>
      </c>
      <c r="BH3" s="68"/>
      <c r="BI3" s="37" t="s">
        <v>0</v>
      </c>
      <c r="BJ3" s="223"/>
      <c r="BK3" s="248" t="s">
        <v>423</v>
      </c>
      <c r="BL3" s="249" t="s">
        <v>424</v>
      </c>
      <c r="BM3" s="249" t="s">
        <v>425</v>
      </c>
      <c r="BN3" s="249" t="s">
        <v>426</v>
      </c>
      <c r="BO3" s="250" t="s">
        <v>427</v>
      </c>
      <c r="BP3" s="250" t="s">
        <v>428</v>
      </c>
      <c r="BQ3" s="224" t="s">
        <v>0</v>
      </c>
      <c r="BR3" s="223"/>
      <c r="BS3" s="66" t="s">
        <v>187</v>
      </c>
      <c r="BT3" s="44" t="s">
        <v>188</v>
      </c>
      <c r="BU3" s="44" t="s">
        <v>189</v>
      </c>
      <c r="BV3" s="49" t="s">
        <v>190</v>
      </c>
      <c r="BW3" s="45" t="s">
        <v>75</v>
      </c>
      <c r="BX3" s="45" t="s">
        <v>76</v>
      </c>
      <c r="BY3" s="45" t="s">
        <v>78</v>
      </c>
      <c r="BZ3" s="46" t="s">
        <v>79</v>
      </c>
      <c r="CA3" s="224" t="s">
        <v>0</v>
      </c>
      <c r="CB3" s="223"/>
      <c r="CC3" s="66" t="s">
        <v>187</v>
      </c>
      <c r="CD3" s="44" t="s">
        <v>188</v>
      </c>
      <c r="CE3" s="44" t="s">
        <v>189</v>
      </c>
      <c r="CF3" s="49" t="s">
        <v>190</v>
      </c>
      <c r="CG3" s="45" t="s">
        <v>75</v>
      </c>
      <c r="CH3" s="45" t="s">
        <v>76</v>
      </c>
      <c r="CI3" s="45" t="s">
        <v>78</v>
      </c>
      <c r="CJ3" s="46" t="s">
        <v>79</v>
      </c>
      <c r="CK3" s="224" t="s">
        <v>0</v>
      </c>
      <c r="CL3" s="69"/>
      <c r="CM3" s="255" t="s">
        <v>456</v>
      </c>
      <c r="CN3" s="249" t="s">
        <v>91</v>
      </c>
      <c r="CO3" s="249" t="s">
        <v>457</v>
      </c>
      <c r="CP3" s="249" t="s">
        <v>458</v>
      </c>
      <c r="CQ3" s="256" t="s">
        <v>80</v>
      </c>
      <c r="CR3" s="460"/>
    </row>
    <row r="4" spans="1:96" ht="12.75" customHeight="1">
      <c r="A4" s="182">
        <v>1</v>
      </c>
      <c r="B4" s="212">
        <v>1</v>
      </c>
      <c r="C4" s="121" t="s">
        <v>29</v>
      </c>
      <c r="D4" s="269">
        <f aca="true" t="shared" si="0" ref="D4:D38">SUM(Y4+AI4+AM4+AU4+AW4+BE4+BG4+BI4+CA4+CK4+CR4)</f>
        <v>798</v>
      </c>
      <c r="E4" s="188"/>
      <c r="F4" s="247">
        <v>6</v>
      </c>
      <c r="G4" s="147">
        <v>2</v>
      </c>
      <c r="H4" s="147">
        <v>1</v>
      </c>
      <c r="I4" s="147">
        <v>1</v>
      </c>
      <c r="J4" s="147">
        <v>6</v>
      </c>
      <c r="K4" s="147">
        <v>3</v>
      </c>
      <c r="L4" s="147">
        <v>3</v>
      </c>
      <c r="M4" s="62"/>
      <c r="N4" s="139">
        <f aca="true" t="shared" si="1" ref="N4:N38">SUM(F4:M4)</f>
        <v>22</v>
      </c>
      <c r="O4" s="67"/>
      <c r="P4" s="130">
        <v>94</v>
      </c>
      <c r="Q4" s="60">
        <v>112</v>
      </c>
      <c r="R4" s="60">
        <v>26</v>
      </c>
      <c r="S4" s="61">
        <v>71</v>
      </c>
      <c r="T4" s="60">
        <v>118</v>
      </c>
      <c r="U4" s="60">
        <v>109</v>
      </c>
      <c r="V4" s="60">
        <v>27</v>
      </c>
      <c r="W4" s="62"/>
      <c r="X4" s="68"/>
      <c r="Y4" s="35">
        <v>10</v>
      </c>
      <c r="Z4" s="225"/>
      <c r="AA4" s="226">
        <v>20</v>
      </c>
      <c r="AB4" s="227">
        <v>20</v>
      </c>
      <c r="AC4" s="227"/>
      <c r="AD4" s="227">
        <v>15</v>
      </c>
      <c r="AE4" s="227">
        <v>19</v>
      </c>
      <c r="AF4" s="228">
        <v>21</v>
      </c>
      <c r="AG4" s="228"/>
      <c r="AH4" s="228"/>
      <c r="AI4" s="229">
        <f aca="true" t="shared" si="2" ref="AI4:AI38">SUM(AA4:AH4)</f>
        <v>95</v>
      </c>
      <c r="AJ4" s="225"/>
      <c r="AK4" s="226"/>
      <c r="AL4" s="227">
        <v>23</v>
      </c>
      <c r="AM4" s="229">
        <f aca="true" t="shared" si="3" ref="AM4:AM38">SUM(AK4:AL4)</f>
        <v>23</v>
      </c>
      <c r="AN4" s="225"/>
      <c r="AO4" s="226">
        <v>12</v>
      </c>
      <c r="AP4" s="227"/>
      <c r="AQ4" s="227">
        <v>10</v>
      </c>
      <c r="AR4" s="227">
        <v>15</v>
      </c>
      <c r="AS4" s="227">
        <v>42</v>
      </c>
      <c r="AT4" s="228">
        <v>20</v>
      </c>
      <c r="AU4" s="229">
        <f aca="true" t="shared" si="4" ref="AU4:AU38">SUM(AO4:AT4)</f>
        <v>99</v>
      </c>
      <c r="AV4" s="68"/>
      <c r="AW4" s="35">
        <v>100</v>
      </c>
      <c r="AX4" s="225"/>
      <c r="AY4" s="226">
        <v>1</v>
      </c>
      <c r="AZ4" s="227">
        <v>26</v>
      </c>
      <c r="BA4" s="227">
        <v>1</v>
      </c>
      <c r="BB4" s="227">
        <v>8</v>
      </c>
      <c r="BC4" s="227">
        <v>13</v>
      </c>
      <c r="BD4" s="228">
        <v>30</v>
      </c>
      <c r="BE4" s="229">
        <f aca="true" t="shared" si="5" ref="BE4:BE38">SUM(AY4:BD4)</f>
        <v>79</v>
      </c>
      <c r="BF4" s="68"/>
      <c r="BG4" s="35">
        <v>100</v>
      </c>
      <c r="BH4" s="68"/>
      <c r="BI4" s="35">
        <v>175</v>
      </c>
      <c r="BJ4" s="225"/>
      <c r="BK4" s="226"/>
      <c r="BL4" s="227"/>
      <c r="BM4" s="227"/>
      <c r="BN4" s="227"/>
      <c r="BO4" s="227"/>
      <c r="BP4" s="228"/>
      <c r="BQ4" s="229">
        <f aca="true" t="shared" si="6" ref="BQ4:BQ38">SUM(BK4:BP4)</f>
        <v>0</v>
      </c>
      <c r="BR4" s="225"/>
      <c r="BS4" s="226">
        <v>20</v>
      </c>
      <c r="BT4" s="227"/>
      <c r="BU4" s="227">
        <v>1</v>
      </c>
      <c r="BV4" s="227"/>
      <c r="BW4" s="227"/>
      <c r="BX4" s="228"/>
      <c r="BY4" s="228"/>
      <c r="BZ4" s="228"/>
      <c r="CA4" s="229">
        <f aca="true" t="shared" si="7" ref="CA4:CA38">SUM(BS4:BZ4)</f>
        <v>21</v>
      </c>
      <c r="CB4" s="225"/>
      <c r="CC4" s="226">
        <v>1</v>
      </c>
      <c r="CD4" s="227">
        <v>20</v>
      </c>
      <c r="CE4" s="227"/>
      <c r="CF4" s="227">
        <v>1</v>
      </c>
      <c r="CG4" s="227">
        <v>11</v>
      </c>
      <c r="CH4" s="228">
        <v>2</v>
      </c>
      <c r="CI4" s="228"/>
      <c r="CJ4" s="228"/>
      <c r="CK4" s="229">
        <f aca="true" t="shared" si="8" ref="CK4:CK38">SUM(CC4:CJ4)</f>
        <v>35</v>
      </c>
      <c r="CL4" s="67"/>
      <c r="CM4" s="273">
        <v>40</v>
      </c>
      <c r="CN4" s="257">
        <v>7</v>
      </c>
      <c r="CO4" s="258">
        <v>6</v>
      </c>
      <c r="CP4" s="258">
        <v>5</v>
      </c>
      <c r="CQ4" s="258">
        <v>3</v>
      </c>
      <c r="CR4" s="259">
        <f aca="true" t="shared" si="9" ref="CR4:CR38">SUM(CM4:CQ4)</f>
        <v>61</v>
      </c>
    </row>
    <row r="5" spans="1:96" ht="12.75" customHeight="1">
      <c r="A5" s="183">
        <v>2</v>
      </c>
      <c r="B5" s="213">
        <v>4</v>
      </c>
      <c r="C5" s="122" t="s">
        <v>62</v>
      </c>
      <c r="D5" s="269">
        <f t="shared" si="0"/>
        <v>281</v>
      </c>
      <c r="E5" s="189"/>
      <c r="F5" s="246">
        <v>2</v>
      </c>
      <c r="G5" s="132"/>
      <c r="H5" s="148">
        <v>4</v>
      </c>
      <c r="I5" s="132"/>
      <c r="J5" s="148">
        <v>2</v>
      </c>
      <c r="K5" s="148">
        <v>1</v>
      </c>
      <c r="L5" s="148">
        <v>2</v>
      </c>
      <c r="M5" s="275">
        <v>1</v>
      </c>
      <c r="N5" s="140">
        <f t="shared" si="1"/>
        <v>12</v>
      </c>
      <c r="O5" s="67"/>
      <c r="P5" s="131">
        <v>29</v>
      </c>
      <c r="Q5" s="132"/>
      <c r="R5" s="132">
        <v>114</v>
      </c>
      <c r="S5" s="134"/>
      <c r="T5" s="132">
        <v>33</v>
      </c>
      <c r="U5" s="132">
        <v>5</v>
      </c>
      <c r="V5" s="132">
        <v>46</v>
      </c>
      <c r="W5" s="133">
        <v>1</v>
      </c>
      <c r="X5" s="68"/>
      <c r="Y5" s="32">
        <v>8</v>
      </c>
      <c r="Z5" s="225"/>
      <c r="AA5" s="230">
        <v>10</v>
      </c>
      <c r="AB5" s="231"/>
      <c r="AC5" s="231">
        <v>21</v>
      </c>
      <c r="AD5" s="231"/>
      <c r="AE5" s="231">
        <v>2</v>
      </c>
      <c r="AF5" s="232">
        <v>1</v>
      </c>
      <c r="AG5" s="232"/>
      <c r="AH5" s="232"/>
      <c r="AI5" s="233">
        <f t="shared" si="2"/>
        <v>34</v>
      </c>
      <c r="AJ5" s="225"/>
      <c r="AK5" s="230">
        <v>8</v>
      </c>
      <c r="AL5" s="231"/>
      <c r="AM5" s="233">
        <f t="shared" si="3"/>
        <v>8</v>
      </c>
      <c r="AN5" s="225"/>
      <c r="AO5" s="230">
        <v>7</v>
      </c>
      <c r="AP5" s="231"/>
      <c r="AQ5" s="231">
        <v>9</v>
      </c>
      <c r="AR5" s="231"/>
      <c r="AS5" s="231">
        <v>9</v>
      </c>
      <c r="AT5" s="232">
        <v>1</v>
      </c>
      <c r="AU5" s="233">
        <f t="shared" si="4"/>
        <v>26</v>
      </c>
      <c r="AV5" s="68"/>
      <c r="AW5" s="32">
        <v>40</v>
      </c>
      <c r="AX5" s="225"/>
      <c r="AY5" s="230">
        <v>1</v>
      </c>
      <c r="AZ5" s="231"/>
      <c r="BA5" s="231">
        <v>2</v>
      </c>
      <c r="BB5" s="231"/>
      <c r="BC5" s="231"/>
      <c r="BD5" s="232"/>
      <c r="BE5" s="233">
        <f t="shared" si="5"/>
        <v>3</v>
      </c>
      <c r="BF5" s="68"/>
      <c r="BG5" s="32">
        <v>40</v>
      </c>
      <c r="BH5" s="68"/>
      <c r="BI5" s="32">
        <v>50</v>
      </c>
      <c r="BJ5" s="225"/>
      <c r="BK5" s="230"/>
      <c r="BL5" s="231"/>
      <c r="BM5" s="231"/>
      <c r="BN5" s="231"/>
      <c r="BO5" s="231"/>
      <c r="BP5" s="232"/>
      <c r="BQ5" s="233">
        <f t="shared" si="6"/>
        <v>0</v>
      </c>
      <c r="BR5" s="225"/>
      <c r="BS5" s="230">
        <v>1</v>
      </c>
      <c r="BT5" s="231"/>
      <c r="BU5" s="231"/>
      <c r="BV5" s="231"/>
      <c r="BW5" s="231"/>
      <c r="BX5" s="232"/>
      <c r="BY5" s="232"/>
      <c r="BZ5" s="232"/>
      <c r="CA5" s="233">
        <f t="shared" si="7"/>
        <v>1</v>
      </c>
      <c r="CB5" s="225"/>
      <c r="CC5" s="230"/>
      <c r="CD5" s="231"/>
      <c r="CE5" s="231">
        <v>1</v>
      </c>
      <c r="CF5" s="231"/>
      <c r="CG5" s="231">
        <v>1</v>
      </c>
      <c r="CH5" s="232">
        <v>1</v>
      </c>
      <c r="CI5" s="232"/>
      <c r="CJ5" s="232"/>
      <c r="CK5" s="233">
        <f t="shared" si="8"/>
        <v>3</v>
      </c>
      <c r="CL5" s="67"/>
      <c r="CM5" s="274">
        <v>30</v>
      </c>
      <c r="CN5" s="260">
        <v>9</v>
      </c>
      <c r="CO5" s="132">
        <v>11</v>
      </c>
      <c r="CP5" s="132">
        <v>9</v>
      </c>
      <c r="CQ5" s="132">
        <v>9</v>
      </c>
      <c r="CR5" s="261">
        <f t="shared" si="9"/>
        <v>68</v>
      </c>
    </row>
    <row r="6" spans="1:96" ht="12.75" customHeight="1">
      <c r="A6" s="183">
        <v>3</v>
      </c>
      <c r="B6" s="213">
        <v>2</v>
      </c>
      <c r="C6" s="122" t="s">
        <v>57</v>
      </c>
      <c r="D6" s="269">
        <f t="shared" si="0"/>
        <v>221</v>
      </c>
      <c r="E6" s="189"/>
      <c r="F6" s="246">
        <v>3</v>
      </c>
      <c r="G6" s="132"/>
      <c r="H6" s="148">
        <v>4</v>
      </c>
      <c r="I6" s="132"/>
      <c r="J6" s="148">
        <v>2</v>
      </c>
      <c r="K6" s="148">
        <v>1</v>
      </c>
      <c r="L6" s="148">
        <v>1</v>
      </c>
      <c r="M6" s="275">
        <v>1</v>
      </c>
      <c r="N6" s="140">
        <f t="shared" si="1"/>
        <v>12</v>
      </c>
      <c r="O6" s="67"/>
      <c r="P6" s="131">
        <v>52</v>
      </c>
      <c r="Q6" s="132"/>
      <c r="R6" s="132">
        <v>51</v>
      </c>
      <c r="S6" s="134"/>
      <c r="T6" s="132">
        <v>9</v>
      </c>
      <c r="U6" s="132">
        <v>18</v>
      </c>
      <c r="V6" s="132">
        <v>1</v>
      </c>
      <c r="W6" s="133">
        <v>1</v>
      </c>
      <c r="X6" s="68"/>
      <c r="Y6" s="32">
        <v>3</v>
      </c>
      <c r="Z6" s="225"/>
      <c r="AA6" s="230"/>
      <c r="AB6" s="231"/>
      <c r="AC6" s="231">
        <v>2</v>
      </c>
      <c r="AD6" s="231"/>
      <c r="AE6" s="231">
        <v>2</v>
      </c>
      <c r="AF6" s="232"/>
      <c r="AG6" s="232"/>
      <c r="AH6" s="232"/>
      <c r="AI6" s="233">
        <f t="shared" si="2"/>
        <v>4</v>
      </c>
      <c r="AJ6" s="225"/>
      <c r="AK6" s="230"/>
      <c r="AL6" s="231"/>
      <c r="AM6" s="233">
        <f t="shared" si="3"/>
        <v>0</v>
      </c>
      <c r="AN6" s="225"/>
      <c r="AO6" s="230">
        <v>21</v>
      </c>
      <c r="AP6" s="231"/>
      <c r="AQ6" s="231">
        <v>4</v>
      </c>
      <c r="AR6" s="231"/>
      <c r="AS6" s="231">
        <v>1</v>
      </c>
      <c r="AT6" s="232">
        <v>6</v>
      </c>
      <c r="AU6" s="233">
        <f t="shared" si="4"/>
        <v>32</v>
      </c>
      <c r="AV6" s="68"/>
      <c r="AW6" s="32">
        <v>40</v>
      </c>
      <c r="AX6" s="225"/>
      <c r="AY6" s="230"/>
      <c r="AZ6" s="231"/>
      <c r="BA6" s="231">
        <v>2</v>
      </c>
      <c r="BB6" s="231"/>
      <c r="BC6" s="231"/>
      <c r="BD6" s="232">
        <v>1</v>
      </c>
      <c r="BE6" s="233">
        <f t="shared" si="5"/>
        <v>3</v>
      </c>
      <c r="BF6" s="68"/>
      <c r="BG6" s="32">
        <v>20</v>
      </c>
      <c r="BH6" s="68"/>
      <c r="BI6" s="32">
        <v>75</v>
      </c>
      <c r="BJ6" s="225"/>
      <c r="BK6" s="230"/>
      <c r="BL6" s="231"/>
      <c r="BM6" s="231"/>
      <c r="BN6" s="231"/>
      <c r="BO6" s="231"/>
      <c r="BP6" s="232"/>
      <c r="BQ6" s="233">
        <f t="shared" si="6"/>
        <v>0</v>
      </c>
      <c r="BR6" s="225"/>
      <c r="BS6" s="230"/>
      <c r="BT6" s="231"/>
      <c r="BU6" s="231">
        <v>10</v>
      </c>
      <c r="BV6" s="231"/>
      <c r="BW6" s="231"/>
      <c r="BX6" s="232"/>
      <c r="BY6" s="232"/>
      <c r="BZ6" s="232"/>
      <c r="CA6" s="233">
        <f t="shared" si="7"/>
        <v>10</v>
      </c>
      <c r="CB6" s="225"/>
      <c r="CC6" s="230"/>
      <c r="CD6" s="231"/>
      <c r="CE6" s="231">
        <v>2</v>
      </c>
      <c r="CF6" s="231"/>
      <c r="CG6" s="231">
        <v>2</v>
      </c>
      <c r="CH6" s="232">
        <v>1</v>
      </c>
      <c r="CI6" s="232"/>
      <c r="CJ6" s="232"/>
      <c r="CK6" s="233">
        <f t="shared" si="8"/>
        <v>5</v>
      </c>
      <c r="CL6" s="67"/>
      <c r="CM6" s="274">
        <v>15</v>
      </c>
      <c r="CN6" s="260">
        <v>1</v>
      </c>
      <c r="CO6" s="132">
        <v>9</v>
      </c>
      <c r="CP6" s="132">
        <v>2</v>
      </c>
      <c r="CQ6" s="132">
        <v>2</v>
      </c>
      <c r="CR6" s="261">
        <f t="shared" si="9"/>
        <v>29</v>
      </c>
    </row>
    <row r="7" spans="1:96" ht="12.75" customHeight="1">
      <c r="A7" s="183">
        <v>4</v>
      </c>
      <c r="B7" s="213">
        <v>6</v>
      </c>
      <c r="C7" s="123" t="s">
        <v>27</v>
      </c>
      <c r="D7" s="269">
        <f t="shared" si="0"/>
        <v>211</v>
      </c>
      <c r="E7" s="189"/>
      <c r="F7" s="131"/>
      <c r="G7" s="148">
        <v>1</v>
      </c>
      <c r="H7" s="148">
        <v>2</v>
      </c>
      <c r="I7" s="148">
        <v>3</v>
      </c>
      <c r="J7" s="148">
        <v>1</v>
      </c>
      <c r="K7" s="132"/>
      <c r="L7" s="148">
        <v>2</v>
      </c>
      <c r="M7" s="275">
        <v>1</v>
      </c>
      <c r="N7" s="140">
        <f t="shared" si="1"/>
        <v>10</v>
      </c>
      <c r="O7" s="67"/>
      <c r="P7" s="131"/>
      <c r="Q7" s="132">
        <v>77</v>
      </c>
      <c r="R7" s="132">
        <v>3</v>
      </c>
      <c r="S7" s="134">
        <v>117</v>
      </c>
      <c r="T7" s="132">
        <v>1</v>
      </c>
      <c r="U7" s="132"/>
      <c r="V7" s="132">
        <v>2</v>
      </c>
      <c r="W7" s="133"/>
      <c r="X7" s="68"/>
      <c r="Y7" s="32">
        <v>11</v>
      </c>
      <c r="Z7" s="225"/>
      <c r="AA7" s="230"/>
      <c r="AB7" s="231">
        <v>10</v>
      </c>
      <c r="AC7" s="231">
        <v>1</v>
      </c>
      <c r="AD7" s="231">
        <v>8</v>
      </c>
      <c r="AE7" s="231"/>
      <c r="AF7" s="232"/>
      <c r="AG7" s="232"/>
      <c r="AH7" s="232"/>
      <c r="AI7" s="233">
        <f t="shared" si="2"/>
        <v>19</v>
      </c>
      <c r="AJ7" s="225"/>
      <c r="AK7" s="230"/>
      <c r="AL7" s="231"/>
      <c r="AM7" s="233">
        <f t="shared" si="3"/>
        <v>0</v>
      </c>
      <c r="AN7" s="225"/>
      <c r="AO7" s="230"/>
      <c r="AP7" s="231">
        <v>20</v>
      </c>
      <c r="AQ7" s="231">
        <v>2</v>
      </c>
      <c r="AR7" s="231">
        <v>19</v>
      </c>
      <c r="AS7" s="231"/>
      <c r="AT7" s="232"/>
      <c r="AU7" s="233">
        <f t="shared" si="4"/>
        <v>41</v>
      </c>
      <c r="AV7" s="68"/>
      <c r="AW7" s="32">
        <v>30</v>
      </c>
      <c r="AX7" s="225"/>
      <c r="AY7" s="230"/>
      <c r="AZ7" s="231">
        <v>1</v>
      </c>
      <c r="BA7" s="231"/>
      <c r="BB7" s="231">
        <v>11</v>
      </c>
      <c r="BC7" s="231"/>
      <c r="BD7" s="232"/>
      <c r="BE7" s="233">
        <f t="shared" si="5"/>
        <v>12</v>
      </c>
      <c r="BF7" s="68"/>
      <c r="BG7" s="32">
        <v>20</v>
      </c>
      <c r="BH7" s="68"/>
      <c r="BI7" s="32"/>
      <c r="BJ7" s="225"/>
      <c r="BK7" s="230"/>
      <c r="BL7" s="231"/>
      <c r="BM7" s="231"/>
      <c r="BN7" s="231"/>
      <c r="BO7" s="231"/>
      <c r="BP7" s="232"/>
      <c r="BQ7" s="233">
        <f t="shared" si="6"/>
        <v>0</v>
      </c>
      <c r="BR7" s="225"/>
      <c r="BS7" s="230"/>
      <c r="BT7" s="231">
        <v>20</v>
      </c>
      <c r="BU7" s="231"/>
      <c r="BV7" s="231">
        <v>20</v>
      </c>
      <c r="BW7" s="231"/>
      <c r="BX7" s="232"/>
      <c r="BY7" s="232"/>
      <c r="BZ7" s="232"/>
      <c r="CA7" s="233">
        <f t="shared" si="7"/>
        <v>40</v>
      </c>
      <c r="CB7" s="225"/>
      <c r="CC7" s="230"/>
      <c r="CD7" s="231">
        <v>15</v>
      </c>
      <c r="CE7" s="231"/>
      <c r="CF7" s="231">
        <v>6</v>
      </c>
      <c r="CG7" s="231"/>
      <c r="CH7" s="232"/>
      <c r="CI7" s="232"/>
      <c r="CJ7" s="232"/>
      <c r="CK7" s="233">
        <f t="shared" si="8"/>
        <v>21</v>
      </c>
      <c r="CL7" s="67"/>
      <c r="CM7" s="260">
        <v>10</v>
      </c>
      <c r="CN7" s="260">
        <v>1</v>
      </c>
      <c r="CO7" s="132">
        <v>2</v>
      </c>
      <c r="CP7" s="132">
        <v>2</v>
      </c>
      <c r="CQ7" s="132">
        <v>2</v>
      </c>
      <c r="CR7" s="261">
        <f t="shared" si="9"/>
        <v>17</v>
      </c>
    </row>
    <row r="8" spans="1:96" ht="12.75" customHeight="1">
      <c r="A8" s="191">
        <v>5</v>
      </c>
      <c r="B8" s="213">
        <v>9</v>
      </c>
      <c r="C8" s="122" t="s">
        <v>17</v>
      </c>
      <c r="D8" s="269">
        <f t="shared" si="0"/>
        <v>206</v>
      </c>
      <c r="E8" s="189"/>
      <c r="F8" s="246">
        <v>2</v>
      </c>
      <c r="G8" s="132"/>
      <c r="H8" s="148">
        <v>2</v>
      </c>
      <c r="I8" s="132"/>
      <c r="J8" s="148">
        <v>3</v>
      </c>
      <c r="K8" s="132"/>
      <c r="L8" s="148">
        <v>2</v>
      </c>
      <c r="M8" s="133"/>
      <c r="N8" s="140">
        <f t="shared" si="1"/>
        <v>9</v>
      </c>
      <c r="O8" s="67"/>
      <c r="P8" s="131">
        <v>80</v>
      </c>
      <c r="Q8" s="132"/>
      <c r="R8" s="132">
        <v>3</v>
      </c>
      <c r="S8" s="134"/>
      <c r="T8" s="132">
        <v>16</v>
      </c>
      <c r="U8" s="132"/>
      <c r="V8" s="132">
        <v>32</v>
      </c>
      <c r="W8" s="133"/>
      <c r="X8" s="68"/>
      <c r="Y8" s="32">
        <v>2</v>
      </c>
      <c r="Z8" s="225"/>
      <c r="AA8" s="230">
        <v>21</v>
      </c>
      <c r="AB8" s="231"/>
      <c r="AC8" s="231"/>
      <c r="AD8" s="231"/>
      <c r="AE8" s="231"/>
      <c r="AF8" s="232"/>
      <c r="AG8" s="232">
        <v>1</v>
      </c>
      <c r="AH8" s="232"/>
      <c r="AI8" s="233">
        <f t="shared" si="2"/>
        <v>22</v>
      </c>
      <c r="AJ8" s="225"/>
      <c r="AK8" s="230"/>
      <c r="AL8" s="231"/>
      <c r="AM8" s="233">
        <f t="shared" si="3"/>
        <v>0</v>
      </c>
      <c r="AN8" s="225"/>
      <c r="AO8" s="230">
        <v>9</v>
      </c>
      <c r="AP8" s="231"/>
      <c r="AQ8" s="231">
        <v>1</v>
      </c>
      <c r="AR8" s="231"/>
      <c r="AS8" s="231">
        <v>3</v>
      </c>
      <c r="AT8" s="232"/>
      <c r="AU8" s="233">
        <f t="shared" si="4"/>
        <v>13</v>
      </c>
      <c r="AV8" s="68"/>
      <c r="AW8" s="32">
        <v>30</v>
      </c>
      <c r="AX8" s="225"/>
      <c r="AY8" s="230">
        <v>8</v>
      </c>
      <c r="AZ8" s="231"/>
      <c r="BA8" s="231"/>
      <c r="BB8" s="231"/>
      <c r="BC8" s="231">
        <v>2</v>
      </c>
      <c r="BD8" s="232"/>
      <c r="BE8" s="233">
        <f t="shared" si="5"/>
        <v>10</v>
      </c>
      <c r="BF8" s="68"/>
      <c r="BG8" s="32">
        <v>20</v>
      </c>
      <c r="BH8" s="68"/>
      <c r="BI8" s="32">
        <v>50</v>
      </c>
      <c r="BJ8" s="225"/>
      <c r="BK8" s="230"/>
      <c r="BL8" s="231"/>
      <c r="BM8" s="231"/>
      <c r="BN8" s="231"/>
      <c r="BO8" s="231"/>
      <c r="BP8" s="232"/>
      <c r="BQ8" s="233">
        <f t="shared" si="6"/>
        <v>0</v>
      </c>
      <c r="BR8" s="225"/>
      <c r="BS8" s="230"/>
      <c r="BT8" s="231"/>
      <c r="BU8" s="231"/>
      <c r="BV8" s="231"/>
      <c r="BW8" s="231"/>
      <c r="BX8" s="232"/>
      <c r="BY8" s="232">
        <v>1</v>
      </c>
      <c r="BZ8" s="232"/>
      <c r="CA8" s="233">
        <f t="shared" si="7"/>
        <v>1</v>
      </c>
      <c r="CB8" s="225"/>
      <c r="CC8" s="230">
        <v>1</v>
      </c>
      <c r="CD8" s="231"/>
      <c r="CE8" s="231"/>
      <c r="CF8" s="231"/>
      <c r="CG8" s="231">
        <v>1</v>
      </c>
      <c r="CH8" s="232"/>
      <c r="CI8" s="232"/>
      <c r="CJ8" s="232"/>
      <c r="CK8" s="233">
        <f t="shared" si="8"/>
        <v>2</v>
      </c>
      <c r="CL8" s="67"/>
      <c r="CM8" s="260">
        <v>25</v>
      </c>
      <c r="CN8" s="260">
        <v>11</v>
      </c>
      <c r="CO8" s="132">
        <v>2</v>
      </c>
      <c r="CP8" s="132">
        <v>2</v>
      </c>
      <c r="CQ8" s="132">
        <v>16</v>
      </c>
      <c r="CR8" s="261">
        <f t="shared" si="9"/>
        <v>56</v>
      </c>
    </row>
    <row r="9" spans="1:96" ht="12.75" customHeight="1">
      <c r="A9" s="183">
        <v>6</v>
      </c>
      <c r="B9" s="213">
        <v>8</v>
      </c>
      <c r="C9" s="123" t="s">
        <v>185</v>
      </c>
      <c r="D9" s="269">
        <f t="shared" si="0"/>
        <v>174</v>
      </c>
      <c r="E9" s="189"/>
      <c r="F9" s="246">
        <v>2</v>
      </c>
      <c r="G9" s="132"/>
      <c r="H9" s="148">
        <v>2</v>
      </c>
      <c r="I9" s="132"/>
      <c r="J9" s="148">
        <v>1</v>
      </c>
      <c r="K9" s="132"/>
      <c r="L9" s="148">
        <v>3</v>
      </c>
      <c r="M9" s="275">
        <v>1</v>
      </c>
      <c r="N9" s="140">
        <f t="shared" si="1"/>
        <v>9</v>
      </c>
      <c r="O9" s="67"/>
      <c r="P9" s="131">
        <v>46</v>
      </c>
      <c r="Q9" s="132"/>
      <c r="R9" s="132">
        <v>2</v>
      </c>
      <c r="S9" s="134"/>
      <c r="T9" s="132">
        <v>40</v>
      </c>
      <c r="U9" s="132"/>
      <c r="V9" s="132">
        <v>37</v>
      </c>
      <c r="W9" s="133">
        <v>1</v>
      </c>
      <c r="X9" s="68"/>
      <c r="Y9" s="32">
        <v>3</v>
      </c>
      <c r="Z9" s="225"/>
      <c r="AA9" s="230">
        <v>8</v>
      </c>
      <c r="AB9" s="231"/>
      <c r="AC9" s="231"/>
      <c r="AD9" s="231"/>
      <c r="AE9" s="231">
        <v>1</v>
      </c>
      <c r="AF9" s="232"/>
      <c r="AG9" s="232">
        <v>2</v>
      </c>
      <c r="AH9" s="232"/>
      <c r="AI9" s="233">
        <f t="shared" si="2"/>
        <v>11</v>
      </c>
      <c r="AJ9" s="225"/>
      <c r="AK9" s="230"/>
      <c r="AL9" s="231"/>
      <c r="AM9" s="233">
        <f t="shared" si="3"/>
        <v>0</v>
      </c>
      <c r="AN9" s="225"/>
      <c r="AO9" s="230">
        <v>15</v>
      </c>
      <c r="AP9" s="231"/>
      <c r="AQ9" s="231">
        <v>1</v>
      </c>
      <c r="AR9" s="231"/>
      <c r="AS9" s="231">
        <v>3</v>
      </c>
      <c r="AT9" s="232"/>
      <c r="AU9" s="233">
        <f t="shared" si="4"/>
        <v>19</v>
      </c>
      <c r="AV9" s="68"/>
      <c r="AW9" s="32">
        <v>30</v>
      </c>
      <c r="AX9" s="225"/>
      <c r="AY9" s="230">
        <v>1</v>
      </c>
      <c r="AZ9" s="231"/>
      <c r="BA9" s="231"/>
      <c r="BB9" s="231"/>
      <c r="BC9" s="231">
        <v>9</v>
      </c>
      <c r="BD9" s="232"/>
      <c r="BE9" s="233">
        <f t="shared" si="5"/>
        <v>10</v>
      </c>
      <c r="BF9" s="68"/>
      <c r="BG9" s="32">
        <v>20</v>
      </c>
      <c r="BH9" s="68"/>
      <c r="BI9" s="32"/>
      <c r="BJ9" s="225"/>
      <c r="BK9" s="230"/>
      <c r="BL9" s="231"/>
      <c r="BM9" s="231"/>
      <c r="BN9" s="231"/>
      <c r="BO9" s="231"/>
      <c r="BP9" s="232"/>
      <c r="BQ9" s="233">
        <f t="shared" si="6"/>
        <v>0</v>
      </c>
      <c r="BR9" s="225"/>
      <c r="BS9" s="230">
        <v>6</v>
      </c>
      <c r="BT9" s="231"/>
      <c r="BU9" s="231"/>
      <c r="BV9" s="231"/>
      <c r="BW9" s="231">
        <v>20</v>
      </c>
      <c r="BX9" s="232"/>
      <c r="BY9" s="232">
        <v>9</v>
      </c>
      <c r="BZ9" s="232"/>
      <c r="CA9" s="233">
        <f t="shared" si="7"/>
        <v>35</v>
      </c>
      <c r="CB9" s="225"/>
      <c r="CC9" s="230">
        <v>1</v>
      </c>
      <c r="CD9" s="231"/>
      <c r="CE9" s="231"/>
      <c r="CF9" s="231"/>
      <c r="CG9" s="231"/>
      <c r="CH9" s="232"/>
      <c r="CI9" s="232"/>
      <c r="CJ9" s="232"/>
      <c r="CK9" s="233">
        <f t="shared" si="8"/>
        <v>1</v>
      </c>
      <c r="CL9" s="67"/>
      <c r="CM9" s="274">
        <v>20</v>
      </c>
      <c r="CN9" s="260">
        <v>5</v>
      </c>
      <c r="CO9" s="132">
        <v>7</v>
      </c>
      <c r="CP9" s="132">
        <v>11</v>
      </c>
      <c r="CQ9" s="132">
        <v>2</v>
      </c>
      <c r="CR9" s="261">
        <f t="shared" si="9"/>
        <v>45</v>
      </c>
    </row>
    <row r="10" spans="1:96" ht="12.75" customHeight="1">
      <c r="A10" s="183">
        <v>7</v>
      </c>
      <c r="B10" s="213">
        <v>7</v>
      </c>
      <c r="C10" s="123" t="s">
        <v>164</v>
      </c>
      <c r="D10" s="269">
        <f t="shared" si="0"/>
        <v>113</v>
      </c>
      <c r="E10" s="189"/>
      <c r="F10" s="131"/>
      <c r="G10" s="132"/>
      <c r="H10" s="148">
        <v>3</v>
      </c>
      <c r="I10" s="148">
        <v>1</v>
      </c>
      <c r="J10" s="132"/>
      <c r="K10" s="132"/>
      <c r="L10" s="148">
        <v>1</v>
      </c>
      <c r="M10" s="133"/>
      <c r="N10" s="140">
        <f t="shared" si="1"/>
        <v>5</v>
      </c>
      <c r="O10" s="67"/>
      <c r="P10" s="131">
        <v>3</v>
      </c>
      <c r="Q10" s="132"/>
      <c r="R10" s="132">
        <v>78</v>
      </c>
      <c r="S10" s="134">
        <v>7</v>
      </c>
      <c r="T10" s="132"/>
      <c r="U10" s="132"/>
      <c r="V10" s="132">
        <v>15</v>
      </c>
      <c r="W10" s="133"/>
      <c r="X10" s="68"/>
      <c r="Y10" s="32">
        <v>11</v>
      </c>
      <c r="Z10" s="225"/>
      <c r="AA10" s="230"/>
      <c r="AB10" s="231"/>
      <c r="AC10" s="231"/>
      <c r="AD10" s="231"/>
      <c r="AE10" s="231"/>
      <c r="AF10" s="232"/>
      <c r="AG10" s="232"/>
      <c r="AH10" s="232"/>
      <c r="AI10" s="233">
        <f t="shared" si="2"/>
        <v>0</v>
      </c>
      <c r="AJ10" s="225"/>
      <c r="AK10" s="230"/>
      <c r="AL10" s="231"/>
      <c r="AM10" s="233">
        <f t="shared" si="3"/>
        <v>0</v>
      </c>
      <c r="AN10" s="225"/>
      <c r="AO10" s="230">
        <v>1</v>
      </c>
      <c r="AP10" s="231"/>
      <c r="AQ10" s="231">
        <v>2</v>
      </c>
      <c r="AR10" s="231">
        <v>1</v>
      </c>
      <c r="AS10" s="231"/>
      <c r="AT10" s="232"/>
      <c r="AU10" s="233">
        <f t="shared" si="4"/>
        <v>4</v>
      </c>
      <c r="AV10" s="68"/>
      <c r="AW10" s="32">
        <v>10</v>
      </c>
      <c r="AX10" s="225"/>
      <c r="AY10" s="230"/>
      <c r="AZ10" s="231"/>
      <c r="BA10" s="231">
        <v>25</v>
      </c>
      <c r="BB10" s="231"/>
      <c r="BC10" s="231"/>
      <c r="BD10" s="232"/>
      <c r="BE10" s="233">
        <f t="shared" si="5"/>
        <v>25</v>
      </c>
      <c r="BF10" s="68"/>
      <c r="BG10" s="32">
        <v>20</v>
      </c>
      <c r="BH10" s="68"/>
      <c r="BI10" s="32"/>
      <c r="BJ10" s="225"/>
      <c r="BK10" s="230"/>
      <c r="BL10" s="231"/>
      <c r="BM10" s="231"/>
      <c r="BN10" s="231"/>
      <c r="BO10" s="231"/>
      <c r="BP10" s="232"/>
      <c r="BQ10" s="233">
        <f t="shared" si="6"/>
        <v>0</v>
      </c>
      <c r="BR10" s="225"/>
      <c r="BS10" s="230">
        <v>1</v>
      </c>
      <c r="BT10" s="231"/>
      <c r="BU10" s="231"/>
      <c r="BV10" s="231">
        <v>6</v>
      </c>
      <c r="BW10" s="231"/>
      <c r="BX10" s="232"/>
      <c r="BY10" s="232">
        <v>15</v>
      </c>
      <c r="BZ10" s="232"/>
      <c r="CA10" s="233">
        <f t="shared" si="7"/>
        <v>22</v>
      </c>
      <c r="CB10" s="225"/>
      <c r="CC10" s="230">
        <v>1</v>
      </c>
      <c r="CD10" s="231"/>
      <c r="CE10" s="231">
        <v>20</v>
      </c>
      <c r="CF10" s="231"/>
      <c r="CG10" s="231"/>
      <c r="CH10" s="232"/>
      <c r="CI10" s="232"/>
      <c r="CJ10" s="232"/>
      <c r="CK10" s="233">
        <f t="shared" si="8"/>
        <v>21</v>
      </c>
      <c r="CL10" s="67"/>
      <c r="CM10" s="260"/>
      <c r="CN10" s="260"/>
      <c r="CO10" s="132"/>
      <c r="CP10" s="132"/>
      <c r="CQ10" s="132"/>
      <c r="CR10" s="261">
        <f t="shared" si="9"/>
        <v>0</v>
      </c>
    </row>
    <row r="11" spans="1:96" ht="12.75" customHeight="1">
      <c r="A11" s="183">
        <v>8</v>
      </c>
      <c r="B11" s="213">
        <v>11</v>
      </c>
      <c r="C11" s="123" t="s">
        <v>73</v>
      </c>
      <c r="D11" s="269">
        <f t="shared" si="0"/>
        <v>112</v>
      </c>
      <c r="E11" s="189"/>
      <c r="F11" s="131"/>
      <c r="G11" s="132"/>
      <c r="H11" s="148">
        <v>3</v>
      </c>
      <c r="I11" s="148">
        <v>1</v>
      </c>
      <c r="J11" s="148">
        <v>4</v>
      </c>
      <c r="K11" s="148">
        <v>1</v>
      </c>
      <c r="L11" s="148">
        <v>2</v>
      </c>
      <c r="M11" s="133"/>
      <c r="N11" s="140">
        <f t="shared" si="1"/>
        <v>11</v>
      </c>
      <c r="O11" s="67"/>
      <c r="P11" s="131"/>
      <c r="Q11" s="132"/>
      <c r="R11" s="132">
        <v>4</v>
      </c>
      <c r="S11" s="134">
        <v>60</v>
      </c>
      <c r="T11" s="132">
        <v>4</v>
      </c>
      <c r="U11" s="132">
        <v>30</v>
      </c>
      <c r="V11" s="132">
        <v>4</v>
      </c>
      <c r="W11" s="133"/>
      <c r="X11" s="68"/>
      <c r="Y11" s="32">
        <v>4</v>
      </c>
      <c r="Z11" s="225"/>
      <c r="AA11" s="230"/>
      <c r="AB11" s="231"/>
      <c r="AC11" s="231"/>
      <c r="AD11" s="231">
        <v>20</v>
      </c>
      <c r="AE11" s="231"/>
      <c r="AF11" s="232"/>
      <c r="AG11" s="232"/>
      <c r="AH11" s="232"/>
      <c r="AI11" s="233">
        <f t="shared" si="2"/>
        <v>20</v>
      </c>
      <c r="AJ11" s="225"/>
      <c r="AK11" s="230"/>
      <c r="AL11" s="231"/>
      <c r="AM11" s="233">
        <f t="shared" si="3"/>
        <v>0</v>
      </c>
      <c r="AN11" s="225"/>
      <c r="AO11" s="230"/>
      <c r="AP11" s="231"/>
      <c r="AQ11" s="231">
        <v>3</v>
      </c>
      <c r="AR11" s="231">
        <v>20</v>
      </c>
      <c r="AS11" s="231">
        <v>3</v>
      </c>
      <c r="AT11" s="232">
        <v>8</v>
      </c>
      <c r="AU11" s="233">
        <f t="shared" si="4"/>
        <v>34</v>
      </c>
      <c r="AV11" s="68"/>
      <c r="AW11" s="32">
        <v>20</v>
      </c>
      <c r="AX11" s="225"/>
      <c r="AY11" s="230"/>
      <c r="AZ11" s="231"/>
      <c r="BA11" s="231"/>
      <c r="BB11" s="231">
        <v>1</v>
      </c>
      <c r="BC11" s="231"/>
      <c r="BD11" s="232">
        <v>1</v>
      </c>
      <c r="BE11" s="233">
        <f t="shared" si="5"/>
        <v>2</v>
      </c>
      <c r="BF11" s="68"/>
      <c r="BG11" s="32"/>
      <c r="BH11" s="68"/>
      <c r="BI11" s="32"/>
      <c r="BJ11" s="225"/>
      <c r="BK11" s="230"/>
      <c r="BL11" s="231"/>
      <c r="BM11" s="231"/>
      <c r="BN11" s="231"/>
      <c r="BO11" s="231"/>
      <c r="BP11" s="232"/>
      <c r="BQ11" s="233">
        <f t="shared" si="6"/>
        <v>0</v>
      </c>
      <c r="BR11" s="225"/>
      <c r="BS11" s="230"/>
      <c r="BT11" s="231"/>
      <c r="BU11" s="231"/>
      <c r="BV11" s="231">
        <v>8</v>
      </c>
      <c r="BW11" s="231"/>
      <c r="BX11" s="232">
        <v>6</v>
      </c>
      <c r="BY11" s="232"/>
      <c r="BZ11" s="232"/>
      <c r="CA11" s="233">
        <f t="shared" si="7"/>
        <v>14</v>
      </c>
      <c r="CB11" s="225"/>
      <c r="CC11" s="230"/>
      <c r="CD11" s="231"/>
      <c r="CE11" s="231"/>
      <c r="CF11" s="231">
        <v>1</v>
      </c>
      <c r="CG11" s="231"/>
      <c r="CH11" s="232"/>
      <c r="CI11" s="232"/>
      <c r="CJ11" s="232"/>
      <c r="CK11" s="233">
        <f t="shared" si="8"/>
        <v>1</v>
      </c>
      <c r="CL11" s="67"/>
      <c r="CM11" s="260">
        <v>10</v>
      </c>
      <c r="CN11" s="260">
        <v>1</v>
      </c>
      <c r="CO11" s="132">
        <v>2</v>
      </c>
      <c r="CP11" s="132">
        <v>2</v>
      </c>
      <c r="CQ11" s="132">
        <v>2</v>
      </c>
      <c r="CR11" s="261">
        <f t="shared" si="9"/>
        <v>17</v>
      </c>
    </row>
    <row r="12" spans="1:96" ht="12.75" customHeight="1">
      <c r="A12" s="183">
        <v>9</v>
      </c>
      <c r="B12" s="213">
        <v>3</v>
      </c>
      <c r="C12" s="123" t="s">
        <v>74</v>
      </c>
      <c r="D12" s="269">
        <f t="shared" si="0"/>
        <v>99</v>
      </c>
      <c r="E12" s="189"/>
      <c r="F12" s="246">
        <v>2</v>
      </c>
      <c r="G12" s="132"/>
      <c r="H12" s="148">
        <v>2</v>
      </c>
      <c r="I12" s="148">
        <v>1</v>
      </c>
      <c r="J12" s="148">
        <v>1</v>
      </c>
      <c r="K12" s="148">
        <v>1</v>
      </c>
      <c r="L12" s="148">
        <v>1</v>
      </c>
      <c r="M12" s="133"/>
      <c r="N12" s="140">
        <f t="shared" si="1"/>
        <v>8</v>
      </c>
      <c r="O12" s="67"/>
      <c r="P12" s="131">
        <v>1</v>
      </c>
      <c r="Q12" s="132"/>
      <c r="R12" s="132">
        <v>2</v>
      </c>
      <c r="S12" s="134">
        <v>46</v>
      </c>
      <c r="T12" s="132">
        <v>2</v>
      </c>
      <c r="U12" s="132">
        <v>27</v>
      </c>
      <c r="V12" s="132">
        <v>1</v>
      </c>
      <c r="W12" s="133"/>
      <c r="X12" s="68"/>
      <c r="Y12" s="32"/>
      <c r="Z12" s="225"/>
      <c r="AA12" s="230"/>
      <c r="AB12" s="231"/>
      <c r="AC12" s="231"/>
      <c r="AD12" s="231"/>
      <c r="AE12" s="231"/>
      <c r="AF12" s="232"/>
      <c r="AG12" s="232"/>
      <c r="AH12" s="232"/>
      <c r="AI12" s="233">
        <f t="shared" si="2"/>
        <v>0</v>
      </c>
      <c r="AJ12" s="225"/>
      <c r="AK12" s="230"/>
      <c r="AL12" s="231"/>
      <c r="AM12" s="233">
        <f t="shared" si="3"/>
        <v>0</v>
      </c>
      <c r="AN12" s="225"/>
      <c r="AO12" s="230"/>
      <c r="AP12" s="231"/>
      <c r="AQ12" s="231"/>
      <c r="AR12" s="231"/>
      <c r="AS12" s="231">
        <v>1</v>
      </c>
      <c r="AT12" s="232">
        <v>15</v>
      </c>
      <c r="AU12" s="233">
        <f t="shared" si="4"/>
        <v>16</v>
      </c>
      <c r="AV12" s="68"/>
      <c r="AW12" s="32">
        <v>20</v>
      </c>
      <c r="AX12" s="225"/>
      <c r="AY12" s="230"/>
      <c r="AZ12" s="231"/>
      <c r="BA12" s="231"/>
      <c r="BB12" s="231">
        <v>15</v>
      </c>
      <c r="BC12" s="231"/>
      <c r="BD12" s="232">
        <v>1</v>
      </c>
      <c r="BE12" s="233">
        <f t="shared" si="5"/>
        <v>16</v>
      </c>
      <c r="BF12" s="68"/>
      <c r="BG12" s="32">
        <v>20</v>
      </c>
      <c r="BH12" s="68"/>
      <c r="BI12" s="32">
        <v>10</v>
      </c>
      <c r="BJ12" s="225"/>
      <c r="BK12" s="230"/>
      <c r="BL12" s="231"/>
      <c r="BM12" s="231"/>
      <c r="BN12" s="231"/>
      <c r="BO12" s="231"/>
      <c r="BP12" s="232"/>
      <c r="BQ12" s="233">
        <f t="shared" si="6"/>
        <v>0</v>
      </c>
      <c r="BR12" s="225"/>
      <c r="BS12" s="230"/>
      <c r="BT12" s="231"/>
      <c r="BU12" s="231"/>
      <c r="BV12" s="231"/>
      <c r="BW12" s="231"/>
      <c r="BX12" s="232"/>
      <c r="BY12" s="232"/>
      <c r="BZ12" s="232"/>
      <c r="CA12" s="233">
        <f t="shared" si="7"/>
        <v>0</v>
      </c>
      <c r="CB12" s="225"/>
      <c r="CC12" s="230"/>
      <c r="CD12" s="231"/>
      <c r="CE12" s="231"/>
      <c r="CF12" s="231"/>
      <c r="CG12" s="231"/>
      <c r="CH12" s="232"/>
      <c r="CI12" s="232"/>
      <c r="CJ12" s="232"/>
      <c r="CK12" s="233">
        <f t="shared" si="8"/>
        <v>0</v>
      </c>
      <c r="CL12" s="67"/>
      <c r="CM12" s="274">
        <v>10</v>
      </c>
      <c r="CN12" s="260">
        <v>2</v>
      </c>
      <c r="CO12" s="132">
        <v>2</v>
      </c>
      <c r="CP12" s="132">
        <v>2</v>
      </c>
      <c r="CQ12" s="132">
        <v>1</v>
      </c>
      <c r="CR12" s="261">
        <f t="shared" si="9"/>
        <v>17</v>
      </c>
    </row>
    <row r="13" spans="1:96" ht="12.75" customHeight="1">
      <c r="A13" s="183">
        <v>10</v>
      </c>
      <c r="B13" s="214">
        <v>5</v>
      </c>
      <c r="C13" s="122" t="s">
        <v>19</v>
      </c>
      <c r="D13" s="269">
        <f t="shared" si="0"/>
        <v>95</v>
      </c>
      <c r="E13" s="189"/>
      <c r="F13" s="131"/>
      <c r="G13" s="132"/>
      <c r="H13" s="148">
        <v>2</v>
      </c>
      <c r="I13" s="132"/>
      <c r="J13" s="148">
        <v>2</v>
      </c>
      <c r="K13" s="148">
        <v>1</v>
      </c>
      <c r="L13" s="148">
        <v>1</v>
      </c>
      <c r="M13" s="275">
        <v>1</v>
      </c>
      <c r="N13" s="140">
        <f t="shared" si="1"/>
        <v>7</v>
      </c>
      <c r="O13" s="67"/>
      <c r="P13" s="131"/>
      <c r="Q13" s="132"/>
      <c r="R13" s="132">
        <v>48</v>
      </c>
      <c r="S13" s="134"/>
      <c r="T13" s="132">
        <v>32</v>
      </c>
      <c r="U13" s="132">
        <v>1</v>
      </c>
      <c r="V13" s="132">
        <v>4</v>
      </c>
      <c r="W13" s="133">
        <v>1</v>
      </c>
      <c r="X13" s="68"/>
      <c r="Y13" s="32">
        <v>7</v>
      </c>
      <c r="Z13" s="225"/>
      <c r="AA13" s="230"/>
      <c r="AB13" s="231"/>
      <c r="AC13" s="231">
        <v>15</v>
      </c>
      <c r="AD13" s="231"/>
      <c r="AE13" s="231">
        <v>6</v>
      </c>
      <c r="AF13" s="232"/>
      <c r="AG13" s="232"/>
      <c r="AH13" s="232"/>
      <c r="AI13" s="233">
        <f t="shared" si="2"/>
        <v>21</v>
      </c>
      <c r="AJ13" s="225"/>
      <c r="AK13" s="230"/>
      <c r="AL13" s="231"/>
      <c r="AM13" s="233">
        <f t="shared" si="3"/>
        <v>0</v>
      </c>
      <c r="AN13" s="225"/>
      <c r="AO13" s="230"/>
      <c r="AP13" s="231"/>
      <c r="AQ13" s="231">
        <v>15</v>
      </c>
      <c r="AR13" s="231"/>
      <c r="AS13" s="231">
        <v>10</v>
      </c>
      <c r="AT13" s="232"/>
      <c r="AU13" s="233">
        <f t="shared" si="4"/>
        <v>25</v>
      </c>
      <c r="AV13" s="68"/>
      <c r="AW13" s="32">
        <v>20</v>
      </c>
      <c r="AX13" s="225"/>
      <c r="AY13" s="230"/>
      <c r="AZ13" s="231"/>
      <c r="BA13" s="231"/>
      <c r="BB13" s="231"/>
      <c r="BC13" s="231">
        <v>1</v>
      </c>
      <c r="BD13" s="232"/>
      <c r="BE13" s="233">
        <f t="shared" si="5"/>
        <v>1</v>
      </c>
      <c r="BF13" s="68"/>
      <c r="BG13" s="32"/>
      <c r="BH13" s="68"/>
      <c r="BI13" s="32"/>
      <c r="BJ13" s="225"/>
      <c r="BK13" s="230"/>
      <c r="BL13" s="231"/>
      <c r="BM13" s="231"/>
      <c r="BN13" s="231"/>
      <c r="BO13" s="231"/>
      <c r="BP13" s="232"/>
      <c r="BQ13" s="233">
        <f t="shared" si="6"/>
        <v>0</v>
      </c>
      <c r="BR13" s="225"/>
      <c r="BS13" s="230"/>
      <c r="BT13" s="231"/>
      <c r="BU13" s="231"/>
      <c r="BV13" s="231"/>
      <c r="BW13" s="231"/>
      <c r="BX13" s="232"/>
      <c r="BY13" s="232"/>
      <c r="BZ13" s="232"/>
      <c r="CA13" s="233">
        <f t="shared" si="7"/>
        <v>0</v>
      </c>
      <c r="CB13" s="225"/>
      <c r="CC13" s="230"/>
      <c r="CD13" s="231"/>
      <c r="CE13" s="231"/>
      <c r="CF13" s="231"/>
      <c r="CG13" s="231">
        <v>1</v>
      </c>
      <c r="CH13" s="232"/>
      <c r="CI13" s="232"/>
      <c r="CJ13" s="232"/>
      <c r="CK13" s="233">
        <f t="shared" si="8"/>
        <v>1</v>
      </c>
      <c r="CL13" s="67"/>
      <c r="CM13" s="260">
        <v>10</v>
      </c>
      <c r="CN13" s="260">
        <v>2</v>
      </c>
      <c r="CO13" s="132">
        <v>1</v>
      </c>
      <c r="CP13" s="132">
        <v>2</v>
      </c>
      <c r="CQ13" s="132">
        <v>5</v>
      </c>
      <c r="CR13" s="261">
        <f t="shared" si="9"/>
        <v>20</v>
      </c>
    </row>
    <row r="14" spans="1:96" ht="12.75" customHeight="1">
      <c r="A14" s="183">
        <v>11</v>
      </c>
      <c r="B14" s="213">
        <v>13</v>
      </c>
      <c r="C14" s="123" t="s">
        <v>184</v>
      </c>
      <c r="D14" s="269">
        <f t="shared" si="0"/>
        <v>76</v>
      </c>
      <c r="E14" s="189"/>
      <c r="F14" s="131"/>
      <c r="G14" s="132"/>
      <c r="H14" s="148">
        <v>1</v>
      </c>
      <c r="I14" s="148">
        <v>1</v>
      </c>
      <c r="J14" s="132"/>
      <c r="K14" s="132"/>
      <c r="L14" s="132"/>
      <c r="M14" s="133"/>
      <c r="N14" s="140">
        <f t="shared" si="1"/>
        <v>2</v>
      </c>
      <c r="O14" s="67"/>
      <c r="P14" s="131"/>
      <c r="Q14" s="132"/>
      <c r="R14" s="132">
        <v>75</v>
      </c>
      <c r="S14" s="134">
        <v>1</v>
      </c>
      <c r="T14" s="132"/>
      <c r="U14" s="132"/>
      <c r="V14" s="132"/>
      <c r="W14" s="133"/>
      <c r="X14" s="68"/>
      <c r="Y14" s="32">
        <v>8</v>
      </c>
      <c r="Z14" s="225"/>
      <c r="AA14" s="230"/>
      <c r="AB14" s="231"/>
      <c r="AC14" s="231">
        <v>6</v>
      </c>
      <c r="AD14" s="231"/>
      <c r="AE14" s="231"/>
      <c r="AF14" s="232"/>
      <c r="AG14" s="232"/>
      <c r="AH14" s="232"/>
      <c r="AI14" s="233">
        <f t="shared" si="2"/>
        <v>6</v>
      </c>
      <c r="AJ14" s="225"/>
      <c r="AK14" s="230"/>
      <c r="AL14" s="231"/>
      <c r="AM14" s="233">
        <f t="shared" si="3"/>
        <v>0</v>
      </c>
      <c r="AN14" s="225"/>
      <c r="AO14" s="230"/>
      <c r="AP14" s="231"/>
      <c r="AQ14" s="231">
        <v>20</v>
      </c>
      <c r="AR14" s="231">
        <v>1</v>
      </c>
      <c r="AS14" s="231"/>
      <c r="AT14" s="232"/>
      <c r="AU14" s="233">
        <f t="shared" si="4"/>
        <v>21</v>
      </c>
      <c r="AV14" s="68"/>
      <c r="AW14" s="32">
        <v>10</v>
      </c>
      <c r="AX14" s="225"/>
      <c r="AY14" s="230"/>
      <c r="AZ14" s="231"/>
      <c r="BA14" s="231">
        <v>10</v>
      </c>
      <c r="BB14" s="231"/>
      <c r="BC14" s="231"/>
      <c r="BD14" s="232"/>
      <c r="BE14" s="233">
        <f t="shared" si="5"/>
        <v>10</v>
      </c>
      <c r="BF14" s="68"/>
      <c r="BG14" s="32">
        <v>20</v>
      </c>
      <c r="BH14" s="68"/>
      <c r="BI14" s="32"/>
      <c r="BJ14" s="225"/>
      <c r="BK14" s="230"/>
      <c r="BL14" s="231"/>
      <c r="BM14" s="231"/>
      <c r="BN14" s="231"/>
      <c r="BO14" s="231"/>
      <c r="BP14" s="232"/>
      <c r="BQ14" s="233">
        <f t="shared" si="6"/>
        <v>0</v>
      </c>
      <c r="BR14" s="225"/>
      <c r="BS14" s="230"/>
      <c r="BT14" s="231"/>
      <c r="BU14" s="231"/>
      <c r="BV14" s="231"/>
      <c r="BW14" s="231"/>
      <c r="BX14" s="232"/>
      <c r="BY14" s="232"/>
      <c r="BZ14" s="232"/>
      <c r="CA14" s="233">
        <f t="shared" si="7"/>
        <v>0</v>
      </c>
      <c r="CB14" s="225"/>
      <c r="CC14" s="230"/>
      <c r="CD14" s="231"/>
      <c r="CE14" s="231">
        <v>1</v>
      </c>
      <c r="CF14" s="231"/>
      <c r="CG14" s="231"/>
      <c r="CH14" s="232"/>
      <c r="CI14" s="232"/>
      <c r="CJ14" s="232"/>
      <c r="CK14" s="233">
        <f t="shared" si="8"/>
        <v>1</v>
      </c>
      <c r="CL14" s="67"/>
      <c r="CM14" s="260"/>
      <c r="CN14" s="260"/>
      <c r="CO14" s="132"/>
      <c r="CP14" s="132"/>
      <c r="CQ14" s="132"/>
      <c r="CR14" s="261">
        <f t="shared" si="9"/>
        <v>0</v>
      </c>
    </row>
    <row r="15" spans="1:96" ht="12.75" customHeight="1">
      <c r="A15" s="183">
        <v>12</v>
      </c>
      <c r="B15" s="214">
        <v>20</v>
      </c>
      <c r="C15" s="123" t="s">
        <v>30</v>
      </c>
      <c r="D15" s="269">
        <f t="shared" si="0"/>
        <v>42</v>
      </c>
      <c r="E15" s="189"/>
      <c r="F15" s="246">
        <v>1</v>
      </c>
      <c r="G15" s="132"/>
      <c r="H15" s="148">
        <v>3</v>
      </c>
      <c r="I15" s="148">
        <v>1</v>
      </c>
      <c r="J15" s="148">
        <v>2</v>
      </c>
      <c r="K15" s="132"/>
      <c r="L15" s="148">
        <v>1</v>
      </c>
      <c r="M15" s="133"/>
      <c r="N15" s="140">
        <f t="shared" si="1"/>
        <v>8</v>
      </c>
      <c r="O15" s="67"/>
      <c r="P15" s="131">
        <v>2</v>
      </c>
      <c r="Q15" s="132"/>
      <c r="R15" s="132">
        <v>17</v>
      </c>
      <c r="S15" s="134">
        <v>2</v>
      </c>
      <c r="T15" s="132">
        <v>6</v>
      </c>
      <c r="U15" s="132"/>
      <c r="V15" s="132">
        <v>1</v>
      </c>
      <c r="W15" s="133"/>
      <c r="X15" s="68"/>
      <c r="Y15" s="32">
        <v>1</v>
      </c>
      <c r="Z15" s="225"/>
      <c r="AA15" s="230"/>
      <c r="AB15" s="231"/>
      <c r="AC15" s="231">
        <v>1</v>
      </c>
      <c r="AD15" s="231"/>
      <c r="AE15" s="231">
        <v>1</v>
      </c>
      <c r="AF15" s="232"/>
      <c r="AG15" s="232"/>
      <c r="AH15" s="232"/>
      <c r="AI15" s="233">
        <f t="shared" si="2"/>
        <v>2</v>
      </c>
      <c r="AJ15" s="225"/>
      <c r="AK15" s="230"/>
      <c r="AL15" s="231"/>
      <c r="AM15" s="233">
        <f t="shared" si="3"/>
        <v>0</v>
      </c>
      <c r="AN15" s="225"/>
      <c r="AO15" s="230">
        <v>1</v>
      </c>
      <c r="AP15" s="231"/>
      <c r="AQ15" s="231">
        <v>1</v>
      </c>
      <c r="AR15" s="231">
        <v>6</v>
      </c>
      <c r="AS15" s="231">
        <v>2</v>
      </c>
      <c r="AT15" s="232"/>
      <c r="AU15" s="233">
        <f t="shared" si="4"/>
        <v>10</v>
      </c>
      <c r="AV15" s="68"/>
      <c r="AW15" s="32">
        <v>10</v>
      </c>
      <c r="AX15" s="225"/>
      <c r="AY15" s="230"/>
      <c r="AZ15" s="231"/>
      <c r="BA15" s="231">
        <v>1</v>
      </c>
      <c r="BB15" s="231"/>
      <c r="BC15" s="231"/>
      <c r="BD15" s="232"/>
      <c r="BE15" s="233">
        <f t="shared" si="5"/>
        <v>1</v>
      </c>
      <c r="BF15" s="68"/>
      <c r="BG15" s="32"/>
      <c r="BH15" s="68"/>
      <c r="BI15" s="32"/>
      <c r="BJ15" s="225"/>
      <c r="BK15" s="230"/>
      <c r="BL15" s="231"/>
      <c r="BM15" s="231"/>
      <c r="BN15" s="231"/>
      <c r="BO15" s="231"/>
      <c r="BP15" s="232"/>
      <c r="BQ15" s="233">
        <f t="shared" si="6"/>
        <v>0</v>
      </c>
      <c r="BR15" s="225"/>
      <c r="BS15" s="230"/>
      <c r="BT15" s="231"/>
      <c r="BU15" s="231"/>
      <c r="BV15" s="231"/>
      <c r="BW15" s="231"/>
      <c r="BX15" s="232"/>
      <c r="BY15" s="232"/>
      <c r="BZ15" s="232"/>
      <c r="CA15" s="233">
        <f t="shared" si="7"/>
        <v>0</v>
      </c>
      <c r="CB15" s="225"/>
      <c r="CC15" s="230"/>
      <c r="CD15" s="231"/>
      <c r="CE15" s="231"/>
      <c r="CF15" s="231"/>
      <c r="CG15" s="231"/>
      <c r="CH15" s="232"/>
      <c r="CI15" s="232"/>
      <c r="CJ15" s="232"/>
      <c r="CK15" s="233">
        <f t="shared" si="8"/>
        <v>0</v>
      </c>
      <c r="CL15" s="67"/>
      <c r="CM15" s="260">
        <v>10</v>
      </c>
      <c r="CN15" s="260">
        <v>2</v>
      </c>
      <c r="CO15" s="132">
        <v>2</v>
      </c>
      <c r="CP15" s="132">
        <v>3</v>
      </c>
      <c r="CQ15" s="132">
        <v>1</v>
      </c>
      <c r="CR15" s="261">
        <f t="shared" si="9"/>
        <v>18</v>
      </c>
    </row>
    <row r="16" spans="1:96" ht="12.75" customHeight="1">
      <c r="A16" s="183">
        <v>13</v>
      </c>
      <c r="B16" s="213">
        <v>10</v>
      </c>
      <c r="C16" s="123" t="s">
        <v>52</v>
      </c>
      <c r="D16" s="269">
        <f t="shared" si="0"/>
        <v>41</v>
      </c>
      <c r="E16" s="189"/>
      <c r="F16" s="246">
        <v>1</v>
      </c>
      <c r="G16" s="132"/>
      <c r="H16" s="148">
        <v>2</v>
      </c>
      <c r="I16" s="134"/>
      <c r="J16" s="148">
        <v>3</v>
      </c>
      <c r="K16" s="132"/>
      <c r="L16" s="148">
        <v>2</v>
      </c>
      <c r="M16" s="133"/>
      <c r="N16" s="140">
        <f t="shared" si="1"/>
        <v>8</v>
      </c>
      <c r="O16" s="67"/>
      <c r="P16" s="131">
        <v>1</v>
      </c>
      <c r="Q16" s="132"/>
      <c r="R16" s="132">
        <v>1</v>
      </c>
      <c r="S16" s="134"/>
      <c r="T16" s="132">
        <v>25</v>
      </c>
      <c r="U16" s="132"/>
      <c r="V16" s="132">
        <v>2</v>
      </c>
      <c r="W16" s="133"/>
      <c r="X16" s="68"/>
      <c r="Y16" s="32">
        <v>2</v>
      </c>
      <c r="Z16" s="225"/>
      <c r="AA16" s="230"/>
      <c r="AB16" s="231"/>
      <c r="AC16" s="231"/>
      <c r="AD16" s="231"/>
      <c r="AE16" s="231">
        <v>1</v>
      </c>
      <c r="AF16" s="232"/>
      <c r="AG16" s="232"/>
      <c r="AH16" s="232"/>
      <c r="AI16" s="233">
        <f t="shared" si="2"/>
        <v>1</v>
      </c>
      <c r="AJ16" s="225"/>
      <c r="AK16" s="230"/>
      <c r="AL16" s="231"/>
      <c r="AM16" s="233">
        <f t="shared" si="3"/>
        <v>0</v>
      </c>
      <c r="AN16" s="225"/>
      <c r="AO16" s="230"/>
      <c r="AP16" s="231"/>
      <c r="AQ16" s="231">
        <v>1</v>
      </c>
      <c r="AR16" s="231"/>
      <c r="AS16" s="231">
        <v>8</v>
      </c>
      <c r="AT16" s="232"/>
      <c r="AU16" s="233">
        <f t="shared" si="4"/>
        <v>9</v>
      </c>
      <c r="AV16" s="68"/>
      <c r="AW16" s="32">
        <v>10</v>
      </c>
      <c r="AX16" s="225"/>
      <c r="AY16" s="230"/>
      <c r="AZ16" s="231"/>
      <c r="BA16" s="231"/>
      <c r="BB16" s="231"/>
      <c r="BC16" s="231">
        <v>1</v>
      </c>
      <c r="BD16" s="232"/>
      <c r="BE16" s="233">
        <f t="shared" si="5"/>
        <v>1</v>
      </c>
      <c r="BF16" s="68"/>
      <c r="BG16" s="32"/>
      <c r="BH16" s="68"/>
      <c r="BI16" s="32"/>
      <c r="BJ16" s="225"/>
      <c r="BK16" s="230"/>
      <c r="BL16" s="231"/>
      <c r="BM16" s="231"/>
      <c r="BN16" s="231"/>
      <c r="BO16" s="231"/>
      <c r="BP16" s="232"/>
      <c r="BQ16" s="233">
        <f t="shared" si="6"/>
        <v>0</v>
      </c>
      <c r="BR16" s="225"/>
      <c r="BS16" s="230"/>
      <c r="BT16" s="231"/>
      <c r="BU16" s="231"/>
      <c r="BV16" s="231"/>
      <c r="BW16" s="231"/>
      <c r="BX16" s="232"/>
      <c r="BY16" s="232"/>
      <c r="BZ16" s="232"/>
      <c r="CA16" s="233">
        <f t="shared" si="7"/>
        <v>0</v>
      </c>
      <c r="CB16" s="225"/>
      <c r="CC16" s="230"/>
      <c r="CD16" s="231"/>
      <c r="CE16" s="231"/>
      <c r="CF16" s="231"/>
      <c r="CG16" s="231">
        <v>1</v>
      </c>
      <c r="CH16" s="232"/>
      <c r="CI16" s="232"/>
      <c r="CJ16" s="232"/>
      <c r="CK16" s="233">
        <f t="shared" si="8"/>
        <v>1</v>
      </c>
      <c r="CL16" s="67"/>
      <c r="CM16" s="274">
        <v>10</v>
      </c>
      <c r="CN16" s="260">
        <v>1</v>
      </c>
      <c r="CO16" s="132">
        <v>2</v>
      </c>
      <c r="CP16" s="132">
        <v>2</v>
      </c>
      <c r="CQ16" s="132">
        <v>2</v>
      </c>
      <c r="CR16" s="261">
        <f t="shared" si="9"/>
        <v>17</v>
      </c>
    </row>
    <row r="17" spans="1:96" ht="12.75" customHeight="1">
      <c r="A17" s="183">
        <v>14</v>
      </c>
      <c r="B17" s="213">
        <v>14</v>
      </c>
      <c r="C17" s="122" t="s">
        <v>22</v>
      </c>
      <c r="D17" s="269">
        <f t="shared" si="0"/>
        <v>35</v>
      </c>
      <c r="E17" s="189"/>
      <c r="F17" s="246">
        <v>4</v>
      </c>
      <c r="G17" s="132"/>
      <c r="H17" s="148">
        <v>3</v>
      </c>
      <c r="I17" s="148">
        <v>1</v>
      </c>
      <c r="J17" s="148">
        <v>5</v>
      </c>
      <c r="K17" s="132"/>
      <c r="L17" s="132"/>
      <c r="M17" s="133"/>
      <c r="N17" s="140">
        <f t="shared" si="1"/>
        <v>13</v>
      </c>
      <c r="O17" s="67"/>
      <c r="P17" s="131">
        <v>5</v>
      </c>
      <c r="Q17" s="132"/>
      <c r="R17" s="132">
        <v>7</v>
      </c>
      <c r="S17" s="134">
        <v>1</v>
      </c>
      <c r="T17" s="132">
        <v>28</v>
      </c>
      <c r="U17" s="132"/>
      <c r="V17" s="132"/>
      <c r="W17" s="133"/>
      <c r="X17" s="68"/>
      <c r="Y17" s="32">
        <v>3</v>
      </c>
      <c r="Z17" s="225"/>
      <c r="AA17" s="230">
        <v>3</v>
      </c>
      <c r="AB17" s="231"/>
      <c r="AC17" s="231">
        <v>2</v>
      </c>
      <c r="AD17" s="231"/>
      <c r="AE17" s="231">
        <v>1</v>
      </c>
      <c r="AF17" s="232"/>
      <c r="AG17" s="232"/>
      <c r="AH17" s="232"/>
      <c r="AI17" s="233">
        <f t="shared" si="2"/>
        <v>6</v>
      </c>
      <c r="AJ17" s="225"/>
      <c r="AK17" s="230"/>
      <c r="AL17" s="231"/>
      <c r="AM17" s="233">
        <f t="shared" si="3"/>
        <v>0</v>
      </c>
      <c r="AN17" s="225"/>
      <c r="AO17" s="230"/>
      <c r="AP17" s="231"/>
      <c r="AQ17" s="231">
        <v>1</v>
      </c>
      <c r="AR17" s="231"/>
      <c r="AS17" s="231">
        <v>1</v>
      </c>
      <c r="AT17" s="232"/>
      <c r="AU17" s="233">
        <f t="shared" si="4"/>
        <v>2</v>
      </c>
      <c r="AV17" s="68"/>
      <c r="AW17" s="32"/>
      <c r="AX17" s="225"/>
      <c r="AY17" s="230"/>
      <c r="AZ17" s="231"/>
      <c r="BA17" s="231"/>
      <c r="BB17" s="231"/>
      <c r="BC17" s="231"/>
      <c r="BD17" s="232"/>
      <c r="BE17" s="233">
        <f t="shared" si="5"/>
        <v>0</v>
      </c>
      <c r="BF17" s="68"/>
      <c r="BG17" s="32"/>
      <c r="BH17" s="68"/>
      <c r="BI17" s="32">
        <v>10</v>
      </c>
      <c r="BJ17" s="225"/>
      <c r="BK17" s="230"/>
      <c r="BL17" s="231"/>
      <c r="BM17" s="231"/>
      <c r="BN17" s="231"/>
      <c r="BO17" s="231"/>
      <c r="BP17" s="232"/>
      <c r="BQ17" s="233">
        <f t="shared" si="6"/>
        <v>0</v>
      </c>
      <c r="BR17" s="225"/>
      <c r="BS17" s="230"/>
      <c r="BT17" s="231"/>
      <c r="BU17" s="231"/>
      <c r="BV17" s="231"/>
      <c r="BW17" s="231"/>
      <c r="BX17" s="232"/>
      <c r="BY17" s="232"/>
      <c r="BZ17" s="232"/>
      <c r="CA17" s="233">
        <f t="shared" si="7"/>
        <v>0</v>
      </c>
      <c r="CB17" s="225"/>
      <c r="CC17" s="230"/>
      <c r="CD17" s="231"/>
      <c r="CE17" s="231"/>
      <c r="CF17" s="231"/>
      <c r="CG17" s="231"/>
      <c r="CH17" s="232"/>
      <c r="CI17" s="232"/>
      <c r="CJ17" s="232"/>
      <c r="CK17" s="233">
        <f t="shared" si="8"/>
        <v>0</v>
      </c>
      <c r="CL17" s="67"/>
      <c r="CM17" s="260">
        <v>10</v>
      </c>
      <c r="CN17" s="260">
        <v>2</v>
      </c>
      <c r="CO17" s="132">
        <v>1</v>
      </c>
      <c r="CP17" s="132">
        <v>1</v>
      </c>
      <c r="CQ17" s="132"/>
      <c r="CR17" s="261">
        <f t="shared" si="9"/>
        <v>14</v>
      </c>
    </row>
    <row r="18" spans="1:96" ht="12.75" customHeight="1">
      <c r="A18" s="183">
        <v>15</v>
      </c>
      <c r="B18" s="213">
        <v>18</v>
      </c>
      <c r="C18" s="122" t="s">
        <v>42</v>
      </c>
      <c r="D18" s="269">
        <f t="shared" si="0"/>
        <v>34</v>
      </c>
      <c r="E18" s="189"/>
      <c r="F18" s="131"/>
      <c r="G18" s="148">
        <v>1</v>
      </c>
      <c r="H18" s="148">
        <v>2</v>
      </c>
      <c r="I18" s="148">
        <v>1</v>
      </c>
      <c r="J18" s="148">
        <v>2</v>
      </c>
      <c r="K18" s="132"/>
      <c r="L18" s="148">
        <v>1</v>
      </c>
      <c r="M18" s="275">
        <v>1</v>
      </c>
      <c r="N18" s="140">
        <f t="shared" si="1"/>
        <v>8</v>
      </c>
      <c r="O18" s="67"/>
      <c r="P18" s="131"/>
      <c r="Q18" s="132">
        <v>17</v>
      </c>
      <c r="R18" s="132">
        <v>2</v>
      </c>
      <c r="S18" s="134">
        <v>1</v>
      </c>
      <c r="T18" s="132">
        <v>2</v>
      </c>
      <c r="U18" s="132"/>
      <c r="V18" s="132">
        <v>1</v>
      </c>
      <c r="W18" s="133">
        <v>1</v>
      </c>
      <c r="X18" s="68"/>
      <c r="Y18" s="32"/>
      <c r="Z18" s="225"/>
      <c r="AA18" s="230"/>
      <c r="AB18" s="231"/>
      <c r="AC18" s="231"/>
      <c r="AD18" s="231"/>
      <c r="AE18" s="231"/>
      <c r="AF18" s="232"/>
      <c r="AG18" s="232"/>
      <c r="AH18" s="232"/>
      <c r="AI18" s="233">
        <f t="shared" si="2"/>
        <v>0</v>
      </c>
      <c r="AJ18" s="225"/>
      <c r="AK18" s="230"/>
      <c r="AL18" s="231"/>
      <c r="AM18" s="233">
        <f t="shared" si="3"/>
        <v>0</v>
      </c>
      <c r="AN18" s="225"/>
      <c r="AO18" s="230"/>
      <c r="AP18" s="231">
        <v>15</v>
      </c>
      <c r="AQ18" s="231"/>
      <c r="AR18" s="231"/>
      <c r="AS18" s="231"/>
      <c r="AT18" s="232"/>
      <c r="AU18" s="233">
        <f t="shared" si="4"/>
        <v>15</v>
      </c>
      <c r="AV18" s="68"/>
      <c r="AW18" s="32"/>
      <c r="AX18" s="225"/>
      <c r="AY18" s="230"/>
      <c r="AZ18" s="231"/>
      <c r="BA18" s="231"/>
      <c r="BB18" s="231"/>
      <c r="BC18" s="231"/>
      <c r="BD18" s="232"/>
      <c r="BE18" s="233">
        <f t="shared" si="5"/>
        <v>0</v>
      </c>
      <c r="BF18" s="68"/>
      <c r="BG18" s="32"/>
      <c r="BH18" s="68"/>
      <c r="BI18" s="32"/>
      <c r="BJ18" s="225"/>
      <c r="BK18" s="230"/>
      <c r="BL18" s="231"/>
      <c r="BM18" s="231"/>
      <c r="BN18" s="231"/>
      <c r="BO18" s="231"/>
      <c r="BP18" s="232"/>
      <c r="BQ18" s="233">
        <f t="shared" si="6"/>
        <v>0</v>
      </c>
      <c r="BR18" s="225"/>
      <c r="BS18" s="230"/>
      <c r="BT18" s="231"/>
      <c r="BU18" s="231"/>
      <c r="BV18" s="231"/>
      <c r="BW18" s="231"/>
      <c r="BX18" s="232"/>
      <c r="BY18" s="232"/>
      <c r="BZ18" s="232"/>
      <c r="CA18" s="233">
        <f t="shared" si="7"/>
        <v>0</v>
      </c>
      <c r="CB18" s="225"/>
      <c r="CC18" s="230"/>
      <c r="CD18" s="231">
        <v>1</v>
      </c>
      <c r="CE18" s="231"/>
      <c r="CF18" s="231"/>
      <c r="CG18" s="231"/>
      <c r="CH18" s="232"/>
      <c r="CI18" s="232"/>
      <c r="CJ18" s="232"/>
      <c r="CK18" s="233">
        <f t="shared" si="8"/>
        <v>1</v>
      </c>
      <c r="CL18" s="67"/>
      <c r="CM18" s="260">
        <v>10</v>
      </c>
      <c r="CN18" s="260">
        <v>2</v>
      </c>
      <c r="CO18" s="132">
        <v>2</v>
      </c>
      <c r="CP18" s="132">
        <v>2</v>
      </c>
      <c r="CQ18" s="132">
        <v>2</v>
      </c>
      <c r="CR18" s="261">
        <f t="shared" si="9"/>
        <v>18</v>
      </c>
    </row>
    <row r="19" spans="1:96" ht="12.75" customHeight="1">
      <c r="A19" s="183">
        <v>16</v>
      </c>
      <c r="B19" s="213">
        <v>16</v>
      </c>
      <c r="C19" s="123" t="s">
        <v>303</v>
      </c>
      <c r="D19" s="269">
        <f t="shared" si="0"/>
        <v>25</v>
      </c>
      <c r="E19" s="189"/>
      <c r="F19" s="131"/>
      <c r="G19" s="132"/>
      <c r="H19" s="132"/>
      <c r="I19" s="148">
        <v>1</v>
      </c>
      <c r="J19" s="148">
        <v>1</v>
      </c>
      <c r="K19" s="132"/>
      <c r="L19" s="132"/>
      <c r="M19" s="133"/>
      <c r="N19" s="140">
        <f t="shared" si="1"/>
        <v>2</v>
      </c>
      <c r="O19" s="67"/>
      <c r="P19" s="131"/>
      <c r="Q19" s="132"/>
      <c r="R19" s="132"/>
      <c r="S19" s="134">
        <v>24</v>
      </c>
      <c r="T19" s="132">
        <v>1</v>
      </c>
      <c r="U19" s="132"/>
      <c r="V19" s="132"/>
      <c r="W19" s="133"/>
      <c r="X19" s="68"/>
      <c r="Y19" s="32">
        <v>8</v>
      </c>
      <c r="Z19" s="225"/>
      <c r="AA19" s="230"/>
      <c r="AB19" s="231"/>
      <c r="AC19" s="231"/>
      <c r="AD19" s="231"/>
      <c r="AE19" s="231"/>
      <c r="AF19" s="232"/>
      <c r="AG19" s="232"/>
      <c r="AH19" s="232"/>
      <c r="AI19" s="233">
        <f t="shared" si="2"/>
        <v>0</v>
      </c>
      <c r="AJ19" s="225"/>
      <c r="AK19" s="230"/>
      <c r="AL19" s="231"/>
      <c r="AM19" s="233">
        <f t="shared" si="3"/>
        <v>0</v>
      </c>
      <c r="AN19" s="225"/>
      <c r="AO19" s="230"/>
      <c r="AP19" s="231"/>
      <c r="AQ19" s="231"/>
      <c r="AR19" s="231">
        <v>1</v>
      </c>
      <c r="AS19" s="231"/>
      <c r="AT19" s="232"/>
      <c r="AU19" s="233">
        <f t="shared" si="4"/>
        <v>1</v>
      </c>
      <c r="AV19" s="68"/>
      <c r="AW19" s="32"/>
      <c r="AX19" s="225"/>
      <c r="AY19" s="230"/>
      <c r="AZ19" s="231"/>
      <c r="BA19" s="231"/>
      <c r="BB19" s="231"/>
      <c r="BC19" s="231"/>
      <c r="BD19" s="232"/>
      <c r="BE19" s="233">
        <f t="shared" si="5"/>
        <v>0</v>
      </c>
      <c r="BF19" s="68"/>
      <c r="BG19" s="32"/>
      <c r="BH19" s="68"/>
      <c r="BI19" s="32"/>
      <c r="BJ19" s="225"/>
      <c r="BK19" s="230"/>
      <c r="BL19" s="231"/>
      <c r="BM19" s="231"/>
      <c r="BN19" s="231"/>
      <c r="BO19" s="231"/>
      <c r="BP19" s="232"/>
      <c r="BQ19" s="233">
        <f t="shared" si="6"/>
        <v>0</v>
      </c>
      <c r="BR19" s="225"/>
      <c r="BS19" s="230"/>
      <c r="BT19" s="231"/>
      <c r="BU19" s="231"/>
      <c r="BV19" s="231">
        <v>15</v>
      </c>
      <c r="BW19" s="231">
        <v>1</v>
      </c>
      <c r="BX19" s="232"/>
      <c r="BY19" s="232"/>
      <c r="BZ19" s="232"/>
      <c r="CA19" s="233">
        <f t="shared" si="7"/>
        <v>16</v>
      </c>
      <c r="CB19" s="225"/>
      <c r="CC19" s="230"/>
      <c r="CD19" s="231"/>
      <c r="CE19" s="231"/>
      <c r="CF19" s="231"/>
      <c r="CG19" s="231"/>
      <c r="CH19" s="232"/>
      <c r="CI19" s="232"/>
      <c r="CJ19" s="232"/>
      <c r="CK19" s="233">
        <f t="shared" si="8"/>
        <v>0</v>
      </c>
      <c r="CL19" s="67"/>
      <c r="CM19" s="260"/>
      <c r="CN19" s="260"/>
      <c r="CO19" s="132"/>
      <c r="CP19" s="132"/>
      <c r="CQ19" s="132"/>
      <c r="CR19" s="261">
        <f t="shared" si="9"/>
        <v>0</v>
      </c>
    </row>
    <row r="20" spans="1:96" ht="12.75" customHeight="1">
      <c r="A20" s="191">
        <v>17</v>
      </c>
      <c r="B20" s="214">
        <v>19</v>
      </c>
      <c r="C20" s="123" t="s">
        <v>28</v>
      </c>
      <c r="D20" s="269">
        <f t="shared" si="0"/>
        <v>24</v>
      </c>
      <c r="E20" s="189"/>
      <c r="F20" s="131"/>
      <c r="G20" s="148">
        <v>1</v>
      </c>
      <c r="H20" s="132"/>
      <c r="I20" s="148">
        <v>1</v>
      </c>
      <c r="J20" s="132"/>
      <c r="K20" s="148">
        <v>1</v>
      </c>
      <c r="L20" s="132"/>
      <c r="M20" s="133"/>
      <c r="N20" s="140">
        <f t="shared" si="1"/>
        <v>3</v>
      </c>
      <c r="O20" s="67"/>
      <c r="P20" s="131"/>
      <c r="Q20" s="132">
        <v>1</v>
      </c>
      <c r="R20" s="132"/>
      <c r="S20" s="134">
        <v>1</v>
      </c>
      <c r="T20" s="132"/>
      <c r="U20" s="132">
        <v>22</v>
      </c>
      <c r="V20" s="132"/>
      <c r="W20" s="133"/>
      <c r="X20" s="68"/>
      <c r="Y20" s="32"/>
      <c r="Z20" s="225"/>
      <c r="AA20" s="230"/>
      <c r="AB20" s="231"/>
      <c r="AC20" s="231"/>
      <c r="AD20" s="231"/>
      <c r="AE20" s="231"/>
      <c r="AF20" s="232"/>
      <c r="AG20" s="232"/>
      <c r="AH20" s="232"/>
      <c r="AI20" s="233">
        <f t="shared" si="2"/>
        <v>0</v>
      </c>
      <c r="AJ20" s="225"/>
      <c r="AK20" s="230"/>
      <c r="AL20" s="231"/>
      <c r="AM20" s="233">
        <f t="shared" si="3"/>
        <v>0</v>
      </c>
      <c r="AN20" s="225"/>
      <c r="AO20" s="230"/>
      <c r="AP20" s="231"/>
      <c r="AQ20" s="231"/>
      <c r="AR20" s="231">
        <v>1</v>
      </c>
      <c r="AS20" s="231"/>
      <c r="AT20" s="232">
        <v>10</v>
      </c>
      <c r="AU20" s="233">
        <f t="shared" si="4"/>
        <v>11</v>
      </c>
      <c r="AV20" s="68"/>
      <c r="AW20" s="32">
        <v>10</v>
      </c>
      <c r="AX20" s="225"/>
      <c r="AY20" s="230"/>
      <c r="AZ20" s="231"/>
      <c r="BA20" s="231"/>
      <c r="BB20" s="231"/>
      <c r="BC20" s="231"/>
      <c r="BD20" s="232">
        <v>1</v>
      </c>
      <c r="BE20" s="233">
        <f t="shared" si="5"/>
        <v>1</v>
      </c>
      <c r="BF20" s="68"/>
      <c r="BG20" s="32"/>
      <c r="BH20" s="68"/>
      <c r="BI20" s="32"/>
      <c r="BJ20" s="225"/>
      <c r="BK20" s="230"/>
      <c r="BL20" s="231"/>
      <c r="BM20" s="231"/>
      <c r="BN20" s="231"/>
      <c r="BO20" s="231"/>
      <c r="BP20" s="232"/>
      <c r="BQ20" s="233">
        <f t="shared" si="6"/>
        <v>0</v>
      </c>
      <c r="BR20" s="225"/>
      <c r="BS20" s="230"/>
      <c r="BT20" s="231"/>
      <c r="BU20" s="231"/>
      <c r="BV20" s="231"/>
      <c r="BW20" s="231"/>
      <c r="BX20" s="232"/>
      <c r="BY20" s="232"/>
      <c r="BZ20" s="232"/>
      <c r="CA20" s="233">
        <f t="shared" si="7"/>
        <v>0</v>
      </c>
      <c r="CB20" s="225"/>
      <c r="CC20" s="230"/>
      <c r="CD20" s="231">
        <v>1</v>
      </c>
      <c r="CE20" s="231"/>
      <c r="CF20" s="231"/>
      <c r="CG20" s="231"/>
      <c r="CH20" s="232">
        <v>1</v>
      </c>
      <c r="CI20" s="232"/>
      <c r="CJ20" s="232"/>
      <c r="CK20" s="233">
        <f t="shared" si="8"/>
        <v>2</v>
      </c>
      <c r="CL20" s="67"/>
      <c r="CM20" s="260"/>
      <c r="CN20" s="260"/>
      <c r="CO20" s="132"/>
      <c r="CP20" s="132"/>
      <c r="CQ20" s="132"/>
      <c r="CR20" s="261">
        <f t="shared" si="9"/>
        <v>0</v>
      </c>
    </row>
    <row r="21" spans="1:96" ht="12.75" customHeight="1">
      <c r="A21" s="191">
        <v>17</v>
      </c>
      <c r="B21" s="214">
        <v>23</v>
      </c>
      <c r="C21" s="122" t="s">
        <v>18</v>
      </c>
      <c r="D21" s="269">
        <f t="shared" si="0"/>
        <v>24</v>
      </c>
      <c r="E21" s="189"/>
      <c r="F21" s="246">
        <v>1</v>
      </c>
      <c r="G21" s="132"/>
      <c r="H21" s="148">
        <v>1</v>
      </c>
      <c r="I21" s="132"/>
      <c r="J21" s="148">
        <v>2</v>
      </c>
      <c r="K21" s="132"/>
      <c r="L21" s="148">
        <v>2</v>
      </c>
      <c r="M21" s="133"/>
      <c r="N21" s="140">
        <f t="shared" si="1"/>
        <v>6</v>
      </c>
      <c r="O21" s="67"/>
      <c r="P21" s="131">
        <v>1</v>
      </c>
      <c r="Q21" s="132"/>
      <c r="R21" s="132">
        <v>1</v>
      </c>
      <c r="S21" s="134"/>
      <c r="T21" s="132">
        <v>1</v>
      </c>
      <c r="U21" s="132"/>
      <c r="V21" s="132">
        <v>10</v>
      </c>
      <c r="W21" s="133"/>
      <c r="X21" s="68"/>
      <c r="Y21" s="32">
        <v>1</v>
      </c>
      <c r="Z21" s="225"/>
      <c r="AA21" s="230"/>
      <c r="AB21" s="231"/>
      <c r="AC21" s="231"/>
      <c r="AD21" s="231"/>
      <c r="AE21" s="231"/>
      <c r="AF21" s="232"/>
      <c r="AG21" s="232"/>
      <c r="AH21" s="232"/>
      <c r="AI21" s="233">
        <f t="shared" si="2"/>
        <v>0</v>
      </c>
      <c r="AJ21" s="225"/>
      <c r="AK21" s="230">
        <v>6</v>
      </c>
      <c r="AL21" s="231"/>
      <c r="AM21" s="233">
        <f t="shared" si="3"/>
        <v>6</v>
      </c>
      <c r="AN21" s="225"/>
      <c r="AO21" s="230"/>
      <c r="AP21" s="231"/>
      <c r="AQ21" s="231"/>
      <c r="AR21" s="231"/>
      <c r="AS21" s="231">
        <v>1</v>
      </c>
      <c r="AT21" s="232"/>
      <c r="AU21" s="233">
        <f t="shared" si="4"/>
        <v>1</v>
      </c>
      <c r="AV21" s="68"/>
      <c r="AW21" s="32"/>
      <c r="AX21" s="225"/>
      <c r="AY21" s="230"/>
      <c r="AZ21" s="231"/>
      <c r="BA21" s="231"/>
      <c r="BB21" s="231"/>
      <c r="BC21" s="231"/>
      <c r="BD21" s="232"/>
      <c r="BE21" s="233">
        <f t="shared" si="5"/>
        <v>0</v>
      </c>
      <c r="BF21" s="68"/>
      <c r="BG21" s="32"/>
      <c r="BH21" s="68"/>
      <c r="BI21" s="32"/>
      <c r="BJ21" s="225"/>
      <c r="BK21" s="230"/>
      <c r="BL21" s="231"/>
      <c r="BM21" s="231"/>
      <c r="BN21" s="231"/>
      <c r="BO21" s="231"/>
      <c r="BP21" s="232"/>
      <c r="BQ21" s="233">
        <f t="shared" si="6"/>
        <v>0</v>
      </c>
      <c r="BR21" s="225"/>
      <c r="BS21" s="230"/>
      <c r="BT21" s="231"/>
      <c r="BU21" s="231"/>
      <c r="BV21" s="231"/>
      <c r="BW21" s="231"/>
      <c r="BX21" s="232"/>
      <c r="BY21" s="232"/>
      <c r="BZ21" s="232"/>
      <c r="CA21" s="233">
        <f t="shared" si="7"/>
        <v>0</v>
      </c>
      <c r="CB21" s="225"/>
      <c r="CC21" s="230"/>
      <c r="CD21" s="231"/>
      <c r="CE21" s="231"/>
      <c r="CF21" s="231"/>
      <c r="CG21" s="231"/>
      <c r="CH21" s="232">
        <v>1</v>
      </c>
      <c r="CI21" s="232"/>
      <c r="CJ21" s="232"/>
      <c r="CK21" s="233">
        <f t="shared" si="8"/>
        <v>1</v>
      </c>
      <c r="CL21" s="67"/>
      <c r="CM21" s="274">
        <v>10</v>
      </c>
      <c r="CN21" s="260">
        <v>1</v>
      </c>
      <c r="CO21" s="132">
        <v>1</v>
      </c>
      <c r="CP21" s="132">
        <v>2</v>
      </c>
      <c r="CQ21" s="132">
        <v>1</v>
      </c>
      <c r="CR21" s="261">
        <f t="shared" si="9"/>
        <v>15</v>
      </c>
    </row>
    <row r="22" spans="1:96" ht="12.75" customHeight="1">
      <c r="A22" s="191">
        <v>19</v>
      </c>
      <c r="B22" s="214">
        <v>22</v>
      </c>
      <c r="C22" s="123" t="s">
        <v>21</v>
      </c>
      <c r="D22" s="269">
        <f t="shared" si="0"/>
        <v>21</v>
      </c>
      <c r="E22" s="189"/>
      <c r="F22" s="246">
        <v>1</v>
      </c>
      <c r="G22" s="132"/>
      <c r="H22" s="148">
        <v>2</v>
      </c>
      <c r="I22" s="148">
        <v>1</v>
      </c>
      <c r="J22" s="148">
        <v>2</v>
      </c>
      <c r="K22" s="132"/>
      <c r="L22" s="132"/>
      <c r="M22" s="133"/>
      <c r="N22" s="140">
        <f t="shared" si="1"/>
        <v>6</v>
      </c>
      <c r="O22" s="67"/>
      <c r="P22" s="131">
        <v>1</v>
      </c>
      <c r="Q22" s="132"/>
      <c r="R22" s="132">
        <v>3</v>
      </c>
      <c r="S22" s="134">
        <v>1</v>
      </c>
      <c r="T22" s="132">
        <v>7</v>
      </c>
      <c r="U22" s="132"/>
      <c r="V22" s="132"/>
      <c r="W22" s="133"/>
      <c r="X22" s="68"/>
      <c r="Y22" s="32"/>
      <c r="Z22" s="225"/>
      <c r="AA22" s="230"/>
      <c r="AB22" s="231"/>
      <c r="AC22" s="231"/>
      <c r="AD22" s="231"/>
      <c r="AE22" s="231"/>
      <c r="AF22" s="232"/>
      <c r="AG22" s="232"/>
      <c r="AH22" s="232"/>
      <c r="AI22" s="233">
        <f t="shared" si="2"/>
        <v>0</v>
      </c>
      <c r="AJ22" s="225"/>
      <c r="AK22" s="230"/>
      <c r="AL22" s="231"/>
      <c r="AM22" s="233">
        <f t="shared" si="3"/>
        <v>0</v>
      </c>
      <c r="AN22" s="225"/>
      <c r="AO22" s="230"/>
      <c r="AP22" s="231"/>
      <c r="AQ22" s="231"/>
      <c r="AR22" s="231"/>
      <c r="AS22" s="231"/>
      <c r="AT22" s="232"/>
      <c r="AU22" s="233">
        <f t="shared" si="4"/>
        <v>0</v>
      </c>
      <c r="AV22" s="68"/>
      <c r="AW22" s="32"/>
      <c r="AX22" s="225"/>
      <c r="AY22" s="230"/>
      <c r="AZ22" s="231"/>
      <c r="BA22" s="231"/>
      <c r="BB22" s="231"/>
      <c r="BC22" s="231"/>
      <c r="BD22" s="232"/>
      <c r="BE22" s="233">
        <f t="shared" si="5"/>
        <v>0</v>
      </c>
      <c r="BF22" s="68"/>
      <c r="BG22" s="32"/>
      <c r="BH22" s="68"/>
      <c r="BI22" s="32"/>
      <c r="BJ22" s="225"/>
      <c r="BK22" s="230"/>
      <c r="BL22" s="231"/>
      <c r="BM22" s="231"/>
      <c r="BN22" s="231"/>
      <c r="BO22" s="231"/>
      <c r="BP22" s="232"/>
      <c r="BQ22" s="233">
        <f t="shared" si="6"/>
        <v>0</v>
      </c>
      <c r="BR22" s="225"/>
      <c r="BS22" s="230"/>
      <c r="BT22" s="231"/>
      <c r="BU22" s="231"/>
      <c r="BV22" s="231"/>
      <c r="BW22" s="231"/>
      <c r="BX22" s="232"/>
      <c r="BY22" s="232"/>
      <c r="BZ22" s="232"/>
      <c r="CA22" s="233">
        <f t="shared" si="7"/>
        <v>0</v>
      </c>
      <c r="CB22" s="225"/>
      <c r="CC22" s="230"/>
      <c r="CD22" s="231"/>
      <c r="CE22" s="231"/>
      <c r="CF22" s="231"/>
      <c r="CG22" s="231"/>
      <c r="CH22" s="232"/>
      <c r="CI22" s="232"/>
      <c r="CJ22" s="232"/>
      <c r="CK22" s="233">
        <f t="shared" si="8"/>
        <v>0</v>
      </c>
      <c r="CL22" s="67"/>
      <c r="CM22" s="260">
        <v>10</v>
      </c>
      <c r="CN22" s="260">
        <v>2</v>
      </c>
      <c r="CO22" s="132">
        <v>2</v>
      </c>
      <c r="CP22" s="132">
        <v>7</v>
      </c>
      <c r="CQ22" s="132"/>
      <c r="CR22" s="261">
        <f t="shared" si="9"/>
        <v>21</v>
      </c>
    </row>
    <row r="23" spans="1:96" ht="12.75" customHeight="1">
      <c r="A23" s="191">
        <v>20</v>
      </c>
      <c r="B23" s="213">
        <v>12</v>
      </c>
      <c r="C23" s="123" t="s">
        <v>20</v>
      </c>
      <c r="D23" s="269">
        <f t="shared" si="0"/>
        <v>20</v>
      </c>
      <c r="E23" s="189"/>
      <c r="F23" s="131"/>
      <c r="G23" s="132"/>
      <c r="H23" s="148">
        <v>1</v>
      </c>
      <c r="I23" s="132"/>
      <c r="J23" s="148">
        <v>1</v>
      </c>
      <c r="K23" s="132"/>
      <c r="L23" s="132"/>
      <c r="M23" s="133"/>
      <c r="N23" s="140">
        <f t="shared" si="1"/>
        <v>2</v>
      </c>
      <c r="O23" s="67"/>
      <c r="P23" s="131"/>
      <c r="Q23" s="132"/>
      <c r="R23" s="132">
        <v>18</v>
      </c>
      <c r="S23" s="134"/>
      <c r="T23" s="132">
        <v>2</v>
      </c>
      <c r="U23" s="132"/>
      <c r="V23" s="132"/>
      <c r="W23" s="133"/>
      <c r="X23" s="68"/>
      <c r="Y23" s="32"/>
      <c r="Z23" s="225"/>
      <c r="AA23" s="230"/>
      <c r="AB23" s="231"/>
      <c r="AC23" s="231"/>
      <c r="AD23" s="231"/>
      <c r="AE23" s="231"/>
      <c r="AF23" s="232"/>
      <c r="AG23" s="232"/>
      <c r="AH23" s="232"/>
      <c r="AI23" s="233">
        <f t="shared" si="2"/>
        <v>0</v>
      </c>
      <c r="AJ23" s="225"/>
      <c r="AK23" s="230"/>
      <c r="AL23" s="231"/>
      <c r="AM23" s="233">
        <f t="shared" si="3"/>
        <v>0</v>
      </c>
      <c r="AN23" s="225"/>
      <c r="AO23" s="230"/>
      <c r="AP23" s="231"/>
      <c r="AQ23" s="231">
        <v>6</v>
      </c>
      <c r="AR23" s="231"/>
      <c r="AS23" s="231">
        <v>1</v>
      </c>
      <c r="AT23" s="232"/>
      <c r="AU23" s="233">
        <f t="shared" si="4"/>
        <v>7</v>
      </c>
      <c r="AV23" s="68"/>
      <c r="AW23" s="32">
        <v>10</v>
      </c>
      <c r="AX23" s="225"/>
      <c r="AY23" s="230"/>
      <c r="AZ23" s="231"/>
      <c r="BA23" s="231">
        <v>1</v>
      </c>
      <c r="BB23" s="231"/>
      <c r="BC23" s="231"/>
      <c r="BD23" s="232"/>
      <c r="BE23" s="233">
        <f t="shared" si="5"/>
        <v>1</v>
      </c>
      <c r="BF23" s="68"/>
      <c r="BG23" s="32"/>
      <c r="BH23" s="68"/>
      <c r="BI23" s="32"/>
      <c r="BJ23" s="225"/>
      <c r="BK23" s="230"/>
      <c r="BL23" s="231"/>
      <c r="BM23" s="231"/>
      <c r="BN23" s="231"/>
      <c r="BO23" s="231"/>
      <c r="BP23" s="232"/>
      <c r="BQ23" s="233">
        <f t="shared" si="6"/>
        <v>0</v>
      </c>
      <c r="BR23" s="225"/>
      <c r="BS23" s="230"/>
      <c r="BT23" s="231"/>
      <c r="BU23" s="231"/>
      <c r="BV23" s="231"/>
      <c r="BW23" s="231"/>
      <c r="BX23" s="232"/>
      <c r="BY23" s="232"/>
      <c r="BZ23" s="232"/>
      <c r="CA23" s="233">
        <f t="shared" si="7"/>
        <v>0</v>
      </c>
      <c r="CB23" s="225"/>
      <c r="CC23" s="230"/>
      <c r="CD23" s="231"/>
      <c r="CE23" s="231">
        <v>1</v>
      </c>
      <c r="CF23" s="231"/>
      <c r="CG23" s="231">
        <v>1</v>
      </c>
      <c r="CH23" s="232"/>
      <c r="CI23" s="232"/>
      <c r="CJ23" s="232"/>
      <c r="CK23" s="233">
        <f t="shared" si="8"/>
        <v>2</v>
      </c>
      <c r="CL23" s="67"/>
      <c r="CM23" s="260"/>
      <c r="CN23" s="260"/>
      <c r="CO23" s="132"/>
      <c r="CP23" s="132"/>
      <c r="CQ23" s="132"/>
      <c r="CR23" s="261">
        <f t="shared" si="9"/>
        <v>0</v>
      </c>
    </row>
    <row r="24" spans="1:96" ht="12.75" customHeight="1">
      <c r="A24" s="191">
        <v>20</v>
      </c>
      <c r="B24" s="213">
        <v>17</v>
      </c>
      <c r="C24" s="123" t="s">
        <v>183</v>
      </c>
      <c r="D24" s="269">
        <f t="shared" si="0"/>
        <v>20</v>
      </c>
      <c r="E24" s="189"/>
      <c r="F24" s="246">
        <v>2</v>
      </c>
      <c r="G24" s="132"/>
      <c r="H24" s="148">
        <v>2</v>
      </c>
      <c r="I24" s="134"/>
      <c r="J24" s="148">
        <v>2</v>
      </c>
      <c r="K24" s="132"/>
      <c r="L24" s="132"/>
      <c r="M24" s="275">
        <v>2</v>
      </c>
      <c r="N24" s="140">
        <f t="shared" si="1"/>
        <v>8</v>
      </c>
      <c r="O24" s="67"/>
      <c r="P24" s="131">
        <v>2</v>
      </c>
      <c r="Q24" s="132"/>
      <c r="R24" s="132">
        <v>3</v>
      </c>
      <c r="S24" s="134"/>
      <c r="T24" s="132">
        <v>3</v>
      </c>
      <c r="U24" s="132"/>
      <c r="V24" s="132"/>
      <c r="W24" s="133">
        <v>2</v>
      </c>
      <c r="X24" s="68"/>
      <c r="Y24" s="32">
        <v>2</v>
      </c>
      <c r="Z24" s="225"/>
      <c r="AA24" s="230"/>
      <c r="AB24" s="231"/>
      <c r="AC24" s="231"/>
      <c r="AD24" s="231"/>
      <c r="AE24" s="231"/>
      <c r="AF24" s="232"/>
      <c r="AG24" s="232"/>
      <c r="AH24" s="232"/>
      <c r="AI24" s="233">
        <f t="shared" si="2"/>
        <v>0</v>
      </c>
      <c r="AJ24" s="225"/>
      <c r="AK24" s="230"/>
      <c r="AL24" s="231"/>
      <c r="AM24" s="233">
        <f t="shared" si="3"/>
        <v>0</v>
      </c>
      <c r="AN24" s="225"/>
      <c r="AO24" s="230"/>
      <c r="AP24" s="231"/>
      <c r="AQ24" s="231"/>
      <c r="AR24" s="231"/>
      <c r="AS24" s="231"/>
      <c r="AT24" s="232"/>
      <c r="AU24" s="233">
        <f t="shared" si="4"/>
        <v>0</v>
      </c>
      <c r="AV24" s="68"/>
      <c r="AW24" s="32"/>
      <c r="AX24" s="225"/>
      <c r="AY24" s="230"/>
      <c r="AZ24" s="231"/>
      <c r="BA24" s="231"/>
      <c r="BB24" s="231"/>
      <c r="BC24" s="231"/>
      <c r="BD24" s="232"/>
      <c r="BE24" s="233">
        <f t="shared" si="5"/>
        <v>0</v>
      </c>
      <c r="BF24" s="68"/>
      <c r="BG24" s="32"/>
      <c r="BH24" s="68"/>
      <c r="BI24" s="32"/>
      <c r="BJ24" s="225"/>
      <c r="BK24" s="230"/>
      <c r="BL24" s="231"/>
      <c r="BM24" s="231"/>
      <c r="BN24" s="231"/>
      <c r="BO24" s="231"/>
      <c r="BP24" s="232"/>
      <c r="BQ24" s="233">
        <f t="shared" si="6"/>
        <v>0</v>
      </c>
      <c r="BR24" s="225"/>
      <c r="BS24" s="230"/>
      <c r="BT24" s="231"/>
      <c r="BU24" s="231"/>
      <c r="BV24" s="231"/>
      <c r="BW24" s="231"/>
      <c r="BX24" s="232"/>
      <c r="BY24" s="232"/>
      <c r="BZ24" s="232"/>
      <c r="CA24" s="233">
        <f t="shared" si="7"/>
        <v>0</v>
      </c>
      <c r="CB24" s="225"/>
      <c r="CC24" s="230"/>
      <c r="CD24" s="231"/>
      <c r="CE24" s="231"/>
      <c r="CF24" s="231"/>
      <c r="CG24" s="231"/>
      <c r="CH24" s="232"/>
      <c r="CI24" s="232"/>
      <c r="CJ24" s="232"/>
      <c r="CK24" s="233">
        <f t="shared" si="8"/>
        <v>0</v>
      </c>
      <c r="CL24" s="67"/>
      <c r="CM24" s="274">
        <v>10</v>
      </c>
      <c r="CN24" s="262">
        <v>2</v>
      </c>
      <c r="CO24" s="134">
        <v>2</v>
      </c>
      <c r="CP24" s="132">
        <v>2</v>
      </c>
      <c r="CQ24" s="134">
        <v>2</v>
      </c>
      <c r="CR24" s="261">
        <f t="shared" si="9"/>
        <v>18</v>
      </c>
    </row>
    <row r="25" spans="1:96" ht="12.75" customHeight="1">
      <c r="A25" s="191">
        <v>21</v>
      </c>
      <c r="B25" s="214">
        <v>24</v>
      </c>
      <c r="C25" s="123" t="s">
        <v>45</v>
      </c>
      <c r="D25" s="269">
        <f t="shared" si="0"/>
        <v>19</v>
      </c>
      <c r="E25" s="189"/>
      <c r="F25" s="131"/>
      <c r="G25" s="148">
        <v>2</v>
      </c>
      <c r="H25" s="132"/>
      <c r="I25" s="132"/>
      <c r="J25" s="148">
        <v>2</v>
      </c>
      <c r="K25" s="148">
        <v>1</v>
      </c>
      <c r="L25" s="148">
        <v>2</v>
      </c>
      <c r="M25" s="133"/>
      <c r="N25" s="140">
        <f t="shared" si="1"/>
        <v>7</v>
      </c>
      <c r="O25" s="67"/>
      <c r="P25" s="131"/>
      <c r="Q25" s="132">
        <v>2</v>
      </c>
      <c r="R25" s="132"/>
      <c r="S25" s="134"/>
      <c r="T25" s="132">
        <v>2</v>
      </c>
      <c r="U25" s="132">
        <v>2</v>
      </c>
      <c r="V25" s="132">
        <v>2</v>
      </c>
      <c r="W25" s="133"/>
      <c r="X25" s="68"/>
      <c r="Y25" s="32"/>
      <c r="Z25" s="225"/>
      <c r="AA25" s="230"/>
      <c r="AB25" s="231"/>
      <c r="AC25" s="231"/>
      <c r="AD25" s="231"/>
      <c r="AE25" s="231"/>
      <c r="AF25" s="232"/>
      <c r="AG25" s="232"/>
      <c r="AH25" s="232"/>
      <c r="AI25" s="233">
        <f t="shared" si="2"/>
        <v>0</v>
      </c>
      <c r="AJ25" s="225"/>
      <c r="AK25" s="230"/>
      <c r="AL25" s="231"/>
      <c r="AM25" s="233">
        <f t="shared" si="3"/>
        <v>0</v>
      </c>
      <c r="AN25" s="225"/>
      <c r="AO25" s="230"/>
      <c r="AP25" s="231"/>
      <c r="AQ25" s="231"/>
      <c r="AR25" s="231"/>
      <c r="AS25" s="231"/>
      <c r="AT25" s="232">
        <v>1</v>
      </c>
      <c r="AU25" s="233">
        <f t="shared" si="4"/>
        <v>1</v>
      </c>
      <c r="AV25" s="68"/>
      <c r="AW25" s="32"/>
      <c r="AX25" s="225"/>
      <c r="AY25" s="230"/>
      <c r="AZ25" s="231"/>
      <c r="BA25" s="231"/>
      <c r="BB25" s="231"/>
      <c r="BC25" s="231"/>
      <c r="BD25" s="232"/>
      <c r="BE25" s="233">
        <f t="shared" si="5"/>
        <v>0</v>
      </c>
      <c r="BF25" s="68"/>
      <c r="BG25" s="32"/>
      <c r="BH25" s="68"/>
      <c r="BI25" s="32"/>
      <c r="BJ25" s="225"/>
      <c r="BK25" s="230"/>
      <c r="BL25" s="231"/>
      <c r="BM25" s="231"/>
      <c r="BN25" s="231"/>
      <c r="BO25" s="231"/>
      <c r="BP25" s="232"/>
      <c r="BQ25" s="233">
        <f t="shared" si="6"/>
        <v>0</v>
      </c>
      <c r="BR25" s="225"/>
      <c r="BS25" s="230"/>
      <c r="BT25" s="231"/>
      <c r="BU25" s="231"/>
      <c r="BV25" s="231"/>
      <c r="BW25" s="231"/>
      <c r="BX25" s="232"/>
      <c r="BY25" s="232"/>
      <c r="BZ25" s="232"/>
      <c r="CA25" s="233">
        <f t="shared" si="7"/>
        <v>0</v>
      </c>
      <c r="CB25" s="225"/>
      <c r="CC25" s="230"/>
      <c r="CD25" s="231"/>
      <c r="CE25" s="231"/>
      <c r="CF25" s="231"/>
      <c r="CG25" s="231"/>
      <c r="CH25" s="232"/>
      <c r="CI25" s="232"/>
      <c r="CJ25" s="232"/>
      <c r="CK25" s="233">
        <f t="shared" si="8"/>
        <v>0</v>
      </c>
      <c r="CL25" s="67"/>
      <c r="CM25" s="274">
        <v>10</v>
      </c>
      <c r="CN25" s="260">
        <v>2</v>
      </c>
      <c r="CO25" s="132">
        <v>2</v>
      </c>
      <c r="CP25" s="132">
        <v>2</v>
      </c>
      <c r="CQ25" s="132">
        <v>2</v>
      </c>
      <c r="CR25" s="261">
        <f t="shared" si="9"/>
        <v>18</v>
      </c>
    </row>
    <row r="26" spans="1:96" ht="12.75" customHeight="1">
      <c r="A26" s="191">
        <v>22</v>
      </c>
      <c r="B26" s="213">
        <v>15</v>
      </c>
      <c r="C26" s="123" t="s">
        <v>61</v>
      </c>
      <c r="D26" s="269">
        <f t="shared" si="0"/>
        <v>17</v>
      </c>
      <c r="E26" s="189"/>
      <c r="F26" s="246">
        <v>2</v>
      </c>
      <c r="G26" s="132"/>
      <c r="H26" s="148">
        <v>2</v>
      </c>
      <c r="I26" s="134"/>
      <c r="J26" s="132"/>
      <c r="K26" s="148">
        <v>1</v>
      </c>
      <c r="L26" s="148">
        <v>1</v>
      </c>
      <c r="M26" s="133"/>
      <c r="N26" s="140">
        <f t="shared" si="1"/>
        <v>6</v>
      </c>
      <c r="O26" s="67"/>
      <c r="P26" s="131">
        <v>2</v>
      </c>
      <c r="Q26" s="132"/>
      <c r="R26" s="132">
        <v>2</v>
      </c>
      <c r="S26" s="134"/>
      <c r="T26" s="132"/>
      <c r="U26" s="132">
        <v>2</v>
      </c>
      <c r="V26" s="132">
        <v>1</v>
      </c>
      <c r="W26" s="133"/>
      <c r="X26" s="68"/>
      <c r="Y26" s="32"/>
      <c r="Z26" s="225"/>
      <c r="AA26" s="230"/>
      <c r="AB26" s="231"/>
      <c r="AC26" s="231"/>
      <c r="AD26" s="231"/>
      <c r="AE26" s="231"/>
      <c r="AF26" s="232"/>
      <c r="AG26" s="232"/>
      <c r="AH26" s="232"/>
      <c r="AI26" s="233">
        <f t="shared" si="2"/>
        <v>0</v>
      </c>
      <c r="AJ26" s="225"/>
      <c r="AK26" s="230"/>
      <c r="AL26" s="231"/>
      <c r="AM26" s="233">
        <f t="shared" si="3"/>
        <v>0</v>
      </c>
      <c r="AN26" s="225"/>
      <c r="AO26" s="230"/>
      <c r="AP26" s="231"/>
      <c r="AQ26" s="231"/>
      <c r="AR26" s="231"/>
      <c r="AS26" s="231"/>
      <c r="AT26" s="232">
        <v>1</v>
      </c>
      <c r="AU26" s="233">
        <f t="shared" si="4"/>
        <v>1</v>
      </c>
      <c r="AV26" s="68"/>
      <c r="AW26" s="32"/>
      <c r="AX26" s="225"/>
      <c r="AY26" s="230"/>
      <c r="AZ26" s="231"/>
      <c r="BA26" s="231"/>
      <c r="BB26" s="231"/>
      <c r="BC26" s="231"/>
      <c r="BD26" s="232"/>
      <c r="BE26" s="233">
        <f t="shared" si="5"/>
        <v>0</v>
      </c>
      <c r="BF26" s="68"/>
      <c r="BG26" s="32"/>
      <c r="BH26" s="68"/>
      <c r="BI26" s="32"/>
      <c r="BJ26" s="225"/>
      <c r="BK26" s="230"/>
      <c r="BL26" s="231"/>
      <c r="BM26" s="231"/>
      <c r="BN26" s="231"/>
      <c r="BO26" s="231"/>
      <c r="BP26" s="232"/>
      <c r="BQ26" s="233">
        <f t="shared" si="6"/>
        <v>0</v>
      </c>
      <c r="BR26" s="225"/>
      <c r="BS26" s="230"/>
      <c r="BT26" s="231"/>
      <c r="BU26" s="231"/>
      <c r="BV26" s="231"/>
      <c r="BW26" s="231"/>
      <c r="BX26" s="232"/>
      <c r="BY26" s="232"/>
      <c r="BZ26" s="232"/>
      <c r="CA26" s="233">
        <f t="shared" si="7"/>
        <v>0</v>
      </c>
      <c r="CB26" s="225"/>
      <c r="CC26" s="230"/>
      <c r="CD26" s="231"/>
      <c r="CE26" s="231"/>
      <c r="CF26" s="231"/>
      <c r="CG26" s="231"/>
      <c r="CH26" s="232"/>
      <c r="CI26" s="232"/>
      <c r="CJ26" s="232"/>
      <c r="CK26" s="233">
        <f t="shared" si="8"/>
        <v>0</v>
      </c>
      <c r="CL26" s="67"/>
      <c r="CM26" s="260">
        <v>10</v>
      </c>
      <c r="CN26" s="262">
        <v>2</v>
      </c>
      <c r="CO26" s="134">
        <v>2</v>
      </c>
      <c r="CP26" s="132">
        <v>1</v>
      </c>
      <c r="CQ26" s="134">
        <v>1</v>
      </c>
      <c r="CR26" s="261">
        <f t="shared" si="9"/>
        <v>16</v>
      </c>
    </row>
    <row r="27" spans="1:96" ht="12.75" customHeight="1">
      <c r="A27" s="191">
        <v>23</v>
      </c>
      <c r="B27" s="214">
        <v>24</v>
      </c>
      <c r="C27" s="123" t="s">
        <v>113</v>
      </c>
      <c r="D27" s="269">
        <f t="shared" si="0"/>
        <v>1</v>
      </c>
      <c r="E27" s="189"/>
      <c r="F27" s="131"/>
      <c r="G27" s="132"/>
      <c r="H27" s="132"/>
      <c r="I27" s="134"/>
      <c r="J27" s="148">
        <v>1</v>
      </c>
      <c r="K27" s="132"/>
      <c r="L27" s="132"/>
      <c r="M27" s="133"/>
      <c r="N27" s="140">
        <f t="shared" si="1"/>
        <v>1</v>
      </c>
      <c r="O27" s="67"/>
      <c r="P27" s="131"/>
      <c r="Q27" s="132"/>
      <c r="R27" s="132"/>
      <c r="S27" s="134"/>
      <c r="T27" s="132">
        <v>1</v>
      </c>
      <c r="U27" s="132"/>
      <c r="V27" s="132"/>
      <c r="W27" s="133"/>
      <c r="X27" s="68"/>
      <c r="Y27" s="32"/>
      <c r="Z27" s="225"/>
      <c r="AA27" s="230"/>
      <c r="AB27" s="231"/>
      <c r="AC27" s="231"/>
      <c r="AD27" s="231"/>
      <c r="AE27" s="231"/>
      <c r="AF27" s="232"/>
      <c r="AG27" s="232"/>
      <c r="AH27" s="232"/>
      <c r="AI27" s="233">
        <f t="shared" si="2"/>
        <v>0</v>
      </c>
      <c r="AJ27" s="225"/>
      <c r="AK27" s="230"/>
      <c r="AL27" s="231"/>
      <c r="AM27" s="233">
        <f t="shared" si="3"/>
        <v>0</v>
      </c>
      <c r="AN27" s="225"/>
      <c r="AO27" s="230"/>
      <c r="AP27" s="231"/>
      <c r="AQ27" s="231"/>
      <c r="AR27" s="231"/>
      <c r="AS27" s="231"/>
      <c r="AT27" s="232"/>
      <c r="AU27" s="233">
        <f t="shared" si="4"/>
        <v>0</v>
      </c>
      <c r="AV27" s="68"/>
      <c r="AW27" s="32"/>
      <c r="AX27" s="225"/>
      <c r="AY27" s="230"/>
      <c r="AZ27" s="231"/>
      <c r="BA27" s="231"/>
      <c r="BB27" s="231"/>
      <c r="BC27" s="231"/>
      <c r="BD27" s="232"/>
      <c r="BE27" s="233">
        <f t="shared" si="5"/>
        <v>0</v>
      </c>
      <c r="BF27" s="68"/>
      <c r="BG27" s="32"/>
      <c r="BH27" s="68"/>
      <c r="BI27" s="32"/>
      <c r="BJ27" s="225"/>
      <c r="BK27" s="230"/>
      <c r="BL27" s="231"/>
      <c r="BM27" s="231"/>
      <c r="BN27" s="231"/>
      <c r="BO27" s="231"/>
      <c r="BP27" s="232"/>
      <c r="BQ27" s="233">
        <f t="shared" si="6"/>
        <v>0</v>
      </c>
      <c r="BR27" s="225"/>
      <c r="BS27" s="230"/>
      <c r="BT27" s="231"/>
      <c r="BU27" s="231"/>
      <c r="BV27" s="231"/>
      <c r="BW27" s="231">
        <v>1</v>
      </c>
      <c r="BX27" s="232"/>
      <c r="BY27" s="232"/>
      <c r="BZ27" s="232"/>
      <c r="CA27" s="233">
        <f t="shared" si="7"/>
        <v>1</v>
      </c>
      <c r="CB27" s="225"/>
      <c r="CC27" s="230"/>
      <c r="CD27" s="231"/>
      <c r="CE27" s="231"/>
      <c r="CF27" s="231"/>
      <c r="CG27" s="231"/>
      <c r="CH27" s="232"/>
      <c r="CI27" s="232"/>
      <c r="CJ27" s="232"/>
      <c r="CK27" s="233">
        <f t="shared" si="8"/>
        <v>0</v>
      </c>
      <c r="CL27" s="67"/>
      <c r="CM27" s="260"/>
      <c r="CN27" s="260"/>
      <c r="CO27" s="132"/>
      <c r="CP27" s="132"/>
      <c r="CQ27" s="132"/>
      <c r="CR27" s="261">
        <f t="shared" si="9"/>
        <v>0</v>
      </c>
    </row>
    <row r="28" spans="1:96" ht="12.75" customHeight="1">
      <c r="A28" s="184" t="s">
        <v>56</v>
      </c>
      <c r="B28" s="214">
        <v>21</v>
      </c>
      <c r="C28" s="124" t="s">
        <v>31</v>
      </c>
      <c r="D28" s="269">
        <f t="shared" si="0"/>
        <v>0</v>
      </c>
      <c r="E28" s="189"/>
      <c r="F28" s="131"/>
      <c r="G28" s="132"/>
      <c r="H28" s="132"/>
      <c r="I28" s="132"/>
      <c r="J28" s="132"/>
      <c r="K28" s="132"/>
      <c r="L28" s="132"/>
      <c r="M28" s="133"/>
      <c r="N28" s="140">
        <f t="shared" si="1"/>
        <v>0</v>
      </c>
      <c r="O28" s="67"/>
      <c r="P28" s="131"/>
      <c r="Q28" s="132"/>
      <c r="R28" s="132"/>
      <c r="S28" s="134"/>
      <c r="T28" s="132"/>
      <c r="U28" s="132"/>
      <c r="V28" s="132"/>
      <c r="W28" s="133"/>
      <c r="X28" s="68"/>
      <c r="Y28" s="32"/>
      <c r="Z28" s="225"/>
      <c r="AA28" s="230"/>
      <c r="AB28" s="231"/>
      <c r="AC28" s="231"/>
      <c r="AD28" s="231"/>
      <c r="AE28" s="231"/>
      <c r="AF28" s="232"/>
      <c r="AG28" s="232"/>
      <c r="AH28" s="232"/>
      <c r="AI28" s="233">
        <f t="shared" si="2"/>
        <v>0</v>
      </c>
      <c r="AJ28" s="225"/>
      <c r="AK28" s="230"/>
      <c r="AL28" s="231"/>
      <c r="AM28" s="233">
        <f t="shared" si="3"/>
        <v>0</v>
      </c>
      <c r="AN28" s="225"/>
      <c r="AO28" s="230"/>
      <c r="AP28" s="231"/>
      <c r="AQ28" s="231"/>
      <c r="AR28" s="231"/>
      <c r="AS28" s="231"/>
      <c r="AT28" s="232"/>
      <c r="AU28" s="233">
        <f t="shared" si="4"/>
        <v>0</v>
      </c>
      <c r="AV28" s="68"/>
      <c r="AW28" s="32"/>
      <c r="AX28" s="225"/>
      <c r="AY28" s="230"/>
      <c r="AZ28" s="231"/>
      <c r="BA28" s="231"/>
      <c r="BB28" s="231"/>
      <c r="BC28" s="231"/>
      <c r="BD28" s="232"/>
      <c r="BE28" s="233">
        <f t="shared" si="5"/>
        <v>0</v>
      </c>
      <c r="BF28" s="68"/>
      <c r="BG28" s="32"/>
      <c r="BH28" s="68"/>
      <c r="BI28" s="32"/>
      <c r="BJ28" s="225"/>
      <c r="BK28" s="230"/>
      <c r="BL28" s="231"/>
      <c r="BM28" s="231"/>
      <c r="BN28" s="231"/>
      <c r="BO28" s="231"/>
      <c r="BP28" s="232"/>
      <c r="BQ28" s="233">
        <f t="shared" si="6"/>
        <v>0</v>
      </c>
      <c r="BR28" s="225"/>
      <c r="BS28" s="230"/>
      <c r="BT28" s="231"/>
      <c r="BU28" s="231"/>
      <c r="BV28" s="231"/>
      <c r="BW28" s="231"/>
      <c r="BX28" s="232"/>
      <c r="BY28" s="232"/>
      <c r="BZ28" s="232"/>
      <c r="CA28" s="233">
        <f t="shared" si="7"/>
        <v>0</v>
      </c>
      <c r="CB28" s="225"/>
      <c r="CC28" s="230"/>
      <c r="CD28" s="231"/>
      <c r="CE28" s="231"/>
      <c r="CF28" s="231"/>
      <c r="CG28" s="231"/>
      <c r="CH28" s="232"/>
      <c r="CI28" s="232"/>
      <c r="CJ28" s="232"/>
      <c r="CK28" s="233">
        <f t="shared" si="8"/>
        <v>0</v>
      </c>
      <c r="CL28" s="67"/>
      <c r="CM28" s="260"/>
      <c r="CN28" s="260"/>
      <c r="CO28" s="132"/>
      <c r="CP28" s="132"/>
      <c r="CQ28" s="132"/>
      <c r="CR28" s="261">
        <f t="shared" si="9"/>
        <v>0</v>
      </c>
    </row>
    <row r="29" spans="1:96" ht="12.75" customHeight="1">
      <c r="A29" s="184" t="s">
        <v>56</v>
      </c>
      <c r="B29" s="215" t="s">
        <v>56</v>
      </c>
      <c r="C29" s="124" t="s">
        <v>24</v>
      </c>
      <c r="D29" s="269">
        <f t="shared" si="0"/>
        <v>0</v>
      </c>
      <c r="E29" s="189"/>
      <c r="F29" s="131"/>
      <c r="G29" s="132"/>
      <c r="H29" s="132"/>
      <c r="I29" s="134"/>
      <c r="J29" s="132"/>
      <c r="K29" s="132"/>
      <c r="L29" s="132"/>
      <c r="M29" s="133"/>
      <c r="N29" s="140">
        <f t="shared" si="1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  <c r="Z29" s="225"/>
      <c r="AA29" s="230"/>
      <c r="AB29" s="231"/>
      <c r="AC29" s="231"/>
      <c r="AD29" s="231"/>
      <c r="AE29" s="231"/>
      <c r="AF29" s="232"/>
      <c r="AG29" s="232"/>
      <c r="AH29" s="232"/>
      <c r="AI29" s="233">
        <f t="shared" si="2"/>
        <v>0</v>
      </c>
      <c r="AJ29" s="225"/>
      <c r="AK29" s="230"/>
      <c r="AL29" s="231"/>
      <c r="AM29" s="233">
        <f t="shared" si="3"/>
        <v>0</v>
      </c>
      <c r="AN29" s="225"/>
      <c r="AO29" s="230"/>
      <c r="AP29" s="231"/>
      <c r="AQ29" s="231"/>
      <c r="AR29" s="231"/>
      <c r="AS29" s="231"/>
      <c r="AT29" s="232"/>
      <c r="AU29" s="233">
        <f t="shared" si="4"/>
        <v>0</v>
      </c>
      <c r="AV29" s="68"/>
      <c r="AW29" s="32"/>
      <c r="AX29" s="225"/>
      <c r="AY29" s="230"/>
      <c r="AZ29" s="231"/>
      <c r="BA29" s="231"/>
      <c r="BB29" s="231"/>
      <c r="BC29" s="231"/>
      <c r="BD29" s="232"/>
      <c r="BE29" s="233">
        <f t="shared" si="5"/>
        <v>0</v>
      </c>
      <c r="BF29" s="68"/>
      <c r="BG29" s="32"/>
      <c r="BH29" s="68"/>
      <c r="BI29" s="32"/>
      <c r="BJ29" s="225"/>
      <c r="BK29" s="230"/>
      <c r="BL29" s="231"/>
      <c r="BM29" s="231"/>
      <c r="BN29" s="231"/>
      <c r="BO29" s="231"/>
      <c r="BP29" s="232"/>
      <c r="BQ29" s="233">
        <f t="shared" si="6"/>
        <v>0</v>
      </c>
      <c r="BR29" s="225"/>
      <c r="BS29" s="230"/>
      <c r="BT29" s="231"/>
      <c r="BU29" s="231"/>
      <c r="BV29" s="231"/>
      <c r="BW29" s="231"/>
      <c r="BX29" s="232"/>
      <c r="BY29" s="232"/>
      <c r="BZ29" s="232"/>
      <c r="CA29" s="233">
        <f t="shared" si="7"/>
        <v>0</v>
      </c>
      <c r="CB29" s="225"/>
      <c r="CC29" s="230"/>
      <c r="CD29" s="231"/>
      <c r="CE29" s="231"/>
      <c r="CF29" s="231"/>
      <c r="CG29" s="231"/>
      <c r="CH29" s="232"/>
      <c r="CI29" s="232"/>
      <c r="CJ29" s="232"/>
      <c r="CK29" s="233">
        <f t="shared" si="8"/>
        <v>0</v>
      </c>
      <c r="CL29" s="67"/>
      <c r="CM29" s="260"/>
      <c r="CN29" s="260"/>
      <c r="CO29" s="132"/>
      <c r="CP29" s="132"/>
      <c r="CQ29" s="132"/>
      <c r="CR29" s="261">
        <f t="shared" si="9"/>
        <v>0</v>
      </c>
    </row>
    <row r="30" spans="1:96" ht="12.75" customHeight="1">
      <c r="A30" s="184" t="s">
        <v>56</v>
      </c>
      <c r="B30" s="215" t="s">
        <v>56</v>
      </c>
      <c r="C30" s="124" t="s">
        <v>124</v>
      </c>
      <c r="D30" s="269">
        <f t="shared" si="0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1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  <c r="Z30" s="225"/>
      <c r="AA30" s="230"/>
      <c r="AB30" s="231"/>
      <c r="AC30" s="231"/>
      <c r="AD30" s="231"/>
      <c r="AE30" s="231"/>
      <c r="AF30" s="232"/>
      <c r="AG30" s="232"/>
      <c r="AH30" s="232"/>
      <c r="AI30" s="233">
        <f t="shared" si="2"/>
        <v>0</v>
      </c>
      <c r="AJ30" s="225"/>
      <c r="AK30" s="230"/>
      <c r="AL30" s="231"/>
      <c r="AM30" s="233">
        <f t="shared" si="3"/>
        <v>0</v>
      </c>
      <c r="AN30" s="225"/>
      <c r="AO30" s="230"/>
      <c r="AP30" s="231"/>
      <c r="AQ30" s="231"/>
      <c r="AR30" s="231"/>
      <c r="AS30" s="231"/>
      <c r="AT30" s="232"/>
      <c r="AU30" s="233">
        <f t="shared" si="4"/>
        <v>0</v>
      </c>
      <c r="AV30" s="68"/>
      <c r="AW30" s="32"/>
      <c r="AX30" s="225"/>
      <c r="AY30" s="230"/>
      <c r="AZ30" s="231"/>
      <c r="BA30" s="231"/>
      <c r="BB30" s="231"/>
      <c r="BC30" s="231"/>
      <c r="BD30" s="232"/>
      <c r="BE30" s="233">
        <f t="shared" si="5"/>
        <v>0</v>
      </c>
      <c r="BF30" s="68"/>
      <c r="BG30" s="32"/>
      <c r="BH30" s="68"/>
      <c r="BI30" s="32"/>
      <c r="BJ30" s="225"/>
      <c r="BK30" s="230"/>
      <c r="BL30" s="231"/>
      <c r="BM30" s="231"/>
      <c r="BN30" s="231"/>
      <c r="BO30" s="231"/>
      <c r="BP30" s="232"/>
      <c r="BQ30" s="233">
        <f t="shared" si="6"/>
        <v>0</v>
      </c>
      <c r="BR30" s="225"/>
      <c r="BS30" s="230"/>
      <c r="BT30" s="231"/>
      <c r="BU30" s="231"/>
      <c r="BV30" s="231"/>
      <c r="BW30" s="231"/>
      <c r="BX30" s="232"/>
      <c r="BY30" s="232"/>
      <c r="BZ30" s="232"/>
      <c r="CA30" s="233">
        <f t="shared" si="7"/>
        <v>0</v>
      </c>
      <c r="CB30" s="225"/>
      <c r="CC30" s="230"/>
      <c r="CD30" s="231"/>
      <c r="CE30" s="231"/>
      <c r="CF30" s="231"/>
      <c r="CG30" s="231"/>
      <c r="CH30" s="232"/>
      <c r="CI30" s="232"/>
      <c r="CJ30" s="232"/>
      <c r="CK30" s="233">
        <f t="shared" si="8"/>
        <v>0</v>
      </c>
      <c r="CL30" s="67"/>
      <c r="CM30" s="260"/>
      <c r="CN30" s="260"/>
      <c r="CO30" s="132"/>
      <c r="CP30" s="132"/>
      <c r="CQ30" s="132"/>
      <c r="CR30" s="261">
        <f t="shared" si="9"/>
        <v>0</v>
      </c>
    </row>
    <row r="31" spans="1:96" ht="12.75" customHeight="1">
      <c r="A31" s="184" t="s">
        <v>56</v>
      </c>
      <c r="B31" s="215" t="s">
        <v>56</v>
      </c>
      <c r="C31" s="123" t="s">
        <v>25</v>
      </c>
      <c r="D31" s="269">
        <f t="shared" si="0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1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  <c r="Z31" s="225"/>
      <c r="AA31" s="230"/>
      <c r="AB31" s="231"/>
      <c r="AC31" s="231"/>
      <c r="AD31" s="231"/>
      <c r="AE31" s="231"/>
      <c r="AF31" s="232"/>
      <c r="AG31" s="232"/>
      <c r="AH31" s="232"/>
      <c r="AI31" s="233">
        <f t="shared" si="2"/>
        <v>0</v>
      </c>
      <c r="AJ31" s="225"/>
      <c r="AK31" s="230"/>
      <c r="AL31" s="231"/>
      <c r="AM31" s="233">
        <f t="shared" si="3"/>
        <v>0</v>
      </c>
      <c r="AN31" s="225"/>
      <c r="AO31" s="230"/>
      <c r="AP31" s="231"/>
      <c r="AQ31" s="231"/>
      <c r="AR31" s="231"/>
      <c r="AS31" s="231"/>
      <c r="AT31" s="232"/>
      <c r="AU31" s="233">
        <f t="shared" si="4"/>
        <v>0</v>
      </c>
      <c r="AV31" s="68"/>
      <c r="AW31" s="32"/>
      <c r="AX31" s="225"/>
      <c r="AY31" s="230"/>
      <c r="AZ31" s="231"/>
      <c r="BA31" s="231"/>
      <c r="BB31" s="231"/>
      <c r="BC31" s="231"/>
      <c r="BD31" s="232"/>
      <c r="BE31" s="233">
        <f t="shared" si="5"/>
        <v>0</v>
      </c>
      <c r="BF31" s="68"/>
      <c r="BG31" s="32"/>
      <c r="BH31" s="68"/>
      <c r="BI31" s="32"/>
      <c r="BJ31" s="225"/>
      <c r="BK31" s="230"/>
      <c r="BL31" s="231"/>
      <c r="BM31" s="231"/>
      <c r="BN31" s="231"/>
      <c r="BO31" s="231"/>
      <c r="BP31" s="232"/>
      <c r="BQ31" s="233">
        <f t="shared" si="6"/>
        <v>0</v>
      </c>
      <c r="BR31" s="225"/>
      <c r="BS31" s="230"/>
      <c r="BT31" s="231"/>
      <c r="BU31" s="231"/>
      <c r="BV31" s="231"/>
      <c r="BW31" s="231"/>
      <c r="BX31" s="232"/>
      <c r="BY31" s="232"/>
      <c r="BZ31" s="232"/>
      <c r="CA31" s="233">
        <f t="shared" si="7"/>
        <v>0</v>
      </c>
      <c r="CB31" s="225"/>
      <c r="CC31" s="230"/>
      <c r="CD31" s="231"/>
      <c r="CE31" s="231"/>
      <c r="CF31" s="231"/>
      <c r="CG31" s="231"/>
      <c r="CH31" s="232"/>
      <c r="CI31" s="232"/>
      <c r="CJ31" s="232"/>
      <c r="CK31" s="233">
        <f t="shared" si="8"/>
        <v>0</v>
      </c>
      <c r="CL31" s="67"/>
      <c r="CM31" s="260"/>
      <c r="CN31" s="260"/>
      <c r="CO31" s="132"/>
      <c r="CP31" s="132"/>
      <c r="CQ31" s="132"/>
      <c r="CR31" s="261">
        <f t="shared" si="9"/>
        <v>0</v>
      </c>
    </row>
    <row r="32" spans="1:96" ht="12.75" customHeight="1">
      <c r="A32" s="184" t="s">
        <v>56</v>
      </c>
      <c r="B32" s="215" t="s">
        <v>56</v>
      </c>
      <c r="C32" s="123" t="s">
        <v>26</v>
      </c>
      <c r="D32" s="269">
        <f t="shared" si="0"/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t="shared" si="1"/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  <c r="Z32" s="225"/>
      <c r="AA32" s="234"/>
      <c r="AB32" s="235"/>
      <c r="AC32" s="235"/>
      <c r="AD32" s="235"/>
      <c r="AE32" s="235"/>
      <c r="AF32" s="236"/>
      <c r="AG32" s="236"/>
      <c r="AH32" s="236"/>
      <c r="AI32" s="233">
        <f t="shared" si="2"/>
        <v>0</v>
      </c>
      <c r="AJ32" s="225"/>
      <c r="AK32" s="234"/>
      <c r="AL32" s="235"/>
      <c r="AM32" s="233">
        <f t="shared" si="3"/>
        <v>0</v>
      </c>
      <c r="AN32" s="225"/>
      <c r="AO32" s="234"/>
      <c r="AP32" s="235"/>
      <c r="AQ32" s="235"/>
      <c r="AR32" s="235"/>
      <c r="AS32" s="235"/>
      <c r="AT32" s="236"/>
      <c r="AU32" s="233">
        <f t="shared" si="4"/>
        <v>0</v>
      </c>
      <c r="AV32" s="68"/>
      <c r="AW32" s="32"/>
      <c r="AX32" s="225"/>
      <c r="AY32" s="234"/>
      <c r="AZ32" s="235"/>
      <c r="BA32" s="235"/>
      <c r="BB32" s="235"/>
      <c r="BC32" s="235"/>
      <c r="BD32" s="236"/>
      <c r="BE32" s="233">
        <f t="shared" si="5"/>
        <v>0</v>
      </c>
      <c r="BF32" s="68"/>
      <c r="BG32" s="32"/>
      <c r="BH32" s="68"/>
      <c r="BI32" s="32"/>
      <c r="BJ32" s="225"/>
      <c r="BK32" s="234"/>
      <c r="BL32" s="235"/>
      <c r="BM32" s="235"/>
      <c r="BN32" s="235"/>
      <c r="BO32" s="235"/>
      <c r="BP32" s="236"/>
      <c r="BQ32" s="233">
        <f t="shared" si="6"/>
        <v>0</v>
      </c>
      <c r="BR32" s="225"/>
      <c r="BS32" s="234"/>
      <c r="BT32" s="235"/>
      <c r="BU32" s="235"/>
      <c r="BV32" s="235"/>
      <c r="BW32" s="235"/>
      <c r="BX32" s="236"/>
      <c r="BY32" s="236"/>
      <c r="BZ32" s="236"/>
      <c r="CA32" s="233">
        <f t="shared" si="7"/>
        <v>0</v>
      </c>
      <c r="CB32" s="225"/>
      <c r="CC32" s="234"/>
      <c r="CD32" s="235"/>
      <c r="CE32" s="235"/>
      <c r="CF32" s="235"/>
      <c r="CG32" s="235"/>
      <c r="CH32" s="236"/>
      <c r="CI32" s="236"/>
      <c r="CJ32" s="236"/>
      <c r="CK32" s="233">
        <f t="shared" si="8"/>
        <v>0</v>
      </c>
      <c r="CL32" s="67"/>
      <c r="CM32" s="260"/>
      <c r="CN32" s="260"/>
      <c r="CO32" s="132"/>
      <c r="CP32" s="132"/>
      <c r="CQ32" s="132"/>
      <c r="CR32" s="261">
        <f t="shared" si="9"/>
        <v>0</v>
      </c>
    </row>
    <row r="33" spans="1:96" ht="12.75" customHeight="1">
      <c r="A33" s="184" t="s">
        <v>56</v>
      </c>
      <c r="B33" s="215" t="s">
        <v>56</v>
      </c>
      <c r="C33" s="123" t="s">
        <v>53</v>
      </c>
      <c r="D33" s="269">
        <f t="shared" si="0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1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  <c r="Z33" s="225"/>
      <c r="AA33" s="234"/>
      <c r="AB33" s="235"/>
      <c r="AC33" s="235"/>
      <c r="AD33" s="235"/>
      <c r="AE33" s="235"/>
      <c r="AF33" s="236"/>
      <c r="AG33" s="236"/>
      <c r="AH33" s="236"/>
      <c r="AI33" s="233">
        <f t="shared" si="2"/>
        <v>0</v>
      </c>
      <c r="AJ33" s="225"/>
      <c r="AK33" s="234"/>
      <c r="AL33" s="235"/>
      <c r="AM33" s="233">
        <f t="shared" si="3"/>
        <v>0</v>
      </c>
      <c r="AN33" s="225"/>
      <c r="AO33" s="234"/>
      <c r="AP33" s="235"/>
      <c r="AQ33" s="235"/>
      <c r="AR33" s="235"/>
      <c r="AS33" s="235"/>
      <c r="AT33" s="236"/>
      <c r="AU33" s="233">
        <f t="shared" si="4"/>
        <v>0</v>
      </c>
      <c r="AV33" s="68"/>
      <c r="AW33" s="32"/>
      <c r="AX33" s="225"/>
      <c r="AY33" s="234"/>
      <c r="AZ33" s="235"/>
      <c r="BA33" s="235"/>
      <c r="BB33" s="235"/>
      <c r="BC33" s="235"/>
      <c r="BD33" s="236"/>
      <c r="BE33" s="233">
        <f t="shared" si="5"/>
        <v>0</v>
      </c>
      <c r="BF33" s="68"/>
      <c r="BG33" s="32"/>
      <c r="BH33" s="68"/>
      <c r="BI33" s="32"/>
      <c r="BJ33" s="225"/>
      <c r="BK33" s="234"/>
      <c r="BL33" s="235"/>
      <c r="BM33" s="235"/>
      <c r="BN33" s="235"/>
      <c r="BO33" s="235"/>
      <c r="BP33" s="236"/>
      <c r="BQ33" s="233">
        <f t="shared" si="6"/>
        <v>0</v>
      </c>
      <c r="BR33" s="225"/>
      <c r="BS33" s="234"/>
      <c r="BT33" s="235"/>
      <c r="BU33" s="235"/>
      <c r="BV33" s="235"/>
      <c r="BW33" s="235"/>
      <c r="BX33" s="236"/>
      <c r="BY33" s="236"/>
      <c r="BZ33" s="236"/>
      <c r="CA33" s="233">
        <f t="shared" si="7"/>
        <v>0</v>
      </c>
      <c r="CB33" s="225"/>
      <c r="CC33" s="234"/>
      <c r="CD33" s="235"/>
      <c r="CE33" s="235"/>
      <c r="CF33" s="235"/>
      <c r="CG33" s="235"/>
      <c r="CH33" s="236"/>
      <c r="CI33" s="236"/>
      <c r="CJ33" s="236"/>
      <c r="CK33" s="233">
        <f t="shared" si="8"/>
        <v>0</v>
      </c>
      <c r="CL33" s="67"/>
      <c r="CM33" s="260"/>
      <c r="CN33" s="263"/>
      <c r="CO33" s="264"/>
      <c r="CP33" s="132"/>
      <c r="CQ33" s="132"/>
      <c r="CR33" s="261">
        <f t="shared" si="9"/>
        <v>0</v>
      </c>
    </row>
    <row r="34" spans="1:96" ht="12.75" customHeight="1">
      <c r="A34" s="184" t="s">
        <v>56</v>
      </c>
      <c r="B34" s="215" t="s">
        <v>56</v>
      </c>
      <c r="C34" s="123" t="s">
        <v>60</v>
      </c>
      <c r="D34" s="269">
        <f t="shared" si="0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1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  <c r="Z34" s="225"/>
      <c r="AA34" s="234"/>
      <c r="AB34" s="235"/>
      <c r="AC34" s="235"/>
      <c r="AD34" s="235"/>
      <c r="AE34" s="235"/>
      <c r="AF34" s="236"/>
      <c r="AG34" s="236"/>
      <c r="AH34" s="237"/>
      <c r="AI34" s="238">
        <f t="shared" si="2"/>
        <v>0</v>
      </c>
      <c r="AJ34" s="225"/>
      <c r="AK34" s="234"/>
      <c r="AL34" s="235"/>
      <c r="AM34" s="238">
        <f t="shared" si="3"/>
        <v>0</v>
      </c>
      <c r="AN34" s="225"/>
      <c r="AO34" s="234"/>
      <c r="AP34" s="235"/>
      <c r="AQ34" s="235"/>
      <c r="AR34" s="235"/>
      <c r="AS34" s="235"/>
      <c r="AT34" s="237"/>
      <c r="AU34" s="238">
        <f t="shared" si="4"/>
        <v>0</v>
      </c>
      <c r="AV34" s="68"/>
      <c r="AW34" s="32"/>
      <c r="AX34" s="225"/>
      <c r="AY34" s="234"/>
      <c r="AZ34" s="235"/>
      <c r="BA34" s="235"/>
      <c r="BB34" s="235"/>
      <c r="BC34" s="235"/>
      <c r="BD34" s="237"/>
      <c r="BE34" s="238">
        <f t="shared" si="5"/>
        <v>0</v>
      </c>
      <c r="BF34" s="68"/>
      <c r="BG34" s="32"/>
      <c r="BH34" s="68"/>
      <c r="BI34" s="32"/>
      <c r="BJ34" s="225"/>
      <c r="BK34" s="234"/>
      <c r="BL34" s="235"/>
      <c r="BM34" s="235"/>
      <c r="BN34" s="235"/>
      <c r="BO34" s="235"/>
      <c r="BP34" s="237"/>
      <c r="BQ34" s="238">
        <f t="shared" si="6"/>
        <v>0</v>
      </c>
      <c r="BR34" s="225"/>
      <c r="BS34" s="234"/>
      <c r="BT34" s="235"/>
      <c r="BU34" s="235"/>
      <c r="BV34" s="235"/>
      <c r="BW34" s="235"/>
      <c r="BX34" s="236"/>
      <c r="BY34" s="236"/>
      <c r="BZ34" s="237"/>
      <c r="CA34" s="238">
        <f t="shared" si="7"/>
        <v>0</v>
      </c>
      <c r="CB34" s="225"/>
      <c r="CC34" s="234"/>
      <c r="CD34" s="235"/>
      <c r="CE34" s="235"/>
      <c r="CF34" s="235"/>
      <c r="CG34" s="235"/>
      <c r="CH34" s="236"/>
      <c r="CI34" s="236"/>
      <c r="CJ34" s="237"/>
      <c r="CK34" s="238">
        <f t="shared" si="8"/>
        <v>0</v>
      </c>
      <c r="CL34" s="67"/>
      <c r="CM34" s="260"/>
      <c r="CN34" s="263"/>
      <c r="CO34" s="264"/>
      <c r="CP34" s="132"/>
      <c r="CQ34" s="132"/>
      <c r="CR34" s="261">
        <f t="shared" si="9"/>
        <v>0</v>
      </c>
    </row>
    <row r="35" spans="1:96" ht="12.75" customHeight="1">
      <c r="A35" s="184" t="s">
        <v>56</v>
      </c>
      <c r="B35" s="215" t="s">
        <v>56</v>
      </c>
      <c r="C35" s="123" t="s">
        <v>186</v>
      </c>
      <c r="D35" s="269">
        <f t="shared" si="0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1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  <c r="Z35" s="225"/>
      <c r="AA35" s="230"/>
      <c r="AB35" s="231"/>
      <c r="AC35" s="231"/>
      <c r="AD35" s="231"/>
      <c r="AE35" s="231"/>
      <c r="AF35" s="232"/>
      <c r="AG35" s="232"/>
      <c r="AH35" s="239"/>
      <c r="AI35" s="238">
        <f t="shared" si="2"/>
        <v>0</v>
      </c>
      <c r="AJ35" s="225"/>
      <c r="AK35" s="230"/>
      <c r="AL35" s="231"/>
      <c r="AM35" s="238">
        <f t="shared" si="3"/>
        <v>0</v>
      </c>
      <c r="AN35" s="225"/>
      <c r="AO35" s="230"/>
      <c r="AP35" s="231"/>
      <c r="AQ35" s="231"/>
      <c r="AR35" s="231"/>
      <c r="AS35" s="231"/>
      <c r="AT35" s="239"/>
      <c r="AU35" s="238">
        <f t="shared" si="4"/>
        <v>0</v>
      </c>
      <c r="AV35" s="68"/>
      <c r="AW35" s="32"/>
      <c r="AX35" s="225"/>
      <c r="AY35" s="230"/>
      <c r="AZ35" s="231"/>
      <c r="BA35" s="231"/>
      <c r="BB35" s="231"/>
      <c r="BC35" s="231"/>
      <c r="BD35" s="239"/>
      <c r="BE35" s="238">
        <f t="shared" si="5"/>
        <v>0</v>
      </c>
      <c r="BF35" s="68"/>
      <c r="BG35" s="32"/>
      <c r="BH35" s="68"/>
      <c r="BI35" s="32"/>
      <c r="BJ35" s="225"/>
      <c r="BK35" s="234"/>
      <c r="BL35" s="235"/>
      <c r="BM35" s="235"/>
      <c r="BN35" s="235"/>
      <c r="BO35" s="235"/>
      <c r="BP35" s="237"/>
      <c r="BQ35" s="254">
        <f t="shared" si="6"/>
        <v>0</v>
      </c>
      <c r="BR35" s="225"/>
      <c r="BS35" s="230"/>
      <c r="BT35" s="231"/>
      <c r="BU35" s="231"/>
      <c r="BV35" s="231"/>
      <c r="BW35" s="231"/>
      <c r="BX35" s="232"/>
      <c r="BY35" s="232"/>
      <c r="BZ35" s="239"/>
      <c r="CA35" s="238">
        <f t="shared" si="7"/>
        <v>0</v>
      </c>
      <c r="CB35" s="225"/>
      <c r="CC35" s="230"/>
      <c r="CD35" s="231"/>
      <c r="CE35" s="231"/>
      <c r="CF35" s="231"/>
      <c r="CG35" s="231"/>
      <c r="CH35" s="232"/>
      <c r="CI35" s="232"/>
      <c r="CJ35" s="239"/>
      <c r="CK35" s="238">
        <f t="shared" si="8"/>
        <v>0</v>
      </c>
      <c r="CL35" s="67"/>
      <c r="CM35" s="131"/>
      <c r="CN35" s="260"/>
      <c r="CO35" s="132"/>
      <c r="CP35" s="132"/>
      <c r="CQ35" s="132"/>
      <c r="CR35" s="261">
        <f t="shared" si="9"/>
        <v>0</v>
      </c>
    </row>
    <row r="36" spans="1:96" ht="12.75" customHeight="1">
      <c r="A36" s="184" t="s">
        <v>56</v>
      </c>
      <c r="B36" s="215" t="s">
        <v>56</v>
      </c>
      <c r="C36" s="123" t="s">
        <v>55</v>
      </c>
      <c r="D36" s="269">
        <f t="shared" si="0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1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  <c r="Z36" s="225"/>
      <c r="AA36" s="230"/>
      <c r="AB36" s="231"/>
      <c r="AC36" s="231"/>
      <c r="AD36" s="231"/>
      <c r="AE36" s="231"/>
      <c r="AF36" s="232"/>
      <c r="AG36" s="232"/>
      <c r="AH36" s="239"/>
      <c r="AI36" s="238">
        <f t="shared" si="2"/>
        <v>0</v>
      </c>
      <c r="AJ36" s="225"/>
      <c r="AK36" s="230"/>
      <c r="AL36" s="231"/>
      <c r="AM36" s="238">
        <f t="shared" si="3"/>
        <v>0</v>
      </c>
      <c r="AN36" s="225"/>
      <c r="AO36" s="230"/>
      <c r="AP36" s="231"/>
      <c r="AQ36" s="231"/>
      <c r="AR36" s="231"/>
      <c r="AS36" s="231"/>
      <c r="AT36" s="239"/>
      <c r="AU36" s="238">
        <f t="shared" si="4"/>
        <v>0</v>
      </c>
      <c r="AV36" s="251"/>
      <c r="AW36" s="32"/>
      <c r="AX36" s="225"/>
      <c r="AY36" s="230"/>
      <c r="AZ36" s="231"/>
      <c r="BA36" s="231"/>
      <c r="BB36" s="231"/>
      <c r="BC36" s="231"/>
      <c r="BD36" s="239"/>
      <c r="BE36" s="238">
        <f t="shared" si="5"/>
        <v>0</v>
      </c>
      <c r="BF36" s="251"/>
      <c r="BG36" s="32"/>
      <c r="BH36" s="68"/>
      <c r="BI36" s="32"/>
      <c r="BJ36" s="225"/>
      <c r="BK36" s="230"/>
      <c r="BL36" s="231"/>
      <c r="BM36" s="231"/>
      <c r="BN36" s="231"/>
      <c r="BO36" s="231"/>
      <c r="BP36" s="239"/>
      <c r="BQ36" s="238">
        <f t="shared" si="6"/>
        <v>0</v>
      </c>
      <c r="BR36" s="225"/>
      <c r="BS36" s="230"/>
      <c r="BT36" s="231"/>
      <c r="BU36" s="231"/>
      <c r="BV36" s="231"/>
      <c r="BW36" s="231"/>
      <c r="BX36" s="232"/>
      <c r="BY36" s="232"/>
      <c r="BZ36" s="239"/>
      <c r="CA36" s="238">
        <f t="shared" si="7"/>
        <v>0</v>
      </c>
      <c r="CB36" s="225"/>
      <c r="CC36" s="230"/>
      <c r="CD36" s="231"/>
      <c r="CE36" s="231"/>
      <c r="CF36" s="231"/>
      <c r="CG36" s="231"/>
      <c r="CH36" s="232"/>
      <c r="CI36" s="232"/>
      <c r="CJ36" s="239"/>
      <c r="CK36" s="238">
        <f t="shared" si="8"/>
        <v>0</v>
      </c>
      <c r="CL36" s="67"/>
      <c r="CM36" s="131"/>
      <c r="CN36" s="260"/>
      <c r="CO36" s="132"/>
      <c r="CP36" s="132"/>
      <c r="CQ36" s="132"/>
      <c r="CR36" s="261">
        <f t="shared" si="9"/>
        <v>0</v>
      </c>
    </row>
    <row r="37" spans="1:96" ht="12.75" customHeight="1">
      <c r="A37" s="184" t="s">
        <v>56</v>
      </c>
      <c r="B37" s="215" t="s">
        <v>56</v>
      </c>
      <c r="C37" s="123" t="s">
        <v>23</v>
      </c>
      <c r="D37" s="269">
        <f t="shared" si="0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1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  <c r="Z37" s="225"/>
      <c r="AA37" s="230"/>
      <c r="AB37" s="231"/>
      <c r="AC37" s="231"/>
      <c r="AD37" s="231"/>
      <c r="AE37" s="231"/>
      <c r="AF37" s="232"/>
      <c r="AG37" s="232"/>
      <c r="AH37" s="239"/>
      <c r="AI37" s="238">
        <f t="shared" si="2"/>
        <v>0</v>
      </c>
      <c r="AJ37" s="225"/>
      <c r="AK37" s="230"/>
      <c r="AL37" s="231"/>
      <c r="AM37" s="238">
        <f t="shared" si="3"/>
        <v>0</v>
      </c>
      <c r="AN37" s="225"/>
      <c r="AO37" s="230"/>
      <c r="AP37" s="231"/>
      <c r="AQ37" s="231"/>
      <c r="AR37" s="231"/>
      <c r="AS37" s="231"/>
      <c r="AT37" s="239"/>
      <c r="AU37" s="238">
        <f t="shared" si="4"/>
        <v>0</v>
      </c>
      <c r="AV37" s="252"/>
      <c r="AW37" s="32"/>
      <c r="AX37" s="225"/>
      <c r="AY37" s="230"/>
      <c r="AZ37" s="231"/>
      <c r="BA37" s="231"/>
      <c r="BB37" s="231"/>
      <c r="BC37" s="231"/>
      <c r="BD37" s="239"/>
      <c r="BE37" s="238">
        <f t="shared" si="5"/>
        <v>0</v>
      </c>
      <c r="BF37" s="252"/>
      <c r="BG37" s="32"/>
      <c r="BH37" s="68"/>
      <c r="BI37" s="32"/>
      <c r="BJ37" s="225"/>
      <c r="BK37" s="230"/>
      <c r="BL37" s="231"/>
      <c r="BM37" s="231"/>
      <c r="BN37" s="231"/>
      <c r="BO37" s="231"/>
      <c r="BP37" s="239"/>
      <c r="BQ37" s="238">
        <f t="shared" si="6"/>
        <v>0</v>
      </c>
      <c r="BR37" s="225"/>
      <c r="BS37" s="230"/>
      <c r="BT37" s="231"/>
      <c r="BU37" s="231"/>
      <c r="BV37" s="231"/>
      <c r="BW37" s="231"/>
      <c r="BX37" s="232"/>
      <c r="BY37" s="232"/>
      <c r="BZ37" s="239"/>
      <c r="CA37" s="238">
        <f t="shared" si="7"/>
        <v>0</v>
      </c>
      <c r="CB37" s="225"/>
      <c r="CC37" s="230"/>
      <c r="CD37" s="231"/>
      <c r="CE37" s="231"/>
      <c r="CF37" s="231"/>
      <c r="CG37" s="231"/>
      <c r="CH37" s="232"/>
      <c r="CI37" s="232"/>
      <c r="CJ37" s="239"/>
      <c r="CK37" s="238">
        <f t="shared" si="8"/>
        <v>0</v>
      </c>
      <c r="CL37" s="67"/>
      <c r="CM37" s="131"/>
      <c r="CN37" s="260"/>
      <c r="CO37" s="132"/>
      <c r="CP37" s="132"/>
      <c r="CQ37" s="132"/>
      <c r="CR37" s="261">
        <f t="shared" si="9"/>
        <v>0</v>
      </c>
    </row>
    <row r="38" spans="1:96" ht="15.75" thickBot="1">
      <c r="A38" s="185" t="s">
        <v>56</v>
      </c>
      <c r="B38" s="216" t="s">
        <v>56</v>
      </c>
      <c r="C38" s="129" t="s">
        <v>46</v>
      </c>
      <c r="D38" s="152">
        <f t="shared" si="0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1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  <c r="Z38" s="225"/>
      <c r="AA38" s="240"/>
      <c r="AB38" s="241"/>
      <c r="AC38" s="241"/>
      <c r="AD38" s="241"/>
      <c r="AE38" s="241"/>
      <c r="AF38" s="242"/>
      <c r="AG38" s="242"/>
      <c r="AH38" s="243"/>
      <c r="AI38" s="244">
        <f t="shared" si="2"/>
        <v>0</v>
      </c>
      <c r="AJ38" s="225"/>
      <c r="AK38" s="240"/>
      <c r="AL38" s="241"/>
      <c r="AM38" s="244">
        <f t="shared" si="3"/>
        <v>0</v>
      </c>
      <c r="AN38" s="225"/>
      <c r="AO38" s="240"/>
      <c r="AP38" s="241"/>
      <c r="AQ38" s="241"/>
      <c r="AR38" s="241"/>
      <c r="AS38" s="241"/>
      <c r="AT38" s="243"/>
      <c r="AU38" s="244">
        <f t="shared" si="4"/>
        <v>0</v>
      </c>
      <c r="AV38" s="253"/>
      <c r="AW38" s="38"/>
      <c r="AX38" s="225"/>
      <c r="AY38" s="240"/>
      <c r="AZ38" s="241"/>
      <c r="BA38" s="241"/>
      <c r="BB38" s="241"/>
      <c r="BC38" s="241"/>
      <c r="BD38" s="243"/>
      <c r="BE38" s="244">
        <f t="shared" si="5"/>
        <v>0</v>
      </c>
      <c r="BF38" s="253"/>
      <c r="BG38" s="38"/>
      <c r="BH38" s="68"/>
      <c r="BI38" s="38"/>
      <c r="BJ38" s="225"/>
      <c r="BK38" s="240"/>
      <c r="BL38" s="241"/>
      <c r="BM38" s="241"/>
      <c r="BN38" s="241"/>
      <c r="BO38" s="241"/>
      <c r="BP38" s="243"/>
      <c r="BQ38" s="244">
        <f t="shared" si="6"/>
        <v>0</v>
      </c>
      <c r="BR38" s="225"/>
      <c r="BS38" s="240"/>
      <c r="BT38" s="241"/>
      <c r="BU38" s="241"/>
      <c r="BV38" s="241"/>
      <c r="BW38" s="241"/>
      <c r="BX38" s="242"/>
      <c r="BY38" s="242"/>
      <c r="BZ38" s="243"/>
      <c r="CA38" s="244">
        <f t="shared" si="7"/>
        <v>0</v>
      </c>
      <c r="CB38" s="225"/>
      <c r="CC38" s="240"/>
      <c r="CD38" s="241"/>
      <c r="CE38" s="241"/>
      <c r="CF38" s="241"/>
      <c r="CG38" s="241"/>
      <c r="CH38" s="242"/>
      <c r="CI38" s="242"/>
      <c r="CJ38" s="243"/>
      <c r="CK38" s="244">
        <f t="shared" si="8"/>
        <v>0</v>
      </c>
      <c r="CL38" s="67"/>
      <c r="CM38" s="265"/>
      <c r="CN38" s="266"/>
      <c r="CO38" s="137"/>
      <c r="CP38" s="136"/>
      <c r="CQ38" s="137"/>
      <c r="CR38" s="267">
        <f t="shared" si="9"/>
        <v>0</v>
      </c>
    </row>
    <row r="39" spans="2:96" ht="15">
      <c r="B39" s="187"/>
      <c r="C39" s="128"/>
      <c r="D39" s="31"/>
      <c r="E39" s="26"/>
      <c r="F39" s="26"/>
      <c r="G39" s="26"/>
      <c r="H39" s="27"/>
      <c r="I39" s="50"/>
      <c r="J39" s="28"/>
      <c r="K39" s="29"/>
      <c r="L39" s="29"/>
      <c r="M39" s="29" t="s">
        <v>120</v>
      </c>
      <c r="N39" s="221">
        <f>SUM(N4:N38)</f>
        <v>185</v>
      </c>
      <c r="O39" s="219" t="s">
        <v>410</v>
      </c>
      <c r="P39" s="219"/>
      <c r="Q39" s="26"/>
      <c r="R39" s="27"/>
      <c r="S39" s="50"/>
      <c r="T39" s="28"/>
      <c r="U39" s="29"/>
      <c r="V39" s="29"/>
      <c r="W39" s="29"/>
      <c r="CL39" s="29"/>
      <c r="CM39" s="268" t="s">
        <v>459</v>
      </c>
      <c r="CN39" s="36"/>
      <c r="CO39" s="36"/>
      <c r="CP39" s="36"/>
      <c r="CQ39" s="52"/>
      <c r="CR39" s="29"/>
    </row>
    <row r="40" spans="2:95" ht="12.75">
      <c r="B40" s="218" t="s">
        <v>81</v>
      </c>
      <c r="D40" s="112">
        <v>43738</v>
      </c>
      <c r="F40" s="22"/>
      <c r="H40" s="22"/>
      <c r="I40" s="51"/>
      <c r="M40" s="22"/>
      <c r="N40" s="22"/>
      <c r="P40" s="22"/>
      <c r="Q40" s="22"/>
      <c r="R40" s="22"/>
      <c r="S40" s="51"/>
      <c r="W40" s="22"/>
      <c r="CL40" s="25"/>
      <c r="CM40" s="25"/>
      <c r="CN40" s="25"/>
      <c r="CO40" s="25"/>
      <c r="CP40" s="25"/>
      <c r="CQ40" s="53"/>
    </row>
    <row r="41" spans="3:95" ht="12.75">
      <c r="C41" s="113" t="s">
        <v>106</v>
      </c>
      <c r="E41" s="29"/>
      <c r="F41" s="36"/>
      <c r="G41" s="36"/>
      <c r="H41" s="36"/>
      <c r="I41" s="52"/>
      <c r="M41" s="29"/>
      <c r="N41" s="29"/>
      <c r="O41" s="29"/>
      <c r="P41" s="36"/>
      <c r="Q41" s="36"/>
      <c r="R41" s="36"/>
      <c r="S41" s="52"/>
      <c r="W41" s="29"/>
      <c r="CL41" s="25"/>
      <c r="CM41" s="25"/>
      <c r="CN41" s="25"/>
      <c r="CO41" s="25"/>
      <c r="CP41" s="25"/>
      <c r="CQ41" s="53"/>
    </row>
    <row r="42" spans="5:95" ht="12.75">
      <c r="E42" s="25"/>
      <c r="F42" s="25"/>
      <c r="G42" s="25"/>
      <c r="H42" s="25"/>
      <c r="I42" s="53"/>
      <c r="O42" s="25"/>
      <c r="P42" s="25"/>
      <c r="Q42" s="25"/>
      <c r="R42" s="25"/>
      <c r="S42" s="53"/>
      <c r="CL42" s="25"/>
      <c r="CM42" s="25"/>
      <c r="CN42" s="25"/>
      <c r="CO42" s="25"/>
      <c r="CP42" s="25"/>
      <c r="CQ42" s="53"/>
    </row>
    <row r="43" spans="1:95" ht="12.75">
      <c r="A43" s="319" t="s">
        <v>299</v>
      </c>
      <c r="B43" s="202"/>
      <c r="C43" s="320"/>
      <c r="D43" s="203"/>
      <c r="E43" s="203"/>
      <c r="F43" s="324"/>
      <c r="G43" s="25"/>
      <c r="H43" s="25"/>
      <c r="I43" s="53"/>
      <c r="O43" s="25"/>
      <c r="P43" s="25"/>
      <c r="Q43" s="25"/>
      <c r="R43" s="25"/>
      <c r="S43" s="53"/>
      <c r="CL43" s="25"/>
      <c r="CM43" s="25"/>
      <c r="CN43" s="25"/>
      <c r="CO43" s="25"/>
      <c r="CP43" s="25"/>
      <c r="CQ43" s="53"/>
    </row>
    <row r="44" spans="1:95" ht="12.75">
      <c r="A44" s="321" t="s">
        <v>694</v>
      </c>
      <c r="B44" s="202"/>
      <c r="C44" s="322"/>
      <c r="D44" s="203"/>
      <c r="E44" s="203"/>
      <c r="F44" s="324"/>
      <c r="G44" s="25"/>
      <c r="H44" s="25"/>
      <c r="I44" s="53"/>
      <c r="K44" s="34"/>
      <c r="O44" s="25"/>
      <c r="P44" s="25"/>
      <c r="Q44" s="25"/>
      <c r="R44" s="25"/>
      <c r="S44" s="53"/>
      <c r="U44" s="34"/>
      <c r="CL44" s="25"/>
      <c r="CM44" s="25"/>
      <c r="CN44" s="25"/>
      <c r="CO44" s="25"/>
      <c r="CP44" s="25"/>
      <c r="CQ44" s="53"/>
    </row>
    <row r="45" spans="1:96" ht="12.75">
      <c r="A45" s="321" t="s">
        <v>300</v>
      </c>
      <c r="B45" s="202"/>
      <c r="C45" s="322"/>
      <c r="D45" s="203"/>
      <c r="E45" s="203"/>
      <c r="F45" s="324"/>
      <c r="G45" s="25"/>
      <c r="H45" s="25"/>
      <c r="I45" s="53"/>
      <c r="O45" s="25"/>
      <c r="P45" s="25"/>
      <c r="Q45" s="25"/>
      <c r="R45" s="25"/>
      <c r="S45" s="53"/>
      <c r="CL45" s="25"/>
      <c r="CM45" s="25"/>
      <c r="CN45" s="25"/>
      <c r="CO45" s="25"/>
      <c r="CP45" s="25"/>
      <c r="CQ45" s="53"/>
      <c r="CR45" s="25"/>
    </row>
    <row r="46" spans="3:95" ht="12.75">
      <c r="C46" s="33"/>
      <c r="D46" s="97"/>
      <c r="E46" s="25"/>
      <c r="F46" s="25"/>
      <c r="G46" s="25"/>
      <c r="H46" s="25"/>
      <c r="I46" s="53"/>
      <c r="K46" s="25"/>
      <c r="O46" s="25"/>
      <c r="P46" s="25"/>
      <c r="Q46" s="25"/>
      <c r="R46" s="25"/>
      <c r="S46" s="53"/>
      <c r="U46" s="25"/>
      <c r="CL46" s="25"/>
      <c r="CM46" s="25"/>
      <c r="CN46" s="25"/>
      <c r="CO46" s="25"/>
      <c r="CP46" s="25"/>
      <c r="CQ46" s="53"/>
    </row>
    <row r="47" spans="3:23" ht="12.75">
      <c r="C47" s="220" t="s">
        <v>409</v>
      </c>
      <c r="D47" s="96">
        <f>SUM(D4:D38)</f>
        <v>2709</v>
      </c>
      <c r="E47" s="25"/>
      <c r="F47" s="25"/>
      <c r="G47" s="25"/>
      <c r="H47" s="25"/>
      <c r="I47" s="53"/>
      <c r="M47" s="25"/>
      <c r="N47" s="25"/>
      <c r="O47" s="25"/>
      <c r="P47" s="25"/>
      <c r="Q47" s="25"/>
      <c r="R47" s="25"/>
      <c r="S47" s="53"/>
      <c r="W47" s="25"/>
    </row>
    <row r="48" spans="5:19" ht="12.75">
      <c r="E48" s="25"/>
      <c r="F48" s="25"/>
      <c r="G48" s="25"/>
      <c r="H48" s="25"/>
      <c r="I48" s="53"/>
      <c r="O48" s="25"/>
      <c r="P48" s="25"/>
      <c r="Q48" s="25"/>
      <c r="R48" s="25"/>
      <c r="S48" s="53"/>
    </row>
  </sheetData>
  <sheetProtection/>
  <mergeCells count="19">
    <mergeCell ref="CR1:CR3"/>
    <mergeCell ref="BG1:BG2"/>
    <mergeCell ref="BI1:BI2"/>
    <mergeCell ref="BK1:BQ2"/>
    <mergeCell ref="BS1:CA2"/>
    <mergeCell ref="CC1:CK2"/>
    <mergeCell ref="CM1:CQ2"/>
    <mergeCell ref="Y1:Y2"/>
    <mergeCell ref="AA1:AI2"/>
    <mergeCell ref="AK1:AM2"/>
    <mergeCell ref="AO1:AU2"/>
    <mergeCell ref="AW1:AW2"/>
    <mergeCell ref="AY1:BE2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T4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279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26" width="2.710937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28125" style="24" customWidth="1"/>
    <col min="34" max="34" width="6.00390625" style="24" customWidth="1"/>
    <col min="35" max="35" width="6.421875" style="24" bestFit="1" customWidth="1"/>
    <col min="36" max="36" width="2.7109375" style="24" customWidth="1"/>
    <col min="37" max="37" width="6.28125" style="24" customWidth="1"/>
    <col min="38" max="38" width="6.00390625" style="24" customWidth="1"/>
    <col min="39" max="39" width="6.421875" style="24" bestFit="1" customWidth="1"/>
    <col min="40" max="40" width="2.7109375" style="24" customWidth="1"/>
    <col min="41" max="46" width="5.7109375" style="24" customWidth="1"/>
    <col min="47" max="47" width="6.421875" style="24" bestFit="1" customWidth="1"/>
    <col min="48" max="48" width="2.7109375" style="10" customWidth="1"/>
    <col min="49" max="49" width="9.28125" style="24" customWidth="1"/>
    <col min="50" max="50" width="2.7109375" style="24" customWidth="1"/>
    <col min="51" max="56" width="5.7109375" style="24" customWidth="1"/>
    <col min="57" max="57" width="6.421875" style="24" bestFit="1" customWidth="1"/>
    <col min="58" max="58" width="2.7109375" style="10" customWidth="1"/>
    <col min="59" max="59" width="9.28125" style="24" customWidth="1"/>
    <col min="60" max="60" width="2.7109375" style="10" customWidth="1"/>
    <col min="61" max="61" width="6.421875" style="24" customWidth="1"/>
    <col min="62" max="62" width="2.7109375" style="24" customWidth="1"/>
    <col min="63" max="68" width="5.7109375" style="24" customWidth="1"/>
    <col min="69" max="69" width="6.421875" style="24" bestFit="1" customWidth="1"/>
    <col min="70" max="70" width="2.7109375" style="24" customWidth="1"/>
    <col min="71" max="71" width="6.28125" style="24" customWidth="1"/>
    <col min="72" max="72" width="6.00390625" style="24" customWidth="1"/>
    <col min="73" max="73" width="6.28125" style="24" customWidth="1"/>
    <col min="74" max="74" width="6.00390625" style="24" customWidth="1"/>
    <col min="75" max="75" width="6.28125" style="24" customWidth="1"/>
    <col min="76" max="76" width="6.00390625" style="24" customWidth="1"/>
    <col min="77" max="77" width="6.28125" style="24" customWidth="1"/>
    <col min="78" max="78" width="6.00390625" style="24" customWidth="1"/>
    <col min="79" max="79" width="6.421875" style="24" bestFit="1" customWidth="1"/>
    <col min="80" max="80" width="2.7109375" style="24" customWidth="1"/>
    <col min="81" max="81" width="6.28125" style="24" customWidth="1"/>
    <col min="82" max="82" width="6.00390625" style="24" customWidth="1"/>
    <col min="83" max="83" width="6.28125" style="24" customWidth="1"/>
    <col min="84" max="84" width="6.00390625" style="24" customWidth="1"/>
    <col min="85" max="85" width="6.28125" style="24" customWidth="1"/>
    <col min="86" max="86" width="6.00390625" style="24" customWidth="1"/>
    <col min="87" max="87" width="6.28125" style="24" customWidth="1"/>
    <col min="88" max="88" width="6.00390625" style="24" customWidth="1"/>
    <col min="89" max="89" width="6.421875" style="24" bestFit="1" customWidth="1"/>
    <col min="90" max="90" width="2.7109375" style="23" customWidth="1"/>
    <col min="91" max="91" width="9.00390625" style="23" customWidth="1"/>
    <col min="92" max="94" width="5.7109375" style="23" customWidth="1"/>
    <col min="95" max="95" width="5.7109375" style="54" customWidth="1"/>
    <col min="96" max="96" width="5.7109375" style="23" customWidth="1"/>
    <col min="97" max="97" width="2.7109375" style="10" customWidth="1"/>
    <col min="98" max="98" width="6.421875" style="24" customWidth="1"/>
    <col min="99" max="16384" width="11.421875" style="24" customWidth="1"/>
  </cols>
  <sheetData>
    <row r="1" spans="1:98" ht="12.75" customHeight="1">
      <c r="A1" s="461">
        <v>2019</v>
      </c>
      <c r="B1" s="464">
        <v>2018</v>
      </c>
      <c r="C1" s="181" t="s">
        <v>50</v>
      </c>
      <c r="D1" s="486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  <c r="Z1" s="222"/>
      <c r="AA1" s="477" t="s">
        <v>411</v>
      </c>
      <c r="AB1" s="478"/>
      <c r="AC1" s="478"/>
      <c r="AD1" s="478"/>
      <c r="AE1" s="478"/>
      <c r="AF1" s="478"/>
      <c r="AG1" s="478"/>
      <c r="AH1" s="478"/>
      <c r="AI1" s="479"/>
      <c r="AJ1" s="222"/>
      <c r="AK1" s="471" t="s">
        <v>418</v>
      </c>
      <c r="AL1" s="472"/>
      <c r="AM1" s="473"/>
      <c r="AN1" s="222"/>
      <c r="AO1" s="477" t="s">
        <v>429</v>
      </c>
      <c r="AP1" s="478"/>
      <c r="AQ1" s="478"/>
      <c r="AR1" s="478"/>
      <c r="AS1" s="478"/>
      <c r="AT1" s="478"/>
      <c r="AU1" s="479"/>
      <c r="AV1" s="68"/>
      <c r="AW1" s="456" t="s">
        <v>422</v>
      </c>
      <c r="AX1" s="222"/>
      <c r="AY1" s="477" t="s">
        <v>444</v>
      </c>
      <c r="AZ1" s="478"/>
      <c r="BA1" s="478"/>
      <c r="BB1" s="478"/>
      <c r="BC1" s="478"/>
      <c r="BD1" s="478"/>
      <c r="BE1" s="479"/>
      <c r="BF1" s="68"/>
      <c r="BG1" s="456" t="s">
        <v>445</v>
      </c>
      <c r="BH1" s="68"/>
      <c r="BI1" s="456" t="s">
        <v>446</v>
      </c>
      <c r="BJ1" s="222"/>
      <c r="BK1" s="477" t="s">
        <v>450</v>
      </c>
      <c r="BL1" s="478"/>
      <c r="BM1" s="478"/>
      <c r="BN1" s="478"/>
      <c r="BO1" s="478"/>
      <c r="BP1" s="478"/>
      <c r="BQ1" s="479"/>
      <c r="BR1" s="222"/>
      <c r="BS1" s="477" t="s">
        <v>451</v>
      </c>
      <c r="BT1" s="478"/>
      <c r="BU1" s="478"/>
      <c r="BV1" s="478"/>
      <c r="BW1" s="478"/>
      <c r="BX1" s="478"/>
      <c r="BY1" s="478"/>
      <c r="BZ1" s="478"/>
      <c r="CA1" s="479"/>
      <c r="CB1" s="222"/>
      <c r="CC1" s="477" t="s">
        <v>455</v>
      </c>
      <c r="CD1" s="478"/>
      <c r="CE1" s="478"/>
      <c r="CF1" s="478"/>
      <c r="CG1" s="478"/>
      <c r="CH1" s="478"/>
      <c r="CI1" s="478"/>
      <c r="CJ1" s="478"/>
      <c r="CK1" s="479"/>
      <c r="CL1" s="70"/>
      <c r="CM1" s="467" t="s">
        <v>529</v>
      </c>
      <c r="CN1" s="483"/>
      <c r="CO1" s="483"/>
      <c r="CP1" s="483"/>
      <c r="CQ1" s="484"/>
      <c r="CR1" s="458" t="s">
        <v>0</v>
      </c>
      <c r="CS1" s="68"/>
      <c r="CT1" s="456" t="s">
        <v>530</v>
      </c>
    </row>
    <row r="2" spans="1:98" ht="20.25" customHeight="1" thickBot="1">
      <c r="A2" s="462"/>
      <c r="B2" s="465"/>
      <c r="C2" s="94" t="s">
        <v>54</v>
      </c>
      <c r="D2" s="487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  <c r="Z2" s="69"/>
      <c r="AA2" s="480"/>
      <c r="AB2" s="481"/>
      <c r="AC2" s="481"/>
      <c r="AD2" s="481"/>
      <c r="AE2" s="481"/>
      <c r="AF2" s="481"/>
      <c r="AG2" s="481"/>
      <c r="AH2" s="481"/>
      <c r="AI2" s="482"/>
      <c r="AJ2" s="69"/>
      <c r="AK2" s="474"/>
      <c r="AL2" s="475"/>
      <c r="AM2" s="476"/>
      <c r="AN2" s="69"/>
      <c r="AO2" s="480"/>
      <c r="AP2" s="481"/>
      <c r="AQ2" s="481"/>
      <c r="AR2" s="481"/>
      <c r="AS2" s="481"/>
      <c r="AT2" s="481"/>
      <c r="AU2" s="482"/>
      <c r="AV2" s="68"/>
      <c r="AW2" s="457"/>
      <c r="AX2" s="69"/>
      <c r="AY2" s="480"/>
      <c r="AZ2" s="481"/>
      <c r="BA2" s="481"/>
      <c r="BB2" s="481"/>
      <c r="BC2" s="481"/>
      <c r="BD2" s="481"/>
      <c r="BE2" s="482"/>
      <c r="BF2" s="68"/>
      <c r="BG2" s="457"/>
      <c r="BH2" s="68"/>
      <c r="BI2" s="457"/>
      <c r="BJ2" s="69"/>
      <c r="BK2" s="480"/>
      <c r="BL2" s="481"/>
      <c r="BM2" s="481"/>
      <c r="BN2" s="481"/>
      <c r="BO2" s="481"/>
      <c r="BP2" s="481"/>
      <c r="BQ2" s="482"/>
      <c r="BR2" s="69"/>
      <c r="BS2" s="480"/>
      <c r="BT2" s="481"/>
      <c r="BU2" s="481"/>
      <c r="BV2" s="481"/>
      <c r="BW2" s="481"/>
      <c r="BX2" s="481"/>
      <c r="BY2" s="481"/>
      <c r="BZ2" s="481"/>
      <c r="CA2" s="482"/>
      <c r="CB2" s="69"/>
      <c r="CC2" s="480"/>
      <c r="CD2" s="481"/>
      <c r="CE2" s="481"/>
      <c r="CF2" s="481"/>
      <c r="CG2" s="481"/>
      <c r="CH2" s="481"/>
      <c r="CI2" s="481"/>
      <c r="CJ2" s="481"/>
      <c r="CK2" s="482"/>
      <c r="CL2" s="71"/>
      <c r="CM2" s="485"/>
      <c r="CN2" s="485"/>
      <c r="CO2" s="485"/>
      <c r="CP2" s="485"/>
      <c r="CQ2" s="437"/>
      <c r="CR2" s="459"/>
      <c r="CS2" s="68"/>
      <c r="CT2" s="457"/>
    </row>
    <row r="3" spans="1:98" ht="13.5" customHeight="1" thickBot="1">
      <c r="A3" s="463"/>
      <c r="B3" s="466"/>
      <c r="C3" s="95" t="s">
        <v>16</v>
      </c>
      <c r="D3" s="488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  <c r="Z3" s="223"/>
      <c r="AA3" s="66" t="s">
        <v>187</v>
      </c>
      <c r="AB3" s="44" t="s">
        <v>188</v>
      </c>
      <c r="AC3" s="44" t="s">
        <v>189</v>
      </c>
      <c r="AD3" s="49" t="s">
        <v>190</v>
      </c>
      <c r="AE3" s="45" t="s">
        <v>75</v>
      </c>
      <c r="AF3" s="45" t="s">
        <v>76</v>
      </c>
      <c r="AG3" s="45" t="s">
        <v>78</v>
      </c>
      <c r="AH3" s="46" t="s">
        <v>79</v>
      </c>
      <c r="AI3" s="224" t="s">
        <v>0</v>
      </c>
      <c r="AJ3" s="223"/>
      <c r="AK3" s="66" t="s">
        <v>419</v>
      </c>
      <c r="AL3" s="44" t="s">
        <v>420</v>
      </c>
      <c r="AM3" s="224" t="s">
        <v>0</v>
      </c>
      <c r="AN3" s="223"/>
      <c r="AO3" s="248" t="s">
        <v>423</v>
      </c>
      <c r="AP3" s="249" t="s">
        <v>424</v>
      </c>
      <c r="AQ3" s="249" t="s">
        <v>425</v>
      </c>
      <c r="AR3" s="249" t="s">
        <v>426</v>
      </c>
      <c r="AS3" s="250" t="s">
        <v>427</v>
      </c>
      <c r="AT3" s="250" t="s">
        <v>428</v>
      </c>
      <c r="AU3" s="224" t="s">
        <v>0</v>
      </c>
      <c r="AV3" s="68"/>
      <c r="AW3" s="37" t="s">
        <v>0</v>
      </c>
      <c r="AX3" s="223"/>
      <c r="AY3" s="248" t="s">
        <v>423</v>
      </c>
      <c r="AZ3" s="249" t="s">
        <v>424</v>
      </c>
      <c r="BA3" s="249" t="s">
        <v>425</v>
      </c>
      <c r="BB3" s="249" t="s">
        <v>426</v>
      </c>
      <c r="BC3" s="250" t="s">
        <v>427</v>
      </c>
      <c r="BD3" s="250" t="s">
        <v>428</v>
      </c>
      <c r="BE3" s="224" t="s">
        <v>0</v>
      </c>
      <c r="BF3" s="68"/>
      <c r="BG3" s="37" t="s">
        <v>0</v>
      </c>
      <c r="BH3" s="68"/>
      <c r="BI3" s="37" t="s">
        <v>0</v>
      </c>
      <c r="BJ3" s="223"/>
      <c r="BK3" s="248" t="s">
        <v>423</v>
      </c>
      <c r="BL3" s="249" t="s">
        <v>424</v>
      </c>
      <c r="BM3" s="249" t="s">
        <v>425</v>
      </c>
      <c r="BN3" s="249" t="s">
        <v>426</v>
      </c>
      <c r="BO3" s="250" t="s">
        <v>427</v>
      </c>
      <c r="BP3" s="250" t="s">
        <v>428</v>
      </c>
      <c r="BQ3" s="224" t="s">
        <v>0</v>
      </c>
      <c r="BR3" s="223"/>
      <c r="BS3" s="66" t="s">
        <v>187</v>
      </c>
      <c r="BT3" s="44" t="s">
        <v>188</v>
      </c>
      <c r="BU3" s="44" t="s">
        <v>189</v>
      </c>
      <c r="BV3" s="49" t="s">
        <v>190</v>
      </c>
      <c r="BW3" s="45" t="s">
        <v>75</v>
      </c>
      <c r="BX3" s="45" t="s">
        <v>76</v>
      </c>
      <c r="BY3" s="45" t="s">
        <v>78</v>
      </c>
      <c r="BZ3" s="46" t="s">
        <v>79</v>
      </c>
      <c r="CA3" s="224" t="s">
        <v>0</v>
      </c>
      <c r="CB3" s="223"/>
      <c r="CC3" s="66" t="s">
        <v>187</v>
      </c>
      <c r="CD3" s="44" t="s">
        <v>188</v>
      </c>
      <c r="CE3" s="44" t="s">
        <v>189</v>
      </c>
      <c r="CF3" s="49" t="s">
        <v>190</v>
      </c>
      <c r="CG3" s="45" t="s">
        <v>75</v>
      </c>
      <c r="CH3" s="45" t="s">
        <v>76</v>
      </c>
      <c r="CI3" s="45" t="s">
        <v>78</v>
      </c>
      <c r="CJ3" s="46" t="s">
        <v>79</v>
      </c>
      <c r="CK3" s="224" t="s">
        <v>0</v>
      </c>
      <c r="CL3" s="69"/>
      <c r="CM3" s="255" t="s">
        <v>456</v>
      </c>
      <c r="CN3" s="249" t="s">
        <v>91</v>
      </c>
      <c r="CO3" s="249" t="s">
        <v>457</v>
      </c>
      <c r="CP3" s="249" t="s">
        <v>458</v>
      </c>
      <c r="CQ3" s="256" t="s">
        <v>80</v>
      </c>
      <c r="CR3" s="460"/>
      <c r="CS3" s="68"/>
      <c r="CT3" s="37" t="s">
        <v>0</v>
      </c>
    </row>
    <row r="4" spans="1:98" ht="12.75" customHeight="1">
      <c r="A4" s="182">
        <v>1</v>
      </c>
      <c r="B4" s="212">
        <v>1</v>
      </c>
      <c r="C4" s="121" t="s">
        <v>29</v>
      </c>
      <c r="D4" s="277">
        <f>SUM(Y4+AI4+AM4+AU4+AW4+BE4+BG4+BI4+CA4+CK4+CR4+CT4)</f>
        <v>835.5</v>
      </c>
      <c r="E4" s="188"/>
      <c r="F4" s="247">
        <v>6</v>
      </c>
      <c r="G4" s="147">
        <v>2</v>
      </c>
      <c r="H4" s="147">
        <v>1</v>
      </c>
      <c r="I4" s="147">
        <v>1</v>
      </c>
      <c r="J4" s="147">
        <v>6</v>
      </c>
      <c r="K4" s="147">
        <v>3</v>
      </c>
      <c r="L4" s="147">
        <v>3</v>
      </c>
      <c r="M4" s="62"/>
      <c r="N4" s="139">
        <f aca="true" t="shared" si="0" ref="N4:N38">SUM(F4:M4)</f>
        <v>22</v>
      </c>
      <c r="O4" s="67"/>
      <c r="P4" s="130">
        <v>94</v>
      </c>
      <c r="Q4" s="60">
        <v>112</v>
      </c>
      <c r="R4" s="60">
        <v>26</v>
      </c>
      <c r="S4" s="61">
        <v>71</v>
      </c>
      <c r="T4" s="60">
        <v>140.5</v>
      </c>
      <c r="U4" s="60">
        <v>124.5</v>
      </c>
      <c r="V4" s="60">
        <v>27</v>
      </c>
      <c r="W4" s="62"/>
      <c r="X4" s="68"/>
      <c r="Y4" s="35">
        <v>10</v>
      </c>
      <c r="Z4" s="225"/>
      <c r="AA4" s="226">
        <v>20</v>
      </c>
      <c r="AB4" s="227">
        <v>20</v>
      </c>
      <c r="AC4" s="227"/>
      <c r="AD4" s="227">
        <v>15</v>
      </c>
      <c r="AE4" s="227">
        <v>19</v>
      </c>
      <c r="AF4" s="228">
        <v>21</v>
      </c>
      <c r="AG4" s="228"/>
      <c r="AH4" s="228"/>
      <c r="AI4" s="229">
        <f aca="true" t="shared" si="1" ref="AI4:AI38">SUM(AA4:AH4)</f>
        <v>95</v>
      </c>
      <c r="AJ4" s="225"/>
      <c r="AK4" s="226"/>
      <c r="AL4" s="227">
        <v>23</v>
      </c>
      <c r="AM4" s="229">
        <f aca="true" t="shared" si="2" ref="AM4:AM38">SUM(AK4:AL4)</f>
        <v>23</v>
      </c>
      <c r="AN4" s="225"/>
      <c r="AO4" s="226">
        <v>12</v>
      </c>
      <c r="AP4" s="227"/>
      <c r="AQ4" s="227">
        <v>10</v>
      </c>
      <c r="AR4" s="227">
        <v>15</v>
      </c>
      <c r="AS4" s="227">
        <v>42</v>
      </c>
      <c r="AT4" s="228">
        <v>20</v>
      </c>
      <c r="AU4" s="229">
        <f aca="true" t="shared" si="3" ref="AU4:AU38">SUM(AO4:AT4)</f>
        <v>99</v>
      </c>
      <c r="AV4" s="68"/>
      <c r="AW4" s="35">
        <v>100</v>
      </c>
      <c r="AX4" s="225"/>
      <c r="AY4" s="226">
        <v>1</v>
      </c>
      <c r="AZ4" s="227">
        <v>26</v>
      </c>
      <c r="BA4" s="227">
        <v>1</v>
      </c>
      <c r="BB4" s="227">
        <v>8</v>
      </c>
      <c r="BC4" s="227">
        <v>13</v>
      </c>
      <c r="BD4" s="228">
        <v>30</v>
      </c>
      <c r="BE4" s="229">
        <f aca="true" t="shared" si="4" ref="BE4:BE38">SUM(AY4:BD4)</f>
        <v>79</v>
      </c>
      <c r="BF4" s="68"/>
      <c r="BG4" s="35">
        <v>100</v>
      </c>
      <c r="BH4" s="68"/>
      <c r="BI4" s="35">
        <v>175</v>
      </c>
      <c r="BJ4" s="225"/>
      <c r="BK4" s="226"/>
      <c r="BL4" s="227"/>
      <c r="BM4" s="227"/>
      <c r="BN4" s="227"/>
      <c r="BO4" s="227"/>
      <c r="BP4" s="228"/>
      <c r="BQ4" s="229">
        <f aca="true" t="shared" si="5" ref="BQ4:BQ38">SUM(BK4:BP4)</f>
        <v>0</v>
      </c>
      <c r="BR4" s="225"/>
      <c r="BS4" s="226">
        <v>20</v>
      </c>
      <c r="BT4" s="227"/>
      <c r="BU4" s="227">
        <v>1</v>
      </c>
      <c r="BV4" s="227"/>
      <c r="BW4" s="227"/>
      <c r="BX4" s="228"/>
      <c r="BY4" s="228"/>
      <c r="BZ4" s="228"/>
      <c r="CA4" s="229">
        <f aca="true" t="shared" si="6" ref="CA4:CA38">SUM(BS4:BZ4)</f>
        <v>21</v>
      </c>
      <c r="CB4" s="225"/>
      <c r="CC4" s="226">
        <v>1</v>
      </c>
      <c r="CD4" s="227">
        <v>20</v>
      </c>
      <c r="CE4" s="227"/>
      <c r="CF4" s="227">
        <v>1</v>
      </c>
      <c r="CG4" s="227">
        <v>11</v>
      </c>
      <c r="CH4" s="228">
        <v>2</v>
      </c>
      <c r="CI4" s="228"/>
      <c r="CJ4" s="228"/>
      <c r="CK4" s="229">
        <f aca="true" t="shared" si="7" ref="CK4:CK38">SUM(CC4:CJ4)</f>
        <v>35</v>
      </c>
      <c r="CL4" s="67"/>
      <c r="CM4" s="273">
        <v>40</v>
      </c>
      <c r="CN4" s="257">
        <v>7</v>
      </c>
      <c r="CO4" s="258">
        <v>6</v>
      </c>
      <c r="CP4" s="258">
        <v>5</v>
      </c>
      <c r="CQ4" s="258">
        <v>3</v>
      </c>
      <c r="CR4" s="259">
        <f aca="true" t="shared" si="8" ref="CR4:CR38">SUM(CM4:CQ4)</f>
        <v>61</v>
      </c>
      <c r="CS4" s="68"/>
      <c r="CT4" s="35">
        <v>37.5</v>
      </c>
    </row>
    <row r="5" spans="1:98" ht="12.75" customHeight="1">
      <c r="A5" s="183">
        <v>2</v>
      </c>
      <c r="B5" s="213">
        <v>4</v>
      </c>
      <c r="C5" s="122" t="s">
        <v>62</v>
      </c>
      <c r="D5" s="285">
        <f aca="true" t="shared" si="9" ref="D5:D38">SUM(Y5+AI5+AM5+AU5+AW5+BE5+BG5+BI5+CA5+CK5+CR5+CT5)</f>
        <v>281</v>
      </c>
      <c r="E5" s="189"/>
      <c r="F5" s="246">
        <v>2</v>
      </c>
      <c r="G5" s="132"/>
      <c r="H5" s="148">
        <v>4</v>
      </c>
      <c r="I5" s="132"/>
      <c r="J5" s="148">
        <v>2</v>
      </c>
      <c r="K5" s="148">
        <v>1</v>
      </c>
      <c r="L5" s="148">
        <v>2</v>
      </c>
      <c r="M5" s="275">
        <v>1</v>
      </c>
      <c r="N5" s="140">
        <f t="shared" si="0"/>
        <v>12</v>
      </c>
      <c r="O5" s="67"/>
      <c r="P5" s="131">
        <v>29</v>
      </c>
      <c r="Q5" s="132"/>
      <c r="R5" s="132">
        <v>114</v>
      </c>
      <c r="S5" s="134"/>
      <c r="T5" s="132">
        <v>33</v>
      </c>
      <c r="U5" s="132">
        <v>5</v>
      </c>
      <c r="V5" s="132">
        <v>46</v>
      </c>
      <c r="W5" s="133">
        <v>1</v>
      </c>
      <c r="X5" s="68"/>
      <c r="Y5" s="32">
        <v>8</v>
      </c>
      <c r="Z5" s="225"/>
      <c r="AA5" s="230">
        <v>10</v>
      </c>
      <c r="AB5" s="231"/>
      <c r="AC5" s="231">
        <v>21</v>
      </c>
      <c r="AD5" s="231"/>
      <c r="AE5" s="231">
        <v>2</v>
      </c>
      <c r="AF5" s="232">
        <v>1</v>
      </c>
      <c r="AG5" s="232"/>
      <c r="AH5" s="232"/>
      <c r="AI5" s="233">
        <f t="shared" si="1"/>
        <v>34</v>
      </c>
      <c r="AJ5" s="225"/>
      <c r="AK5" s="230">
        <v>8</v>
      </c>
      <c r="AL5" s="231"/>
      <c r="AM5" s="233">
        <f t="shared" si="2"/>
        <v>8</v>
      </c>
      <c r="AN5" s="225"/>
      <c r="AO5" s="230">
        <v>7</v>
      </c>
      <c r="AP5" s="231"/>
      <c r="AQ5" s="231">
        <v>9</v>
      </c>
      <c r="AR5" s="231"/>
      <c r="AS5" s="231">
        <v>9</v>
      </c>
      <c r="AT5" s="232">
        <v>1</v>
      </c>
      <c r="AU5" s="233">
        <f t="shared" si="3"/>
        <v>26</v>
      </c>
      <c r="AV5" s="68"/>
      <c r="AW5" s="32">
        <v>40</v>
      </c>
      <c r="AX5" s="225"/>
      <c r="AY5" s="230">
        <v>1</v>
      </c>
      <c r="AZ5" s="231"/>
      <c r="BA5" s="231">
        <v>2</v>
      </c>
      <c r="BB5" s="231"/>
      <c r="BC5" s="231"/>
      <c r="BD5" s="232"/>
      <c r="BE5" s="233">
        <f t="shared" si="4"/>
        <v>3</v>
      </c>
      <c r="BF5" s="68"/>
      <c r="BG5" s="32">
        <v>40</v>
      </c>
      <c r="BH5" s="68"/>
      <c r="BI5" s="32">
        <v>50</v>
      </c>
      <c r="BJ5" s="225"/>
      <c r="BK5" s="230"/>
      <c r="BL5" s="231"/>
      <c r="BM5" s="231"/>
      <c r="BN5" s="231"/>
      <c r="BO5" s="231"/>
      <c r="BP5" s="232"/>
      <c r="BQ5" s="233">
        <f t="shared" si="5"/>
        <v>0</v>
      </c>
      <c r="BR5" s="225"/>
      <c r="BS5" s="230">
        <v>1</v>
      </c>
      <c r="BT5" s="231"/>
      <c r="BU5" s="231"/>
      <c r="BV5" s="231"/>
      <c r="BW5" s="231"/>
      <c r="BX5" s="232"/>
      <c r="BY5" s="232"/>
      <c r="BZ5" s="232"/>
      <c r="CA5" s="233">
        <f t="shared" si="6"/>
        <v>1</v>
      </c>
      <c r="CB5" s="225"/>
      <c r="CC5" s="230"/>
      <c r="CD5" s="231"/>
      <c r="CE5" s="231">
        <v>1</v>
      </c>
      <c r="CF5" s="231"/>
      <c r="CG5" s="231">
        <v>1</v>
      </c>
      <c r="CH5" s="232">
        <v>1</v>
      </c>
      <c r="CI5" s="232"/>
      <c r="CJ5" s="232"/>
      <c r="CK5" s="233">
        <f t="shared" si="7"/>
        <v>3</v>
      </c>
      <c r="CL5" s="67"/>
      <c r="CM5" s="274">
        <v>30</v>
      </c>
      <c r="CN5" s="260">
        <v>9</v>
      </c>
      <c r="CO5" s="132">
        <v>11</v>
      </c>
      <c r="CP5" s="132">
        <v>9</v>
      </c>
      <c r="CQ5" s="132">
        <v>9</v>
      </c>
      <c r="CR5" s="261">
        <f t="shared" si="8"/>
        <v>68</v>
      </c>
      <c r="CS5" s="68"/>
      <c r="CT5" s="32"/>
    </row>
    <row r="6" spans="1:98" ht="12.75" customHeight="1">
      <c r="A6" s="183">
        <v>3</v>
      </c>
      <c r="B6" s="213">
        <v>2</v>
      </c>
      <c r="C6" s="122" t="s">
        <v>57</v>
      </c>
      <c r="D6" s="285">
        <f t="shared" si="9"/>
        <v>228.5</v>
      </c>
      <c r="E6" s="189"/>
      <c r="F6" s="246">
        <v>3</v>
      </c>
      <c r="G6" s="132"/>
      <c r="H6" s="148">
        <v>4</v>
      </c>
      <c r="I6" s="132"/>
      <c r="J6" s="148">
        <v>2</v>
      </c>
      <c r="K6" s="148">
        <v>1</v>
      </c>
      <c r="L6" s="148">
        <v>1</v>
      </c>
      <c r="M6" s="275">
        <v>1</v>
      </c>
      <c r="N6" s="140">
        <f t="shared" si="0"/>
        <v>12</v>
      </c>
      <c r="O6" s="67"/>
      <c r="P6" s="131">
        <v>52</v>
      </c>
      <c r="Q6" s="132"/>
      <c r="R6" s="132">
        <v>51</v>
      </c>
      <c r="S6" s="134"/>
      <c r="T6" s="132">
        <v>16.5</v>
      </c>
      <c r="U6" s="132">
        <v>18</v>
      </c>
      <c r="V6" s="132">
        <v>1</v>
      </c>
      <c r="W6" s="133">
        <v>1</v>
      </c>
      <c r="X6" s="68"/>
      <c r="Y6" s="32">
        <v>3</v>
      </c>
      <c r="Z6" s="225"/>
      <c r="AA6" s="230"/>
      <c r="AB6" s="231"/>
      <c r="AC6" s="231">
        <v>2</v>
      </c>
      <c r="AD6" s="231"/>
      <c r="AE6" s="231">
        <v>2</v>
      </c>
      <c r="AF6" s="232"/>
      <c r="AG6" s="232"/>
      <c r="AH6" s="232"/>
      <c r="AI6" s="233">
        <f t="shared" si="1"/>
        <v>4</v>
      </c>
      <c r="AJ6" s="225"/>
      <c r="AK6" s="230"/>
      <c r="AL6" s="231"/>
      <c r="AM6" s="233">
        <f t="shared" si="2"/>
        <v>0</v>
      </c>
      <c r="AN6" s="225"/>
      <c r="AO6" s="230">
        <v>21</v>
      </c>
      <c r="AP6" s="231"/>
      <c r="AQ6" s="231">
        <v>4</v>
      </c>
      <c r="AR6" s="231"/>
      <c r="AS6" s="231">
        <v>1</v>
      </c>
      <c r="AT6" s="232">
        <v>6</v>
      </c>
      <c r="AU6" s="233">
        <f t="shared" si="3"/>
        <v>32</v>
      </c>
      <c r="AV6" s="68"/>
      <c r="AW6" s="32">
        <v>40</v>
      </c>
      <c r="AX6" s="225"/>
      <c r="AY6" s="230"/>
      <c r="AZ6" s="231"/>
      <c r="BA6" s="231">
        <v>2</v>
      </c>
      <c r="BB6" s="231"/>
      <c r="BC6" s="231"/>
      <c r="BD6" s="232">
        <v>1</v>
      </c>
      <c r="BE6" s="233">
        <f t="shared" si="4"/>
        <v>3</v>
      </c>
      <c r="BF6" s="68"/>
      <c r="BG6" s="32">
        <v>20</v>
      </c>
      <c r="BH6" s="68"/>
      <c r="BI6" s="32">
        <v>75</v>
      </c>
      <c r="BJ6" s="225"/>
      <c r="BK6" s="230"/>
      <c r="BL6" s="231"/>
      <c r="BM6" s="231"/>
      <c r="BN6" s="231"/>
      <c r="BO6" s="231"/>
      <c r="BP6" s="232"/>
      <c r="BQ6" s="233">
        <f t="shared" si="5"/>
        <v>0</v>
      </c>
      <c r="BR6" s="225"/>
      <c r="BS6" s="230"/>
      <c r="BT6" s="231"/>
      <c r="BU6" s="231">
        <v>10</v>
      </c>
      <c r="BV6" s="231"/>
      <c r="BW6" s="231"/>
      <c r="BX6" s="232"/>
      <c r="BY6" s="232"/>
      <c r="BZ6" s="232"/>
      <c r="CA6" s="233">
        <f t="shared" si="6"/>
        <v>10</v>
      </c>
      <c r="CB6" s="225"/>
      <c r="CC6" s="230"/>
      <c r="CD6" s="231"/>
      <c r="CE6" s="231">
        <v>2</v>
      </c>
      <c r="CF6" s="231"/>
      <c r="CG6" s="231">
        <v>2</v>
      </c>
      <c r="CH6" s="232">
        <v>1</v>
      </c>
      <c r="CI6" s="232"/>
      <c r="CJ6" s="232"/>
      <c r="CK6" s="233">
        <f t="shared" si="7"/>
        <v>5</v>
      </c>
      <c r="CL6" s="67"/>
      <c r="CM6" s="274">
        <v>15</v>
      </c>
      <c r="CN6" s="260">
        <v>1</v>
      </c>
      <c r="CO6" s="132">
        <v>9</v>
      </c>
      <c r="CP6" s="132">
        <v>2</v>
      </c>
      <c r="CQ6" s="132">
        <v>2</v>
      </c>
      <c r="CR6" s="261">
        <f t="shared" si="8"/>
        <v>29</v>
      </c>
      <c r="CS6" s="68"/>
      <c r="CT6" s="32">
        <v>7.5</v>
      </c>
    </row>
    <row r="7" spans="1:98" ht="12.75" customHeight="1">
      <c r="A7" s="183">
        <v>4</v>
      </c>
      <c r="B7" s="213">
        <v>9</v>
      </c>
      <c r="C7" s="122" t="s">
        <v>17</v>
      </c>
      <c r="D7" s="285">
        <f t="shared" si="9"/>
        <v>222</v>
      </c>
      <c r="E7" s="189"/>
      <c r="F7" s="246">
        <v>2</v>
      </c>
      <c r="G7" s="132"/>
      <c r="H7" s="148">
        <v>2</v>
      </c>
      <c r="I7" s="132"/>
      <c r="J7" s="148">
        <v>3</v>
      </c>
      <c r="K7" s="132"/>
      <c r="L7" s="148">
        <v>2</v>
      </c>
      <c r="M7" s="133"/>
      <c r="N7" s="140">
        <f t="shared" si="0"/>
        <v>9</v>
      </c>
      <c r="O7" s="67"/>
      <c r="P7" s="131">
        <v>80</v>
      </c>
      <c r="Q7" s="132"/>
      <c r="R7" s="132">
        <v>3</v>
      </c>
      <c r="S7" s="134"/>
      <c r="T7" s="132">
        <v>16</v>
      </c>
      <c r="U7" s="132"/>
      <c r="V7" s="132">
        <v>48</v>
      </c>
      <c r="W7" s="133"/>
      <c r="X7" s="68"/>
      <c r="Y7" s="32">
        <v>2</v>
      </c>
      <c r="Z7" s="225"/>
      <c r="AA7" s="230">
        <v>21</v>
      </c>
      <c r="AB7" s="231"/>
      <c r="AC7" s="231"/>
      <c r="AD7" s="231"/>
      <c r="AE7" s="231"/>
      <c r="AF7" s="232"/>
      <c r="AG7" s="232">
        <v>1</v>
      </c>
      <c r="AH7" s="232"/>
      <c r="AI7" s="233">
        <f t="shared" si="1"/>
        <v>22</v>
      </c>
      <c r="AJ7" s="225"/>
      <c r="AK7" s="230"/>
      <c r="AL7" s="231"/>
      <c r="AM7" s="233">
        <f t="shared" si="2"/>
        <v>0</v>
      </c>
      <c r="AN7" s="225"/>
      <c r="AO7" s="230">
        <v>9</v>
      </c>
      <c r="AP7" s="231"/>
      <c r="AQ7" s="231">
        <v>1</v>
      </c>
      <c r="AR7" s="231"/>
      <c r="AS7" s="231">
        <v>3</v>
      </c>
      <c r="AT7" s="232"/>
      <c r="AU7" s="233">
        <f t="shared" si="3"/>
        <v>13</v>
      </c>
      <c r="AV7" s="68"/>
      <c r="AW7" s="32">
        <v>30</v>
      </c>
      <c r="AX7" s="225"/>
      <c r="AY7" s="230">
        <v>8</v>
      </c>
      <c r="AZ7" s="231"/>
      <c r="BA7" s="231"/>
      <c r="BB7" s="231"/>
      <c r="BC7" s="231">
        <v>2</v>
      </c>
      <c r="BD7" s="232"/>
      <c r="BE7" s="233">
        <f t="shared" si="4"/>
        <v>10</v>
      </c>
      <c r="BF7" s="68"/>
      <c r="BG7" s="32">
        <v>20</v>
      </c>
      <c r="BH7" s="68"/>
      <c r="BI7" s="32">
        <v>50</v>
      </c>
      <c r="BJ7" s="225"/>
      <c r="BK7" s="230"/>
      <c r="BL7" s="231"/>
      <c r="BM7" s="231"/>
      <c r="BN7" s="231"/>
      <c r="BO7" s="231"/>
      <c r="BP7" s="232"/>
      <c r="BQ7" s="233">
        <f t="shared" si="5"/>
        <v>0</v>
      </c>
      <c r="BR7" s="225"/>
      <c r="BS7" s="230"/>
      <c r="BT7" s="231"/>
      <c r="BU7" s="231"/>
      <c r="BV7" s="231"/>
      <c r="BW7" s="231"/>
      <c r="BX7" s="232"/>
      <c r="BY7" s="232">
        <v>1</v>
      </c>
      <c r="BZ7" s="232"/>
      <c r="CA7" s="233">
        <f t="shared" si="6"/>
        <v>1</v>
      </c>
      <c r="CB7" s="225"/>
      <c r="CC7" s="230">
        <v>1</v>
      </c>
      <c r="CD7" s="231"/>
      <c r="CE7" s="231"/>
      <c r="CF7" s="231"/>
      <c r="CG7" s="231">
        <v>1</v>
      </c>
      <c r="CH7" s="232"/>
      <c r="CI7" s="232"/>
      <c r="CJ7" s="232"/>
      <c r="CK7" s="233">
        <f t="shared" si="7"/>
        <v>2</v>
      </c>
      <c r="CL7" s="67"/>
      <c r="CM7" s="260">
        <v>25</v>
      </c>
      <c r="CN7" s="260">
        <v>11</v>
      </c>
      <c r="CO7" s="132">
        <v>2</v>
      </c>
      <c r="CP7" s="132">
        <v>2</v>
      </c>
      <c r="CQ7" s="132">
        <v>16</v>
      </c>
      <c r="CR7" s="261">
        <f t="shared" si="8"/>
        <v>56</v>
      </c>
      <c r="CS7" s="68"/>
      <c r="CT7" s="32">
        <v>16</v>
      </c>
    </row>
    <row r="8" spans="1:98" ht="12.75" customHeight="1">
      <c r="A8" s="191">
        <v>5</v>
      </c>
      <c r="B8" s="213">
        <v>6</v>
      </c>
      <c r="C8" s="123" t="s">
        <v>27</v>
      </c>
      <c r="D8" s="285">
        <f t="shared" si="9"/>
        <v>221</v>
      </c>
      <c r="E8" s="189"/>
      <c r="F8" s="131"/>
      <c r="G8" s="148">
        <v>1</v>
      </c>
      <c r="H8" s="148">
        <v>2</v>
      </c>
      <c r="I8" s="148">
        <v>3</v>
      </c>
      <c r="J8" s="148">
        <v>2</v>
      </c>
      <c r="K8" s="132"/>
      <c r="L8" s="148">
        <v>2</v>
      </c>
      <c r="M8" s="275">
        <v>1</v>
      </c>
      <c r="N8" s="140">
        <f t="shared" si="0"/>
        <v>11</v>
      </c>
      <c r="O8" s="67"/>
      <c r="P8" s="131"/>
      <c r="Q8" s="132">
        <v>77</v>
      </c>
      <c r="R8" s="132">
        <v>3</v>
      </c>
      <c r="S8" s="134">
        <v>117</v>
      </c>
      <c r="T8" s="132">
        <v>6</v>
      </c>
      <c r="U8" s="132"/>
      <c r="V8" s="132">
        <v>2</v>
      </c>
      <c r="W8" s="133">
        <v>6</v>
      </c>
      <c r="X8" s="68"/>
      <c r="Y8" s="32">
        <v>11</v>
      </c>
      <c r="Z8" s="225"/>
      <c r="AA8" s="230"/>
      <c r="AB8" s="231">
        <v>10</v>
      </c>
      <c r="AC8" s="231">
        <v>1</v>
      </c>
      <c r="AD8" s="231">
        <v>8</v>
      </c>
      <c r="AE8" s="231"/>
      <c r="AF8" s="232"/>
      <c r="AG8" s="232"/>
      <c r="AH8" s="232"/>
      <c r="AI8" s="233">
        <f t="shared" si="1"/>
        <v>19</v>
      </c>
      <c r="AJ8" s="225"/>
      <c r="AK8" s="230"/>
      <c r="AL8" s="231"/>
      <c r="AM8" s="233">
        <f t="shared" si="2"/>
        <v>0</v>
      </c>
      <c r="AN8" s="225"/>
      <c r="AO8" s="230"/>
      <c r="AP8" s="231">
        <v>20</v>
      </c>
      <c r="AQ8" s="231">
        <v>2</v>
      </c>
      <c r="AR8" s="231">
        <v>19</v>
      </c>
      <c r="AS8" s="231"/>
      <c r="AT8" s="232"/>
      <c r="AU8" s="233">
        <f t="shared" si="3"/>
        <v>41</v>
      </c>
      <c r="AV8" s="68"/>
      <c r="AW8" s="32">
        <v>30</v>
      </c>
      <c r="AX8" s="225"/>
      <c r="AY8" s="230"/>
      <c r="AZ8" s="231">
        <v>1</v>
      </c>
      <c r="BA8" s="231"/>
      <c r="BB8" s="231">
        <v>11</v>
      </c>
      <c r="BC8" s="231"/>
      <c r="BD8" s="232"/>
      <c r="BE8" s="233">
        <f t="shared" si="4"/>
        <v>12</v>
      </c>
      <c r="BF8" s="68"/>
      <c r="BG8" s="32">
        <v>20</v>
      </c>
      <c r="BH8" s="68"/>
      <c r="BI8" s="32"/>
      <c r="BJ8" s="225"/>
      <c r="BK8" s="230"/>
      <c r="BL8" s="231"/>
      <c r="BM8" s="231"/>
      <c r="BN8" s="231"/>
      <c r="BO8" s="231"/>
      <c r="BP8" s="232"/>
      <c r="BQ8" s="233">
        <f t="shared" si="5"/>
        <v>0</v>
      </c>
      <c r="BR8" s="225"/>
      <c r="BS8" s="230"/>
      <c r="BT8" s="231">
        <v>20</v>
      </c>
      <c r="BU8" s="231"/>
      <c r="BV8" s="231">
        <v>20</v>
      </c>
      <c r="BW8" s="231"/>
      <c r="BX8" s="232"/>
      <c r="BY8" s="232"/>
      <c r="BZ8" s="232"/>
      <c r="CA8" s="233">
        <f t="shared" si="6"/>
        <v>40</v>
      </c>
      <c r="CB8" s="225"/>
      <c r="CC8" s="230"/>
      <c r="CD8" s="231">
        <v>15</v>
      </c>
      <c r="CE8" s="231"/>
      <c r="CF8" s="231">
        <v>6</v>
      </c>
      <c r="CG8" s="231"/>
      <c r="CH8" s="232"/>
      <c r="CI8" s="232"/>
      <c r="CJ8" s="232"/>
      <c r="CK8" s="233">
        <f t="shared" si="7"/>
        <v>21</v>
      </c>
      <c r="CL8" s="67"/>
      <c r="CM8" s="260">
        <v>10</v>
      </c>
      <c r="CN8" s="260">
        <v>1</v>
      </c>
      <c r="CO8" s="132">
        <v>2</v>
      </c>
      <c r="CP8" s="132">
        <v>2</v>
      </c>
      <c r="CQ8" s="132">
        <v>2</v>
      </c>
      <c r="CR8" s="261">
        <f t="shared" si="8"/>
        <v>17</v>
      </c>
      <c r="CS8" s="68"/>
      <c r="CT8" s="32">
        <v>10</v>
      </c>
    </row>
    <row r="9" spans="1:98" ht="12.75" customHeight="1">
      <c r="A9" s="183">
        <v>6</v>
      </c>
      <c r="B9" s="213">
        <v>8</v>
      </c>
      <c r="C9" s="123" t="s">
        <v>185</v>
      </c>
      <c r="D9" s="285">
        <f t="shared" si="9"/>
        <v>194</v>
      </c>
      <c r="E9" s="189"/>
      <c r="F9" s="246">
        <v>2</v>
      </c>
      <c r="G9" s="132"/>
      <c r="H9" s="148">
        <v>2</v>
      </c>
      <c r="I9" s="132"/>
      <c r="J9" s="148">
        <v>1</v>
      </c>
      <c r="K9" s="132"/>
      <c r="L9" s="148">
        <v>3</v>
      </c>
      <c r="M9" s="275">
        <v>1</v>
      </c>
      <c r="N9" s="140">
        <f t="shared" si="0"/>
        <v>9</v>
      </c>
      <c r="O9" s="67"/>
      <c r="P9" s="131">
        <v>46</v>
      </c>
      <c r="Q9" s="132"/>
      <c r="R9" s="132">
        <v>2</v>
      </c>
      <c r="S9" s="134"/>
      <c r="T9" s="132">
        <v>45</v>
      </c>
      <c r="U9" s="132"/>
      <c r="V9" s="132">
        <v>47</v>
      </c>
      <c r="W9" s="133">
        <v>6</v>
      </c>
      <c r="X9" s="68"/>
      <c r="Y9" s="32">
        <v>3</v>
      </c>
      <c r="Z9" s="225"/>
      <c r="AA9" s="230">
        <v>8</v>
      </c>
      <c r="AB9" s="231"/>
      <c r="AC9" s="231"/>
      <c r="AD9" s="231"/>
      <c r="AE9" s="231">
        <v>1</v>
      </c>
      <c r="AF9" s="232"/>
      <c r="AG9" s="232">
        <v>2</v>
      </c>
      <c r="AH9" s="232"/>
      <c r="AI9" s="233">
        <f t="shared" si="1"/>
        <v>11</v>
      </c>
      <c r="AJ9" s="225"/>
      <c r="AK9" s="230"/>
      <c r="AL9" s="231"/>
      <c r="AM9" s="233">
        <f t="shared" si="2"/>
        <v>0</v>
      </c>
      <c r="AN9" s="225"/>
      <c r="AO9" s="230">
        <v>15</v>
      </c>
      <c r="AP9" s="231"/>
      <c r="AQ9" s="231">
        <v>1</v>
      </c>
      <c r="AR9" s="231"/>
      <c r="AS9" s="231">
        <v>3</v>
      </c>
      <c r="AT9" s="232"/>
      <c r="AU9" s="233">
        <f t="shared" si="3"/>
        <v>19</v>
      </c>
      <c r="AV9" s="68"/>
      <c r="AW9" s="32">
        <v>30</v>
      </c>
      <c r="AX9" s="225"/>
      <c r="AY9" s="230">
        <v>1</v>
      </c>
      <c r="AZ9" s="231"/>
      <c r="BA9" s="231"/>
      <c r="BB9" s="231"/>
      <c r="BC9" s="231">
        <v>9</v>
      </c>
      <c r="BD9" s="232"/>
      <c r="BE9" s="233">
        <f t="shared" si="4"/>
        <v>10</v>
      </c>
      <c r="BF9" s="68"/>
      <c r="BG9" s="32">
        <v>20</v>
      </c>
      <c r="BH9" s="68"/>
      <c r="BI9" s="32"/>
      <c r="BJ9" s="225"/>
      <c r="BK9" s="230"/>
      <c r="BL9" s="231"/>
      <c r="BM9" s="231"/>
      <c r="BN9" s="231"/>
      <c r="BO9" s="231"/>
      <c r="BP9" s="232"/>
      <c r="BQ9" s="233">
        <f t="shared" si="5"/>
        <v>0</v>
      </c>
      <c r="BR9" s="225"/>
      <c r="BS9" s="230">
        <v>6</v>
      </c>
      <c r="BT9" s="231"/>
      <c r="BU9" s="231"/>
      <c r="BV9" s="231"/>
      <c r="BW9" s="231">
        <v>20</v>
      </c>
      <c r="BX9" s="232"/>
      <c r="BY9" s="232">
        <v>9</v>
      </c>
      <c r="BZ9" s="232"/>
      <c r="CA9" s="233">
        <f t="shared" si="6"/>
        <v>35</v>
      </c>
      <c r="CB9" s="225"/>
      <c r="CC9" s="230">
        <v>1</v>
      </c>
      <c r="CD9" s="231"/>
      <c r="CE9" s="231"/>
      <c r="CF9" s="231"/>
      <c r="CG9" s="231"/>
      <c r="CH9" s="232"/>
      <c r="CI9" s="232"/>
      <c r="CJ9" s="232"/>
      <c r="CK9" s="233">
        <f t="shared" si="7"/>
        <v>1</v>
      </c>
      <c r="CL9" s="67"/>
      <c r="CM9" s="274">
        <v>20</v>
      </c>
      <c r="CN9" s="260">
        <v>5</v>
      </c>
      <c r="CO9" s="132">
        <v>7</v>
      </c>
      <c r="CP9" s="132">
        <v>11</v>
      </c>
      <c r="CQ9" s="132">
        <v>2</v>
      </c>
      <c r="CR9" s="261">
        <f t="shared" si="8"/>
        <v>45</v>
      </c>
      <c r="CS9" s="68"/>
      <c r="CT9" s="32">
        <v>20</v>
      </c>
    </row>
    <row r="10" spans="1:98" ht="12.75" customHeight="1">
      <c r="A10" s="183">
        <v>7</v>
      </c>
      <c r="B10" s="213">
        <v>3</v>
      </c>
      <c r="C10" s="123" t="s">
        <v>74</v>
      </c>
      <c r="D10" s="285">
        <f t="shared" si="9"/>
        <v>119</v>
      </c>
      <c r="E10" s="189"/>
      <c r="F10" s="246">
        <v>2</v>
      </c>
      <c r="G10" s="132"/>
      <c r="H10" s="148">
        <v>2</v>
      </c>
      <c r="I10" s="148">
        <v>1</v>
      </c>
      <c r="J10" s="148">
        <v>3</v>
      </c>
      <c r="K10" s="148">
        <v>1</v>
      </c>
      <c r="L10" s="148">
        <v>1</v>
      </c>
      <c r="M10" s="275">
        <v>1</v>
      </c>
      <c r="N10" s="140">
        <f t="shared" si="0"/>
        <v>11</v>
      </c>
      <c r="O10" s="67"/>
      <c r="P10" s="131">
        <v>1</v>
      </c>
      <c r="Q10" s="132"/>
      <c r="R10" s="132">
        <v>2</v>
      </c>
      <c r="S10" s="134">
        <v>46</v>
      </c>
      <c r="T10" s="132">
        <v>14</v>
      </c>
      <c r="U10" s="132">
        <v>31</v>
      </c>
      <c r="V10" s="132">
        <v>1</v>
      </c>
      <c r="W10" s="133">
        <v>4</v>
      </c>
      <c r="X10" s="68"/>
      <c r="Y10" s="32"/>
      <c r="Z10" s="225"/>
      <c r="AA10" s="230"/>
      <c r="AB10" s="231"/>
      <c r="AC10" s="231"/>
      <c r="AD10" s="231"/>
      <c r="AE10" s="231"/>
      <c r="AF10" s="232"/>
      <c r="AG10" s="232"/>
      <c r="AH10" s="232"/>
      <c r="AI10" s="233">
        <f t="shared" si="1"/>
        <v>0</v>
      </c>
      <c r="AJ10" s="225"/>
      <c r="AK10" s="230"/>
      <c r="AL10" s="231"/>
      <c r="AM10" s="233">
        <f t="shared" si="2"/>
        <v>0</v>
      </c>
      <c r="AN10" s="225"/>
      <c r="AO10" s="230"/>
      <c r="AP10" s="231"/>
      <c r="AQ10" s="231"/>
      <c r="AR10" s="231"/>
      <c r="AS10" s="231">
        <v>1</v>
      </c>
      <c r="AT10" s="232">
        <v>15</v>
      </c>
      <c r="AU10" s="233">
        <f t="shared" si="3"/>
        <v>16</v>
      </c>
      <c r="AV10" s="68"/>
      <c r="AW10" s="32">
        <v>20</v>
      </c>
      <c r="AX10" s="225"/>
      <c r="AY10" s="230"/>
      <c r="AZ10" s="231"/>
      <c r="BA10" s="231"/>
      <c r="BB10" s="231">
        <v>15</v>
      </c>
      <c r="BC10" s="231"/>
      <c r="BD10" s="232">
        <v>1</v>
      </c>
      <c r="BE10" s="233">
        <f t="shared" si="4"/>
        <v>16</v>
      </c>
      <c r="BF10" s="68"/>
      <c r="BG10" s="32">
        <v>20</v>
      </c>
      <c r="BH10" s="68"/>
      <c r="BI10" s="32">
        <v>10</v>
      </c>
      <c r="BJ10" s="225"/>
      <c r="BK10" s="230"/>
      <c r="BL10" s="231"/>
      <c r="BM10" s="231"/>
      <c r="BN10" s="231"/>
      <c r="BO10" s="231"/>
      <c r="BP10" s="232"/>
      <c r="BQ10" s="233">
        <f t="shared" si="5"/>
        <v>0</v>
      </c>
      <c r="BR10" s="225"/>
      <c r="BS10" s="230"/>
      <c r="BT10" s="231"/>
      <c r="BU10" s="231"/>
      <c r="BV10" s="231"/>
      <c r="BW10" s="231"/>
      <c r="BX10" s="232"/>
      <c r="BY10" s="232"/>
      <c r="BZ10" s="232"/>
      <c r="CA10" s="233">
        <f t="shared" si="6"/>
        <v>0</v>
      </c>
      <c r="CB10" s="225"/>
      <c r="CC10" s="230"/>
      <c r="CD10" s="231"/>
      <c r="CE10" s="231"/>
      <c r="CF10" s="231"/>
      <c r="CG10" s="231"/>
      <c r="CH10" s="232"/>
      <c r="CI10" s="232"/>
      <c r="CJ10" s="232"/>
      <c r="CK10" s="233">
        <f t="shared" si="7"/>
        <v>0</v>
      </c>
      <c r="CL10" s="67"/>
      <c r="CM10" s="274">
        <v>10</v>
      </c>
      <c r="CN10" s="260">
        <v>2</v>
      </c>
      <c r="CO10" s="132">
        <v>2</v>
      </c>
      <c r="CP10" s="132">
        <v>2</v>
      </c>
      <c r="CQ10" s="132">
        <v>1</v>
      </c>
      <c r="CR10" s="261">
        <f t="shared" si="8"/>
        <v>17</v>
      </c>
      <c r="CS10" s="68"/>
      <c r="CT10" s="32">
        <v>20</v>
      </c>
    </row>
    <row r="11" spans="1:98" ht="12.75" customHeight="1">
      <c r="A11" s="183">
        <v>8</v>
      </c>
      <c r="B11" s="213">
        <v>11</v>
      </c>
      <c r="C11" s="123" t="s">
        <v>73</v>
      </c>
      <c r="D11" s="285">
        <f t="shared" si="9"/>
        <v>117</v>
      </c>
      <c r="E11" s="189"/>
      <c r="F11" s="131"/>
      <c r="G11" s="132"/>
      <c r="H11" s="148">
        <v>3</v>
      </c>
      <c r="I11" s="148">
        <v>1</v>
      </c>
      <c r="J11" s="148">
        <v>5</v>
      </c>
      <c r="K11" s="148">
        <v>1</v>
      </c>
      <c r="L11" s="148">
        <v>2</v>
      </c>
      <c r="M11" s="133"/>
      <c r="N11" s="140">
        <f t="shared" si="0"/>
        <v>12</v>
      </c>
      <c r="O11" s="67"/>
      <c r="P11" s="131"/>
      <c r="Q11" s="132"/>
      <c r="R11" s="132">
        <v>4</v>
      </c>
      <c r="S11" s="134">
        <v>60</v>
      </c>
      <c r="T11" s="132">
        <v>9</v>
      </c>
      <c r="U11" s="132">
        <v>30</v>
      </c>
      <c r="V11" s="132">
        <v>4</v>
      </c>
      <c r="W11" s="133"/>
      <c r="X11" s="68"/>
      <c r="Y11" s="32">
        <v>4</v>
      </c>
      <c r="Z11" s="225"/>
      <c r="AA11" s="230"/>
      <c r="AB11" s="231"/>
      <c r="AC11" s="231"/>
      <c r="AD11" s="231">
        <v>20</v>
      </c>
      <c r="AE11" s="231"/>
      <c r="AF11" s="232"/>
      <c r="AG11" s="232"/>
      <c r="AH11" s="232"/>
      <c r="AI11" s="233">
        <f t="shared" si="1"/>
        <v>20</v>
      </c>
      <c r="AJ11" s="225"/>
      <c r="AK11" s="230"/>
      <c r="AL11" s="231"/>
      <c r="AM11" s="233">
        <f t="shared" si="2"/>
        <v>0</v>
      </c>
      <c r="AN11" s="225"/>
      <c r="AO11" s="230"/>
      <c r="AP11" s="231"/>
      <c r="AQ11" s="231">
        <v>3</v>
      </c>
      <c r="AR11" s="231">
        <v>20</v>
      </c>
      <c r="AS11" s="231">
        <v>3</v>
      </c>
      <c r="AT11" s="232">
        <v>8</v>
      </c>
      <c r="AU11" s="233">
        <f t="shared" si="3"/>
        <v>34</v>
      </c>
      <c r="AV11" s="68"/>
      <c r="AW11" s="32">
        <v>20</v>
      </c>
      <c r="AX11" s="225"/>
      <c r="AY11" s="230"/>
      <c r="AZ11" s="231"/>
      <c r="BA11" s="231"/>
      <c r="BB11" s="231">
        <v>1</v>
      </c>
      <c r="BC11" s="231"/>
      <c r="BD11" s="232">
        <v>1</v>
      </c>
      <c r="BE11" s="233">
        <f t="shared" si="4"/>
        <v>2</v>
      </c>
      <c r="BF11" s="68"/>
      <c r="BG11" s="32"/>
      <c r="BH11" s="68"/>
      <c r="BI11" s="32"/>
      <c r="BJ11" s="225"/>
      <c r="BK11" s="230"/>
      <c r="BL11" s="231"/>
      <c r="BM11" s="231"/>
      <c r="BN11" s="231"/>
      <c r="BO11" s="231"/>
      <c r="BP11" s="232"/>
      <c r="BQ11" s="233">
        <f t="shared" si="5"/>
        <v>0</v>
      </c>
      <c r="BR11" s="225"/>
      <c r="BS11" s="230"/>
      <c r="BT11" s="231"/>
      <c r="BU11" s="231"/>
      <c r="BV11" s="231">
        <v>8</v>
      </c>
      <c r="BW11" s="231"/>
      <c r="BX11" s="232">
        <v>6</v>
      </c>
      <c r="BY11" s="232"/>
      <c r="BZ11" s="232"/>
      <c r="CA11" s="233">
        <f t="shared" si="6"/>
        <v>14</v>
      </c>
      <c r="CB11" s="225"/>
      <c r="CC11" s="230"/>
      <c r="CD11" s="231"/>
      <c r="CE11" s="231"/>
      <c r="CF11" s="231">
        <v>1</v>
      </c>
      <c r="CG11" s="231"/>
      <c r="CH11" s="232"/>
      <c r="CI11" s="232"/>
      <c r="CJ11" s="232"/>
      <c r="CK11" s="233">
        <f t="shared" si="7"/>
        <v>1</v>
      </c>
      <c r="CL11" s="67"/>
      <c r="CM11" s="260">
        <v>10</v>
      </c>
      <c r="CN11" s="260">
        <v>1</v>
      </c>
      <c r="CO11" s="132">
        <v>2</v>
      </c>
      <c r="CP11" s="132">
        <v>2</v>
      </c>
      <c r="CQ11" s="132">
        <v>2</v>
      </c>
      <c r="CR11" s="261">
        <f t="shared" si="8"/>
        <v>17</v>
      </c>
      <c r="CS11" s="68"/>
      <c r="CT11" s="32">
        <v>5</v>
      </c>
    </row>
    <row r="12" spans="1:98" ht="12.75" customHeight="1">
      <c r="A12" s="183">
        <v>9</v>
      </c>
      <c r="B12" s="213">
        <v>7</v>
      </c>
      <c r="C12" s="123" t="s">
        <v>164</v>
      </c>
      <c r="D12" s="285">
        <f t="shared" si="9"/>
        <v>113</v>
      </c>
      <c r="E12" s="189"/>
      <c r="F12" s="131"/>
      <c r="G12" s="132"/>
      <c r="H12" s="148">
        <v>3</v>
      </c>
      <c r="I12" s="148">
        <v>1</v>
      </c>
      <c r="J12" s="132"/>
      <c r="K12" s="132"/>
      <c r="L12" s="148">
        <v>1</v>
      </c>
      <c r="M12" s="133"/>
      <c r="N12" s="140">
        <f t="shared" si="0"/>
        <v>5</v>
      </c>
      <c r="O12" s="67"/>
      <c r="P12" s="131">
        <v>3</v>
      </c>
      <c r="Q12" s="132"/>
      <c r="R12" s="132">
        <v>78</v>
      </c>
      <c r="S12" s="134">
        <v>7</v>
      </c>
      <c r="T12" s="132"/>
      <c r="U12" s="132"/>
      <c r="V12" s="132">
        <v>15</v>
      </c>
      <c r="W12" s="133"/>
      <c r="X12" s="68"/>
      <c r="Y12" s="32">
        <v>11</v>
      </c>
      <c r="Z12" s="225"/>
      <c r="AA12" s="230"/>
      <c r="AB12" s="231"/>
      <c r="AC12" s="231"/>
      <c r="AD12" s="231"/>
      <c r="AE12" s="231"/>
      <c r="AF12" s="232"/>
      <c r="AG12" s="232"/>
      <c r="AH12" s="232"/>
      <c r="AI12" s="233">
        <f t="shared" si="1"/>
        <v>0</v>
      </c>
      <c r="AJ12" s="225"/>
      <c r="AK12" s="230"/>
      <c r="AL12" s="231"/>
      <c r="AM12" s="233">
        <f t="shared" si="2"/>
        <v>0</v>
      </c>
      <c r="AN12" s="225"/>
      <c r="AO12" s="230">
        <v>1</v>
      </c>
      <c r="AP12" s="231"/>
      <c r="AQ12" s="231">
        <v>2</v>
      </c>
      <c r="AR12" s="231">
        <v>1</v>
      </c>
      <c r="AS12" s="231"/>
      <c r="AT12" s="232"/>
      <c r="AU12" s="233">
        <f t="shared" si="3"/>
        <v>4</v>
      </c>
      <c r="AV12" s="68"/>
      <c r="AW12" s="32">
        <v>10</v>
      </c>
      <c r="AX12" s="225"/>
      <c r="AY12" s="230"/>
      <c r="AZ12" s="231"/>
      <c r="BA12" s="231">
        <v>25</v>
      </c>
      <c r="BB12" s="231"/>
      <c r="BC12" s="231"/>
      <c r="BD12" s="232"/>
      <c r="BE12" s="233">
        <f t="shared" si="4"/>
        <v>25</v>
      </c>
      <c r="BF12" s="68"/>
      <c r="BG12" s="32">
        <v>20</v>
      </c>
      <c r="BH12" s="68"/>
      <c r="BI12" s="32"/>
      <c r="BJ12" s="225"/>
      <c r="BK12" s="230"/>
      <c r="BL12" s="231"/>
      <c r="BM12" s="231"/>
      <c r="BN12" s="231"/>
      <c r="BO12" s="231"/>
      <c r="BP12" s="232"/>
      <c r="BQ12" s="233">
        <f t="shared" si="5"/>
        <v>0</v>
      </c>
      <c r="BR12" s="225"/>
      <c r="BS12" s="230">
        <v>1</v>
      </c>
      <c r="BT12" s="231"/>
      <c r="BU12" s="231"/>
      <c r="BV12" s="231">
        <v>6</v>
      </c>
      <c r="BW12" s="231"/>
      <c r="BX12" s="232"/>
      <c r="BY12" s="232">
        <v>15</v>
      </c>
      <c r="BZ12" s="232"/>
      <c r="CA12" s="233">
        <f t="shared" si="6"/>
        <v>22</v>
      </c>
      <c r="CB12" s="225"/>
      <c r="CC12" s="230">
        <v>1</v>
      </c>
      <c r="CD12" s="231"/>
      <c r="CE12" s="231">
        <v>20</v>
      </c>
      <c r="CF12" s="231"/>
      <c r="CG12" s="231"/>
      <c r="CH12" s="232"/>
      <c r="CI12" s="232"/>
      <c r="CJ12" s="232"/>
      <c r="CK12" s="233">
        <f t="shared" si="7"/>
        <v>21</v>
      </c>
      <c r="CL12" s="67"/>
      <c r="CM12" s="260"/>
      <c r="CN12" s="260"/>
      <c r="CO12" s="132"/>
      <c r="CP12" s="132"/>
      <c r="CQ12" s="132"/>
      <c r="CR12" s="261">
        <f t="shared" si="8"/>
        <v>0</v>
      </c>
      <c r="CS12" s="68"/>
      <c r="CT12" s="32"/>
    </row>
    <row r="13" spans="1:98" ht="12.75" customHeight="1">
      <c r="A13" s="183">
        <v>10</v>
      </c>
      <c r="B13" s="214">
        <v>5</v>
      </c>
      <c r="C13" s="122" t="s">
        <v>19</v>
      </c>
      <c r="D13" s="285">
        <f t="shared" si="9"/>
        <v>111</v>
      </c>
      <c r="E13" s="189"/>
      <c r="F13" s="131"/>
      <c r="G13" s="132"/>
      <c r="H13" s="148">
        <v>2</v>
      </c>
      <c r="I13" s="132"/>
      <c r="J13" s="148">
        <v>2</v>
      </c>
      <c r="K13" s="148">
        <v>1</v>
      </c>
      <c r="L13" s="148">
        <v>1</v>
      </c>
      <c r="M13" s="275">
        <v>1</v>
      </c>
      <c r="N13" s="140">
        <f t="shared" si="0"/>
        <v>7</v>
      </c>
      <c r="O13" s="67"/>
      <c r="P13" s="131"/>
      <c r="Q13" s="132"/>
      <c r="R13" s="132">
        <v>48</v>
      </c>
      <c r="S13" s="134"/>
      <c r="T13" s="132">
        <v>40</v>
      </c>
      <c r="U13" s="132">
        <v>1</v>
      </c>
      <c r="V13" s="132">
        <v>12</v>
      </c>
      <c r="W13" s="133">
        <v>1</v>
      </c>
      <c r="X13" s="68"/>
      <c r="Y13" s="32">
        <v>7</v>
      </c>
      <c r="Z13" s="225"/>
      <c r="AA13" s="230"/>
      <c r="AB13" s="231"/>
      <c r="AC13" s="231">
        <v>15</v>
      </c>
      <c r="AD13" s="231"/>
      <c r="AE13" s="231">
        <v>6</v>
      </c>
      <c r="AF13" s="232"/>
      <c r="AG13" s="232"/>
      <c r="AH13" s="232"/>
      <c r="AI13" s="233">
        <f t="shared" si="1"/>
        <v>21</v>
      </c>
      <c r="AJ13" s="225"/>
      <c r="AK13" s="230"/>
      <c r="AL13" s="231"/>
      <c r="AM13" s="233">
        <f t="shared" si="2"/>
        <v>0</v>
      </c>
      <c r="AN13" s="225"/>
      <c r="AO13" s="230"/>
      <c r="AP13" s="231"/>
      <c r="AQ13" s="231">
        <v>15</v>
      </c>
      <c r="AR13" s="231"/>
      <c r="AS13" s="231">
        <v>10</v>
      </c>
      <c r="AT13" s="232"/>
      <c r="AU13" s="233">
        <f t="shared" si="3"/>
        <v>25</v>
      </c>
      <c r="AV13" s="68"/>
      <c r="AW13" s="32">
        <v>20</v>
      </c>
      <c r="AX13" s="225"/>
      <c r="AY13" s="230"/>
      <c r="AZ13" s="231"/>
      <c r="BA13" s="231"/>
      <c r="BB13" s="231"/>
      <c r="BC13" s="231">
        <v>1</v>
      </c>
      <c r="BD13" s="232"/>
      <c r="BE13" s="233">
        <f t="shared" si="4"/>
        <v>1</v>
      </c>
      <c r="BF13" s="68"/>
      <c r="BG13" s="32"/>
      <c r="BH13" s="68"/>
      <c r="BI13" s="32"/>
      <c r="BJ13" s="225"/>
      <c r="BK13" s="230"/>
      <c r="BL13" s="231"/>
      <c r="BM13" s="231"/>
      <c r="BN13" s="231"/>
      <c r="BO13" s="231"/>
      <c r="BP13" s="232"/>
      <c r="BQ13" s="233">
        <f t="shared" si="5"/>
        <v>0</v>
      </c>
      <c r="BR13" s="225"/>
      <c r="BS13" s="230"/>
      <c r="BT13" s="231"/>
      <c r="BU13" s="231"/>
      <c r="BV13" s="231"/>
      <c r="BW13" s="231"/>
      <c r="BX13" s="232"/>
      <c r="BY13" s="232"/>
      <c r="BZ13" s="232"/>
      <c r="CA13" s="233">
        <f t="shared" si="6"/>
        <v>0</v>
      </c>
      <c r="CB13" s="225"/>
      <c r="CC13" s="230"/>
      <c r="CD13" s="231"/>
      <c r="CE13" s="231"/>
      <c r="CF13" s="231"/>
      <c r="CG13" s="231">
        <v>1</v>
      </c>
      <c r="CH13" s="232"/>
      <c r="CI13" s="232"/>
      <c r="CJ13" s="232"/>
      <c r="CK13" s="233">
        <f t="shared" si="7"/>
        <v>1</v>
      </c>
      <c r="CL13" s="67"/>
      <c r="CM13" s="260">
        <v>10</v>
      </c>
      <c r="CN13" s="260">
        <v>2</v>
      </c>
      <c r="CO13" s="132">
        <v>1</v>
      </c>
      <c r="CP13" s="132">
        <v>2</v>
      </c>
      <c r="CQ13" s="132">
        <v>5</v>
      </c>
      <c r="CR13" s="261">
        <f t="shared" si="8"/>
        <v>20</v>
      </c>
      <c r="CS13" s="68"/>
      <c r="CT13" s="32">
        <v>16</v>
      </c>
    </row>
    <row r="14" spans="1:98" ht="12.75" customHeight="1">
      <c r="A14" s="183">
        <v>11</v>
      </c>
      <c r="B14" s="213">
        <v>13</v>
      </c>
      <c r="C14" s="123" t="s">
        <v>184</v>
      </c>
      <c r="D14" s="285">
        <f t="shared" si="9"/>
        <v>76</v>
      </c>
      <c r="E14" s="189"/>
      <c r="F14" s="131"/>
      <c r="G14" s="132"/>
      <c r="H14" s="148">
        <v>1</v>
      </c>
      <c r="I14" s="148">
        <v>1</v>
      </c>
      <c r="J14" s="132"/>
      <c r="K14" s="132"/>
      <c r="L14" s="132"/>
      <c r="M14" s="133"/>
      <c r="N14" s="140">
        <f t="shared" si="0"/>
        <v>2</v>
      </c>
      <c r="O14" s="67"/>
      <c r="P14" s="131"/>
      <c r="Q14" s="132"/>
      <c r="R14" s="132">
        <v>75</v>
      </c>
      <c r="S14" s="134">
        <v>1</v>
      </c>
      <c r="T14" s="132"/>
      <c r="U14" s="132"/>
      <c r="V14" s="132"/>
      <c r="W14" s="133"/>
      <c r="X14" s="68"/>
      <c r="Y14" s="32">
        <v>8</v>
      </c>
      <c r="Z14" s="225"/>
      <c r="AA14" s="230"/>
      <c r="AB14" s="231"/>
      <c r="AC14" s="231">
        <v>6</v>
      </c>
      <c r="AD14" s="231"/>
      <c r="AE14" s="231"/>
      <c r="AF14" s="232"/>
      <c r="AG14" s="232"/>
      <c r="AH14" s="232"/>
      <c r="AI14" s="233">
        <f t="shared" si="1"/>
        <v>6</v>
      </c>
      <c r="AJ14" s="225"/>
      <c r="AK14" s="230"/>
      <c r="AL14" s="231"/>
      <c r="AM14" s="233">
        <f t="shared" si="2"/>
        <v>0</v>
      </c>
      <c r="AN14" s="225"/>
      <c r="AO14" s="230"/>
      <c r="AP14" s="231"/>
      <c r="AQ14" s="231">
        <v>20</v>
      </c>
      <c r="AR14" s="231">
        <v>1</v>
      </c>
      <c r="AS14" s="231"/>
      <c r="AT14" s="232"/>
      <c r="AU14" s="233">
        <f t="shared" si="3"/>
        <v>21</v>
      </c>
      <c r="AV14" s="68"/>
      <c r="AW14" s="32">
        <v>10</v>
      </c>
      <c r="AX14" s="225"/>
      <c r="AY14" s="230"/>
      <c r="AZ14" s="231"/>
      <c r="BA14" s="231">
        <v>10</v>
      </c>
      <c r="BB14" s="231"/>
      <c r="BC14" s="231"/>
      <c r="BD14" s="232"/>
      <c r="BE14" s="233">
        <f t="shared" si="4"/>
        <v>10</v>
      </c>
      <c r="BF14" s="68"/>
      <c r="BG14" s="32">
        <v>20</v>
      </c>
      <c r="BH14" s="68"/>
      <c r="BI14" s="32"/>
      <c r="BJ14" s="225"/>
      <c r="BK14" s="230"/>
      <c r="BL14" s="231"/>
      <c r="BM14" s="231"/>
      <c r="BN14" s="231"/>
      <c r="BO14" s="231"/>
      <c r="BP14" s="232"/>
      <c r="BQ14" s="233">
        <f t="shared" si="5"/>
        <v>0</v>
      </c>
      <c r="BR14" s="225"/>
      <c r="BS14" s="230"/>
      <c r="BT14" s="231"/>
      <c r="BU14" s="231"/>
      <c r="BV14" s="231"/>
      <c r="BW14" s="231"/>
      <c r="BX14" s="232"/>
      <c r="BY14" s="232"/>
      <c r="BZ14" s="232"/>
      <c r="CA14" s="233">
        <f t="shared" si="6"/>
        <v>0</v>
      </c>
      <c r="CB14" s="225"/>
      <c r="CC14" s="230"/>
      <c r="CD14" s="231"/>
      <c r="CE14" s="231">
        <v>1</v>
      </c>
      <c r="CF14" s="231"/>
      <c r="CG14" s="231"/>
      <c r="CH14" s="232"/>
      <c r="CI14" s="232"/>
      <c r="CJ14" s="232"/>
      <c r="CK14" s="233">
        <f t="shared" si="7"/>
        <v>1</v>
      </c>
      <c r="CL14" s="67"/>
      <c r="CM14" s="260"/>
      <c r="CN14" s="260"/>
      <c r="CO14" s="132"/>
      <c r="CP14" s="132"/>
      <c r="CQ14" s="132"/>
      <c r="CR14" s="261">
        <f t="shared" si="8"/>
        <v>0</v>
      </c>
      <c r="CS14" s="68"/>
      <c r="CT14" s="32"/>
    </row>
    <row r="15" spans="1:98" ht="12.75" customHeight="1">
      <c r="A15" s="183">
        <v>12</v>
      </c>
      <c r="B15" s="214">
        <v>20</v>
      </c>
      <c r="C15" s="123" t="s">
        <v>30</v>
      </c>
      <c r="D15" s="285">
        <f t="shared" si="9"/>
        <v>46</v>
      </c>
      <c r="E15" s="189"/>
      <c r="F15" s="246">
        <v>1</v>
      </c>
      <c r="G15" s="132"/>
      <c r="H15" s="148">
        <v>3</v>
      </c>
      <c r="I15" s="148">
        <v>1</v>
      </c>
      <c r="J15" s="148">
        <v>2</v>
      </c>
      <c r="K15" s="132"/>
      <c r="L15" s="148">
        <v>1</v>
      </c>
      <c r="M15" s="133"/>
      <c r="N15" s="140">
        <f t="shared" si="0"/>
        <v>8</v>
      </c>
      <c r="O15" s="67"/>
      <c r="P15" s="131">
        <v>2</v>
      </c>
      <c r="Q15" s="132"/>
      <c r="R15" s="132">
        <v>17</v>
      </c>
      <c r="S15" s="134">
        <v>2</v>
      </c>
      <c r="T15" s="132">
        <v>10</v>
      </c>
      <c r="U15" s="132"/>
      <c r="V15" s="132">
        <v>1</v>
      </c>
      <c r="W15" s="133"/>
      <c r="X15" s="68"/>
      <c r="Y15" s="32">
        <v>1</v>
      </c>
      <c r="Z15" s="225"/>
      <c r="AA15" s="230"/>
      <c r="AB15" s="231"/>
      <c r="AC15" s="231">
        <v>1</v>
      </c>
      <c r="AD15" s="231"/>
      <c r="AE15" s="231">
        <v>1</v>
      </c>
      <c r="AF15" s="232"/>
      <c r="AG15" s="232"/>
      <c r="AH15" s="232"/>
      <c r="AI15" s="233">
        <f t="shared" si="1"/>
        <v>2</v>
      </c>
      <c r="AJ15" s="225"/>
      <c r="AK15" s="230"/>
      <c r="AL15" s="231"/>
      <c r="AM15" s="233">
        <f t="shared" si="2"/>
        <v>0</v>
      </c>
      <c r="AN15" s="225"/>
      <c r="AO15" s="230">
        <v>1</v>
      </c>
      <c r="AP15" s="231"/>
      <c r="AQ15" s="231">
        <v>1</v>
      </c>
      <c r="AR15" s="231">
        <v>6</v>
      </c>
      <c r="AS15" s="231">
        <v>2</v>
      </c>
      <c r="AT15" s="232"/>
      <c r="AU15" s="233">
        <f t="shared" si="3"/>
        <v>10</v>
      </c>
      <c r="AV15" s="68"/>
      <c r="AW15" s="32">
        <v>10</v>
      </c>
      <c r="AX15" s="225"/>
      <c r="AY15" s="230"/>
      <c r="AZ15" s="231"/>
      <c r="BA15" s="231">
        <v>1</v>
      </c>
      <c r="BB15" s="231"/>
      <c r="BC15" s="231"/>
      <c r="BD15" s="232"/>
      <c r="BE15" s="233">
        <f t="shared" si="4"/>
        <v>1</v>
      </c>
      <c r="BF15" s="68"/>
      <c r="BG15" s="32"/>
      <c r="BH15" s="68"/>
      <c r="BI15" s="32"/>
      <c r="BJ15" s="225"/>
      <c r="BK15" s="230"/>
      <c r="BL15" s="231"/>
      <c r="BM15" s="231"/>
      <c r="BN15" s="231"/>
      <c r="BO15" s="231"/>
      <c r="BP15" s="232"/>
      <c r="BQ15" s="233">
        <f t="shared" si="5"/>
        <v>0</v>
      </c>
      <c r="BR15" s="225"/>
      <c r="BS15" s="230"/>
      <c r="BT15" s="231"/>
      <c r="BU15" s="231"/>
      <c r="BV15" s="231"/>
      <c r="BW15" s="231"/>
      <c r="BX15" s="232"/>
      <c r="BY15" s="232"/>
      <c r="BZ15" s="232"/>
      <c r="CA15" s="233">
        <f t="shared" si="6"/>
        <v>0</v>
      </c>
      <c r="CB15" s="225"/>
      <c r="CC15" s="230"/>
      <c r="CD15" s="231"/>
      <c r="CE15" s="231"/>
      <c r="CF15" s="231"/>
      <c r="CG15" s="231"/>
      <c r="CH15" s="232"/>
      <c r="CI15" s="232"/>
      <c r="CJ15" s="232"/>
      <c r="CK15" s="233">
        <f t="shared" si="7"/>
        <v>0</v>
      </c>
      <c r="CL15" s="67"/>
      <c r="CM15" s="260">
        <v>10</v>
      </c>
      <c r="CN15" s="260">
        <v>2</v>
      </c>
      <c r="CO15" s="132">
        <v>2</v>
      </c>
      <c r="CP15" s="132">
        <v>3</v>
      </c>
      <c r="CQ15" s="132">
        <v>1</v>
      </c>
      <c r="CR15" s="261">
        <f t="shared" si="8"/>
        <v>18</v>
      </c>
      <c r="CS15" s="68"/>
      <c r="CT15" s="32">
        <v>4</v>
      </c>
    </row>
    <row r="16" spans="1:98" ht="12.75" customHeight="1">
      <c r="A16" s="183">
        <v>13</v>
      </c>
      <c r="B16" s="213">
        <v>10</v>
      </c>
      <c r="C16" s="123" t="s">
        <v>52</v>
      </c>
      <c r="D16" s="285">
        <f t="shared" si="9"/>
        <v>41</v>
      </c>
      <c r="E16" s="189"/>
      <c r="F16" s="246">
        <v>1</v>
      </c>
      <c r="G16" s="132"/>
      <c r="H16" s="148">
        <v>2</v>
      </c>
      <c r="I16" s="134"/>
      <c r="J16" s="148">
        <v>3</v>
      </c>
      <c r="K16" s="132"/>
      <c r="L16" s="148">
        <v>2</v>
      </c>
      <c r="M16" s="133"/>
      <c r="N16" s="140">
        <f t="shared" si="0"/>
        <v>8</v>
      </c>
      <c r="O16" s="67"/>
      <c r="P16" s="131">
        <v>1</v>
      </c>
      <c r="Q16" s="132"/>
      <c r="R16" s="132">
        <v>1</v>
      </c>
      <c r="S16" s="134"/>
      <c r="T16" s="132">
        <v>25</v>
      </c>
      <c r="U16" s="132"/>
      <c r="V16" s="132">
        <v>2</v>
      </c>
      <c r="W16" s="133"/>
      <c r="X16" s="68"/>
      <c r="Y16" s="32">
        <v>2</v>
      </c>
      <c r="Z16" s="225"/>
      <c r="AA16" s="230"/>
      <c r="AB16" s="231"/>
      <c r="AC16" s="231"/>
      <c r="AD16" s="231"/>
      <c r="AE16" s="231">
        <v>1</v>
      </c>
      <c r="AF16" s="232"/>
      <c r="AG16" s="232"/>
      <c r="AH16" s="232"/>
      <c r="AI16" s="233">
        <f t="shared" si="1"/>
        <v>1</v>
      </c>
      <c r="AJ16" s="225"/>
      <c r="AK16" s="230"/>
      <c r="AL16" s="231"/>
      <c r="AM16" s="233">
        <f t="shared" si="2"/>
        <v>0</v>
      </c>
      <c r="AN16" s="225"/>
      <c r="AO16" s="230"/>
      <c r="AP16" s="231"/>
      <c r="AQ16" s="231">
        <v>1</v>
      </c>
      <c r="AR16" s="231"/>
      <c r="AS16" s="231">
        <v>8</v>
      </c>
      <c r="AT16" s="232"/>
      <c r="AU16" s="233">
        <f t="shared" si="3"/>
        <v>9</v>
      </c>
      <c r="AV16" s="68"/>
      <c r="AW16" s="32">
        <v>10</v>
      </c>
      <c r="AX16" s="225"/>
      <c r="AY16" s="230"/>
      <c r="AZ16" s="231"/>
      <c r="BA16" s="231"/>
      <c r="BB16" s="231"/>
      <c r="BC16" s="231">
        <v>1</v>
      </c>
      <c r="BD16" s="232"/>
      <c r="BE16" s="233">
        <f t="shared" si="4"/>
        <v>1</v>
      </c>
      <c r="BF16" s="68"/>
      <c r="BG16" s="32"/>
      <c r="BH16" s="68"/>
      <c r="BI16" s="32"/>
      <c r="BJ16" s="225"/>
      <c r="BK16" s="230"/>
      <c r="BL16" s="231"/>
      <c r="BM16" s="231"/>
      <c r="BN16" s="231"/>
      <c r="BO16" s="231"/>
      <c r="BP16" s="232"/>
      <c r="BQ16" s="233">
        <f t="shared" si="5"/>
        <v>0</v>
      </c>
      <c r="BR16" s="225"/>
      <c r="BS16" s="230"/>
      <c r="BT16" s="231"/>
      <c r="BU16" s="231"/>
      <c r="BV16" s="231"/>
      <c r="BW16" s="231"/>
      <c r="BX16" s="232"/>
      <c r="BY16" s="232"/>
      <c r="BZ16" s="232"/>
      <c r="CA16" s="233">
        <f t="shared" si="6"/>
        <v>0</v>
      </c>
      <c r="CB16" s="225"/>
      <c r="CC16" s="230"/>
      <c r="CD16" s="231"/>
      <c r="CE16" s="231"/>
      <c r="CF16" s="231"/>
      <c r="CG16" s="231">
        <v>1</v>
      </c>
      <c r="CH16" s="232"/>
      <c r="CI16" s="232"/>
      <c r="CJ16" s="232"/>
      <c r="CK16" s="233">
        <f t="shared" si="7"/>
        <v>1</v>
      </c>
      <c r="CL16" s="67"/>
      <c r="CM16" s="274">
        <v>10</v>
      </c>
      <c r="CN16" s="260">
        <v>1</v>
      </c>
      <c r="CO16" s="132">
        <v>2</v>
      </c>
      <c r="CP16" s="132">
        <v>2</v>
      </c>
      <c r="CQ16" s="132">
        <v>2</v>
      </c>
      <c r="CR16" s="261">
        <f t="shared" si="8"/>
        <v>17</v>
      </c>
      <c r="CS16" s="68"/>
      <c r="CT16" s="32"/>
    </row>
    <row r="17" spans="1:98" ht="12.75" customHeight="1">
      <c r="A17" s="183">
        <v>14</v>
      </c>
      <c r="B17" s="213">
        <v>17</v>
      </c>
      <c r="C17" s="123" t="s">
        <v>183</v>
      </c>
      <c r="D17" s="285">
        <f t="shared" si="9"/>
        <v>36</v>
      </c>
      <c r="E17" s="189"/>
      <c r="F17" s="246">
        <v>2</v>
      </c>
      <c r="G17" s="132"/>
      <c r="H17" s="148">
        <v>2</v>
      </c>
      <c r="I17" s="134"/>
      <c r="J17" s="148">
        <v>2</v>
      </c>
      <c r="K17" s="132"/>
      <c r="L17" s="132"/>
      <c r="M17" s="275">
        <v>2</v>
      </c>
      <c r="N17" s="140">
        <f t="shared" si="0"/>
        <v>8</v>
      </c>
      <c r="O17" s="67"/>
      <c r="P17" s="131">
        <v>2</v>
      </c>
      <c r="Q17" s="132"/>
      <c r="R17" s="132">
        <v>3</v>
      </c>
      <c r="S17" s="134"/>
      <c r="T17" s="132">
        <v>3</v>
      </c>
      <c r="U17" s="132"/>
      <c r="V17" s="132"/>
      <c r="W17" s="133">
        <v>18</v>
      </c>
      <c r="X17" s="68"/>
      <c r="Y17" s="32">
        <v>2</v>
      </c>
      <c r="Z17" s="225"/>
      <c r="AA17" s="230"/>
      <c r="AB17" s="231"/>
      <c r="AC17" s="231"/>
      <c r="AD17" s="231"/>
      <c r="AE17" s="231"/>
      <c r="AF17" s="232"/>
      <c r="AG17" s="232"/>
      <c r="AH17" s="232"/>
      <c r="AI17" s="233">
        <f t="shared" si="1"/>
        <v>0</v>
      </c>
      <c r="AJ17" s="225"/>
      <c r="AK17" s="230"/>
      <c r="AL17" s="231"/>
      <c r="AM17" s="233">
        <f t="shared" si="2"/>
        <v>0</v>
      </c>
      <c r="AN17" s="225"/>
      <c r="AO17" s="230"/>
      <c r="AP17" s="231"/>
      <c r="AQ17" s="231"/>
      <c r="AR17" s="231"/>
      <c r="AS17" s="231"/>
      <c r="AT17" s="232"/>
      <c r="AU17" s="233">
        <f t="shared" si="3"/>
        <v>0</v>
      </c>
      <c r="AV17" s="68"/>
      <c r="AW17" s="32"/>
      <c r="AX17" s="225"/>
      <c r="AY17" s="230"/>
      <c r="AZ17" s="231"/>
      <c r="BA17" s="231"/>
      <c r="BB17" s="231"/>
      <c r="BC17" s="231"/>
      <c r="BD17" s="232"/>
      <c r="BE17" s="233">
        <f t="shared" si="4"/>
        <v>0</v>
      </c>
      <c r="BF17" s="68"/>
      <c r="BG17" s="32"/>
      <c r="BH17" s="68"/>
      <c r="BI17" s="32"/>
      <c r="BJ17" s="225"/>
      <c r="BK17" s="230"/>
      <c r="BL17" s="231"/>
      <c r="BM17" s="231"/>
      <c r="BN17" s="231"/>
      <c r="BO17" s="231"/>
      <c r="BP17" s="232"/>
      <c r="BQ17" s="233">
        <f t="shared" si="5"/>
        <v>0</v>
      </c>
      <c r="BR17" s="225"/>
      <c r="BS17" s="230"/>
      <c r="BT17" s="231"/>
      <c r="BU17" s="231"/>
      <c r="BV17" s="231"/>
      <c r="BW17" s="231"/>
      <c r="BX17" s="232"/>
      <c r="BY17" s="232"/>
      <c r="BZ17" s="232"/>
      <c r="CA17" s="233">
        <f t="shared" si="6"/>
        <v>0</v>
      </c>
      <c r="CB17" s="225"/>
      <c r="CC17" s="230"/>
      <c r="CD17" s="231"/>
      <c r="CE17" s="231"/>
      <c r="CF17" s="231"/>
      <c r="CG17" s="231"/>
      <c r="CH17" s="232"/>
      <c r="CI17" s="232"/>
      <c r="CJ17" s="232"/>
      <c r="CK17" s="233">
        <f t="shared" si="7"/>
        <v>0</v>
      </c>
      <c r="CL17" s="67"/>
      <c r="CM17" s="274">
        <v>10</v>
      </c>
      <c r="CN17" s="262">
        <v>2</v>
      </c>
      <c r="CO17" s="134">
        <v>2</v>
      </c>
      <c r="CP17" s="132">
        <v>2</v>
      </c>
      <c r="CQ17" s="134">
        <v>2</v>
      </c>
      <c r="CR17" s="261">
        <f t="shared" si="8"/>
        <v>18</v>
      </c>
      <c r="CS17" s="68"/>
      <c r="CT17" s="32">
        <v>16</v>
      </c>
    </row>
    <row r="18" spans="1:98" ht="12.75" customHeight="1">
      <c r="A18" s="183">
        <v>15</v>
      </c>
      <c r="B18" s="213">
        <v>14</v>
      </c>
      <c r="C18" s="122" t="s">
        <v>22</v>
      </c>
      <c r="D18" s="285">
        <f t="shared" si="9"/>
        <v>35</v>
      </c>
      <c r="E18" s="189"/>
      <c r="F18" s="246">
        <v>4</v>
      </c>
      <c r="G18" s="132"/>
      <c r="H18" s="148">
        <v>3</v>
      </c>
      <c r="I18" s="148">
        <v>1</v>
      </c>
      <c r="J18" s="148">
        <v>5</v>
      </c>
      <c r="K18" s="132"/>
      <c r="L18" s="132"/>
      <c r="M18" s="133"/>
      <c r="N18" s="140">
        <f t="shared" si="0"/>
        <v>13</v>
      </c>
      <c r="O18" s="67"/>
      <c r="P18" s="131">
        <v>5</v>
      </c>
      <c r="Q18" s="132"/>
      <c r="R18" s="132">
        <v>7</v>
      </c>
      <c r="S18" s="134">
        <v>1</v>
      </c>
      <c r="T18" s="132">
        <v>28</v>
      </c>
      <c r="U18" s="132"/>
      <c r="V18" s="132"/>
      <c r="W18" s="133"/>
      <c r="X18" s="68"/>
      <c r="Y18" s="32">
        <v>3</v>
      </c>
      <c r="Z18" s="225"/>
      <c r="AA18" s="230">
        <v>3</v>
      </c>
      <c r="AB18" s="231"/>
      <c r="AC18" s="231">
        <v>2</v>
      </c>
      <c r="AD18" s="231"/>
      <c r="AE18" s="231">
        <v>1</v>
      </c>
      <c r="AF18" s="232"/>
      <c r="AG18" s="232"/>
      <c r="AH18" s="232"/>
      <c r="AI18" s="233">
        <f t="shared" si="1"/>
        <v>6</v>
      </c>
      <c r="AJ18" s="225"/>
      <c r="AK18" s="230"/>
      <c r="AL18" s="231"/>
      <c r="AM18" s="233">
        <f t="shared" si="2"/>
        <v>0</v>
      </c>
      <c r="AN18" s="225"/>
      <c r="AO18" s="230"/>
      <c r="AP18" s="231"/>
      <c r="AQ18" s="231">
        <v>1</v>
      </c>
      <c r="AR18" s="231"/>
      <c r="AS18" s="231">
        <v>1</v>
      </c>
      <c r="AT18" s="232"/>
      <c r="AU18" s="233">
        <f t="shared" si="3"/>
        <v>2</v>
      </c>
      <c r="AV18" s="68"/>
      <c r="AW18" s="32"/>
      <c r="AX18" s="225"/>
      <c r="AY18" s="230"/>
      <c r="AZ18" s="231"/>
      <c r="BA18" s="231"/>
      <c r="BB18" s="231"/>
      <c r="BC18" s="231"/>
      <c r="BD18" s="232"/>
      <c r="BE18" s="233">
        <f t="shared" si="4"/>
        <v>0</v>
      </c>
      <c r="BF18" s="68"/>
      <c r="BG18" s="32"/>
      <c r="BH18" s="68"/>
      <c r="BI18" s="32">
        <v>10</v>
      </c>
      <c r="BJ18" s="225"/>
      <c r="BK18" s="230"/>
      <c r="BL18" s="231"/>
      <c r="BM18" s="231"/>
      <c r="BN18" s="231"/>
      <c r="BO18" s="231"/>
      <c r="BP18" s="232"/>
      <c r="BQ18" s="233">
        <f t="shared" si="5"/>
        <v>0</v>
      </c>
      <c r="BR18" s="225"/>
      <c r="BS18" s="230"/>
      <c r="BT18" s="231"/>
      <c r="BU18" s="231"/>
      <c r="BV18" s="231"/>
      <c r="BW18" s="231"/>
      <c r="BX18" s="232"/>
      <c r="BY18" s="232"/>
      <c r="BZ18" s="232"/>
      <c r="CA18" s="233">
        <f t="shared" si="6"/>
        <v>0</v>
      </c>
      <c r="CB18" s="225"/>
      <c r="CC18" s="230"/>
      <c r="CD18" s="231"/>
      <c r="CE18" s="231"/>
      <c r="CF18" s="231"/>
      <c r="CG18" s="231"/>
      <c r="CH18" s="232"/>
      <c r="CI18" s="232"/>
      <c r="CJ18" s="232"/>
      <c r="CK18" s="233">
        <f t="shared" si="7"/>
        <v>0</v>
      </c>
      <c r="CL18" s="67"/>
      <c r="CM18" s="260">
        <v>10</v>
      </c>
      <c r="CN18" s="260">
        <v>2</v>
      </c>
      <c r="CO18" s="132">
        <v>1</v>
      </c>
      <c r="CP18" s="132">
        <v>1</v>
      </c>
      <c r="CQ18" s="132"/>
      <c r="CR18" s="261">
        <f t="shared" si="8"/>
        <v>14</v>
      </c>
      <c r="CS18" s="68"/>
      <c r="CT18" s="32"/>
    </row>
    <row r="19" spans="1:98" ht="12.75" customHeight="1">
      <c r="A19" s="183">
        <v>16</v>
      </c>
      <c r="B19" s="213">
        <v>18</v>
      </c>
      <c r="C19" s="122" t="s">
        <v>42</v>
      </c>
      <c r="D19" s="285">
        <f t="shared" si="9"/>
        <v>34</v>
      </c>
      <c r="E19" s="189"/>
      <c r="F19" s="131"/>
      <c r="G19" s="148">
        <v>1</v>
      </c>
      <c r="H19" s="148">
        <v>2</v>
      </c>
      <c r="I19" s="148">
        <v>1</v>
      </c>
      <c r="J19" s="148">
        <v>2</v>
      </c>
      <c r="K19" s="132"/>
      <c r="L19" s="148">
        <v>1</v>
      </c>
      <c r="M19" s="275">
        <v>1</v>
      </c>
      <c r="N19" s="140">
        <f t="shared" si="0"/>
        <v>8</v>
      </c>
      <c r="O19" s="67"/>
      <c r="P19" s="131"/>
      <c r="Q19" s="132">
        <v>17</v>
      </c>
      <c r="R19" s="132">
        <v>2</v>
      </c>
      <c r="S19" s="134">
        <v>1</v>
      </c>
      <c r="T19" s="132">
        <v>2</v>
      </c>
      <c r="U19" s="132"/>
      <c r="V19" s="132">
        <v>1</v>
      </c>
      <c r="W19" s="133">
        <v>1</v>
      </c>
      <c r="X19" s="68"/>
      <c r="Y19" s="32"/>
      <c r="Z19" s="225"/>
      <c r="AA19" s="230"/>
      <c r="AB19" s="231"/>
      <c r="AC19" s="231"/>
      <c r="AD19" s="231"/>
      <c r="AE19" s="231"/>
      <c r="AF19" s="232"/>
      <c r="AG19" s="232"/>
      <c r="AH19" s="232"/>
      <c r="AI19" s="233">
        <f t="shared" si="1"/>
        <v>0</v>
      </c>
      <c r="AJ19" s="225"/>
      <c r="AK19" s="230"/>
      <c r="AL19" s="231"/>
      <c r="AM19" s="233">
        <f t="shared" si="2"/>
        <v>0</v>
      </c>
      <c r="AN19" s="225"/>
      <c r="AO19" s="230"/>
      <c r="AP19" s="231">
        <v>15</v>
      </c>
      <c r="AQ19" s="231"/>
      <c r="AR19" s="231"/>
      <c r="AS19" s="231"/>
      <c r="AT19" s="232"/>
      <c r="AU19" s="233">
        <f t="shared" si="3"/>
        <v>15</v>
      </c>
      <c r="AV19" s="68"/>
      <c r="AW19" s="32"/>
      <c r="AX19" s="225"/>
      <c r="AY19" s="230"/>
      <c r="AZ19" s="231"/>
      <c r="BA19" s="231"/>
      <c r="BB19" s="231"/>
      <c r="BC19" s="231"/>
      <c r="BD19" s="232"/>
      <c r="BE19" s="233">
        <f t="shared" si="4"/>
        <v>0</v>
      </c>
      <c r="BF19" s="68"/>
      <c r="BG19" s="32"/>
      <c r="BH19" s="68"/>
      <c r="BI19" s="32"/>
      <c r="BJ19" s="225"/>
      <c r="BK19" s="230"/>
      <c r="BL19" s="231"/>
      <c r="BM19" s="231"/>
      <c r="BN19" s="231"/>
      <c r="BO19" s="231"/>
      <c r="BP19" s="232"/>
      <c r="BQ19" s="233">
        <f t="shared" si="5"/>
        <v>0</v>
      </c>
      <c r="BR19" s="225"/>
      <c r="BS19" s="230"/>
      <c r="BT19" s="231"/>
      <c r="BU19" s="231"/>
      <c r="BV19" s="231"/>
      <c r="BW19" s="231"/>
      <c r="BX19" s="232"/>
      <c r="BY19" s="232"/>
      <c r="BZ19" s="232"/>
      <c r="CA19" s="233">
        <f t="shared" si="6"/>
        <v>0</v>
      </c>
      <c r="CB19" s="225"/>
      <c r="CC19" s="230"/>
      <c r="CD19" s="231">
        <v>1</v>
      </c>
      <c r="CE19" s="231"/>
      <c r="CF19" s="231"/>
      <c r="CG19" s="231"/>
      <c r="CH19" s="232"/>
      <c r="CI19" s="232"/>
      <c r="CJ19" s="232"/>
      <c r="CK19" s="233">
        <f t="shared" si="7"/>
        <v>1</v>
      </c>
      <c r="CL19" s="67"/>
      <c r="CM19" s="260">
        <v>10</v>
      </c>
      <c r="CN19" s="260">
        <v>2</v>
      </c>
      <c r="CO19" s="132">
        <v>2</v>
      </c>
      <c r="CP19" s="132">
        <v>2</v>
      </c>
      <c r="CQ19" s="132">
        <v>2</v>
      </c>
      <c r="CR19" s="261">
        <f t="shared" si="8"/>
        <v>18</v>
      </c>
      <c r="CS19" s="68"/>
      <c r="CT19" s="32"/>
    </row>
    <row r="20" spans="1:98" ht="12.75" customHeight="1">
      <c r="A20" s="191">
        <v>17</v>
      </c>
      <c r="B20" s="214">
        <v>23</v>
      </c>
      <c r="C20" s="122" t="s">
        <v>18</v>
      </c>
      <c r="D20" s="285">
        <f t="shared" si="9"/>
        <v>31.5</v>
      </c>
      <c r="E20" s="189"/>
      <c r="F20" s="246">
        <v>1</v>
      </c>
      <c r="G20" s="132"/>
      <c r="H20" s="148">
        <v>1</v>
      </c>
      <c r="I20" s="132"/>
      <c r="J20" s="148">
        <v>2</v>
      </c>
      <c r="K20" s="132"/>
      <c r="L20" s="148">
        <v>2</v>
      </c>
      <c r="M20" s="133"/>
      <c r="N20" s="140">
        <f t="shared" si="0"/>
        <v>6</v>
      </c>
      <c r="O20" s="67"/>
      <c r="P20" s="131">
        <v>1</v>
      </c>
      <c r="Q20" s="132"/>
      <c r="R20" s="132">
        <v>1</v>
      </c>
      <c r="S20" s="134"/>
      <c r="T20" s="132">
        <v>1</v>
      </c>
      <c r="U20" s="132"/>
      <c r="V20" s="132">
        <v>17.5</v>
      </c>
      <c r="W20" s="133"/>
      <c r="X20" s="68"/>
      <c r="Y20" s="32">
        <v>1</v>
      </c>
      <c r="Z20" s="225"/>
      <c r="AA20" s="230"/>
      <c r="AB20" s="231"/>
      <c r="AC20" s="231"/>
      <c r="AD20" s="231"/>
      <c r="AE20" s="231"/>
      <c r="AF20" s="232"/>
      <c r="AG20" s="232"/>
      <c r="AH20" s="232"/>
      <c r="AI20" s="233">
        <f t="shared" si="1"/>
        <v>0</v>
      </c>
      <c r="AJ20" s="225"/>
      <c r="AK20" s="230">
        <v>6</v>
      </c>
      <c r="AL20" s="231"/>
      <c r="AM20" s="233">
        <f t="shared" si="2"/>
        <v>6</v>
      </c>
      <c r="AN20" s="225"/>
      <c r="AO20" s="230"/>
      <c r="AP20" s="231"/>
      <c r="AQ20" s="231"/>
      <c r="AR20" s="231"/>
      <c r="AS20" s="231">
        <v>1</v>
      </c>
      <c r="AT20" s="232"/>
      <c r="AU20" s="233">
        <f t="shared" si="3"/>
        <v>1</v>
      </c>
      <c r="AV20" s="68"/>
      <c r="AW20" s="32"/>
      <c r="AX20" s="225"/>
      <c r="AY20" s="230"/>
      <c r="AZ20" s="231"/>
      <c r="BA20" s="231"/>
      <c r="BB20" s="231"/>
      <c r="BC20" s="231"/>
      <c r="BD20" s="232"/>
      <c r="BE20" s="233">
        <f t="shared" si="4"/>
        <v>0</v>
      </c>
      <c r="BF20" s="68"/>
      <c r="BG20" s="32"/>
      <c r="BH20" s="68"/>
      <c r="BI20" s="32"/>
      <c r="BJ20" s="225"/>
      <c r="BK20" s="230"/>
      <c r="BL20" s="231"/>
      <c r="BM20" s="231"/>
      <c r="BN20" s="231"/>
      <c r="BO20" s="231"/>
      <c r="BP20" s="232"/>
      <c r="BQ20" s="233">
        <f t="shared" si="5"/>
        <v>0</v>
      </c>
      <c r="BR20" s="225"/>
      <c r="BS20" s="230"/>
      <c r="BT20" s="231"/>
      <c r="BU20" s="231"/>
      <c r="BV20" s="231"/>
      <c r="BW20" s="231"/>
      <c r="BX20" s="232"/>
      <c r="BY20" s="232"/>
      <c r="BZ20" s="232"/>
      <c r="CA20" s="233">
        <f t="shared" si="6"/>
        <v>0</v>
      </c>
      <c r="CB20" s="225"/>
      <c r="CC20" s="230"/>
      <c r="CD20" s="231"/>
      <c r="CE20" s="231"/>
      <c r="CF20" s="231"/>
      <c r="CG20" s="231"/>
      <c r="CH20" s="232">
        <v>1</v>
      </c>
      <c r="CI20" s="232"/>
      <c r="CJ20" s="232"/>
      <c r="CK20" s="233">
        <f t="shared" si="7"/>
        <v>1</v>
      </c>
      <c r="CL20" s="67"/>
      <c r="CM20" s="274">
        <v>10</v>
      </c>
      <c r="CN20" s="260">
        <v>1</v>
      </c>
      <c r="CO20" s="132">
        <v>1</v>
      </c>
      <c r="CP20" s="132">
        <v>2</v>
      </c>
      <c r="CQ20" s="132">
        <v>1</v>
      </c>
      <c r="CR20" s="261">
        <f t="shared" si="8"/>
        <v>15</v>
      </c>
      <c r="CS20" s="68"/>
      <c r="CT20" s="32">
        <v>7.5</v>
      </c>
    </row>
    <row r="21" spans="1:98" ht="12.75" customHeight="1">
      <c r="A21" s="191">
        <v>18</v>
      </c>
      <c r="B21" s="213">
        <v>16</v>
      </c>
      <c r="C21" s="123" t="s">
        <v>303</v>
      </c>
      <c r="D21" s="285">
        <f t="shared" si="9"/>
        <v>25</v>
      </c>
      <c r="E21" s="189"/>
      <c r="F21" s="131"/>
      <c r="G21" s="132"/>
      <c r="H21" s="132"/>
      <c r="I21" s="148">
        <v>1</v>
      </c>
      <c r="J21" s="148">
        <v>1</v>
      </c>
      <c r="K21" s="132"/>
      <c r="L21" s="132"/>
      <c r="M21" s="133"/>
      <c r="N21" s="140">
        <f t="shared" si="0"/>
        <v>2</v>
      </c>
      <c r="O21" s="67"/>
      <c r="P21" s="131"/>
      <c r="Q21" s="132"/>
      <c r="R21" s="132"/>
      <c r="S21" s="134">
        <v>24</v>
      </c>
      <c r="T21" s="132">
        <v>1</v>
      </c>
      <c r="U21" s="132"/>
      <c r="V21" s="132"/>
      <c r="W21" s="133"/>
      <c r="X21" s="68"/>
      <c r="Y21" s="32">
        <v>8</v>
      </c>
      <c r="Z21" s="225"/>
      <c r="AA21" s="230"/>
      <c r="AB21" s="231"/>
      <c r="AC21" s="231"/>
      <c r="AD21" s="231"/>
      <c r="AE21" s="231"/>
      <c r="AF21" s="232"/>
      <c r="AG21" s="232"/>
      <c r="AH21" s="232"/>
      <c r="AI21" s="233">
        <f t="shared" si="1"/>
        <v>0</v>
      </c>
      <c r="AJ21" s="225"/>
      <c r="AK21" s="230"/>
      <c r="AL21" s="231"/>
      <c r="AM21" s="233">
        <f t="shared" si="2"/>
        <v>0</v>
      </c>
      <c r="AN21" s="225"/>
      <c r="AO21" s="230"/>
      <c r="AP21" s="231"/>
      <c r="AQ21" s="231"/>
      <c r="AR21" s="231">
        <v>1</v>
      </c>
      <c r="AS21" s="231"/>
      <c r="AT21" s="232"/>
      <c r="AU21" s="233">
        <f t="shared" si="3"/>
        <v>1</v>
      </c>
      <c r="AV21" s="68"/>
      <c r="AW21" s="32"/>
      <c r="AX21" s="225"/>
      <c r="AY21" s="230"/>
      <c r="AZ21" s="231"/>
      <c r="BA21" s="231"/>
      <c r="BB21" s="231"/>
      <c r="BC21" s="231"/>
      <c r="BD21" s="232"/>
      <c r="BE21" s="233">
        <f t="shared" si="4"/>
        <v>0</v>
      </c>
      <c r="BF21" s="68"/>
      <c r="BG21" s="32"/>
      <c r="BH21" s="68"/>
      <c r="BI21" s="32"/>
      <c r="BJ21" s="225"/>
      <c r="BK21" s="230"/>
      <c r="BL21" s="231"/>
      <c r="BM21" s="231"/>
      <c r="BN21" s="231"/>
      <c r="BO21" s="231"/>
      <c r="BP21" s="232"/>
      <c r="BQ21" s="233">
        <f t="shared" si="5"/>
        <v>0</v>
      </c>
      <c r="BR21" s="225"/>
      <c r="BS21" s="230"/>
      <c r="BT21" s="231"/>
      <c r="BU21" s="231"/>
      <c r="BV21" s="231">
        <v>15</v>
      </c>
      <c r="BW21" s="231">
        <v>1</v>
      </c>
      <c r="BX21" s="232"/>
      <c r="BY21" s="232"/>
      <c r="BZ21" s="232"/>
      <c r="CA21" s="233">
        <f t="shared" si="6"/>
        <v>16</v>
      </c>
      <c r="CB21" s="225"/>
      <c r="CC21" s="230"/>
      <c r="CD21" s="231"/>
      <c r="CE21" s="231"/>
      <c r="CF21" s="231"/>
      <c r="CG21" s="231"/>
      <c r="CH21" s="232"/>
      <c r="CI21" s="232"/>
      <c r="CJ21" s="232"/>
      <c r="CK21" s="233">
        <f t="shared" si="7"/>
        <v>0</v>
      </c>
      <c r="CL21" s="67"/>
      <c r="CM21" s="260"/>
      <c r="CN21" s="260"/>
      <c r="CO21" s="132"/>
      <c r="CP21" s="132"/>
      <c r="CQ21" s="132"/>
      <c r="CR21" s="261">
        <f t="shared" si="8"/>
        <v>0</v>
      </c>
      <c r="CS21" s="68"/>
      <c r="CT21" s="32"/>
    </row>
    <row r="22" spans="1:98" ht="12.75" customHeight="1">
      <c r="A22" s="191">
        <v>19</v>
      </c>
      <c r="B22" s="214">
        <v>19</v>
      </c>
      <c r="C22" s="123" t="s">
        <v>28</v>
      </c>
      <c r="D22" s="285">
        <f t="shared" si="9"/>
        <v>24</v>
      </c>
      <c r="E22" s="189"/>
      <c r="F22" s="131"/>
      <c r="G22" s="148">
        <v>1</v>
      </c>
      <c r="H22" s="132"/>
      <c r="I22" s="148">
        <v>1</v>
      </c>
      <c r="J22" s="132"/>
      <c r="K22" s="148">
        <v>1</v>
      </c>
      <c r="L22" s="132"/>
      <c r="M22" s="133"/>
      <c r="N22" s="140">
        <f t="shared" si="0"/>
        <v>3</v>
      </c>
      <c r="O22" s="67"/>
      <c r="P22" s="131"/>
      <c r="Q22" s="132">
        <v>1</v>
      </c>
      <c r="R22" s="132"/>
      <c r="S22" s="134">
        <v>1</v>
      </c>
      <c r="T22" s="132"/>
      <c r="U22" s="132">
        <v>22</v>
      </c>
      <c r="V22" s="132"/>
      <c r="W22" s="133"/>
      <c r="X22" s="68"/>
      <c r="Y22" s="32"/>
      <c r="Z22" s="225"/>
      <c r="AA22" s="230"/>
      <c r="AB22" s="231"/>
      <c r="AC22" s="231"/>
      <c r="AD22" s="231"/>
      <c r="AE22" s="231"/>
      <c r="AF22" s="232"/>
      <c r="AG22" s="232"/>
      <c r="AH22" s="232"/>
      <c r="AI22" s="233">
        <f t="shared" si="1"/>
        <v>0</v>
      </c>
      <c r="AJ22" s="225"/>
      <c r="AK22" s="230"/>
      <c r="AL22" s="231"/>
      <c r="AM22" s="233">
        <f t="shared" si="2"/>
        <v>0</v>
      </c>
      <c r="AN22" s="225"/>
      <c r="AO22" s="230"/>
      <c r="AP22" s="231"/>
      <c r="AQ22" s="231"/>
      <c r="AR22" s="231">
        <v>1</v>
      </c>
      <c r="AS22" s="231"/>
      <c r="AT22" s="232">
        <v>10</v>
      </c>
      <c r="AU22" s="233">
        <f t="shared" si="3"/>
        <v>11</v>
      </c>
      <c r="AV22" s="68"/>
      <c r="AW22" s="32">
        <v>10</v>
      </c>
      <c r="AX22" s="225"/>
      <c r="AY22" s="230"/>
      <c r="AZ22" s="231"/>
      <c r="BA22" s="231"/>
      <c r="BB22" s="231"/>
      <c r="BC22" s="231"/>
      <c r="BD22" s="232">
        <v>1</v>
      </c>
      <c r="BE22" s="233">
        <f t="shared" si="4"/>
        <v>1</v>
      </c>
      <c r="BF22" s="68"/>
      <c r="BG22" s="32"/>
      <c r="BH22" s="68"/>
      <c r="BI22" s="32"/>
      <c r="BJ22" s="225"/>
      <c r="BK22" s="230"/>
      <c r="BL22" s="231"/>
      <c r="BM22" s="231"/>
      <c r="BN22" s="231"/>
      <c r="BO22" s="231"/>
      <c r="BP22" s="232"/>
      <c r="BQ22" s="233">
        <f t="shared" si="5"/>
        <v>0</v>
      </c>
      <c r="BR22" s="225"/>
      <c r="BS22" s="230"/>
      <c r="BT22" s="231"/>
      <c r="BU22" s="231"/>
      <c r="BV22" s="231"/>
      <c r="BW22" s="231"/>
      <c r="BX22" s="232"/>
      <c r="BY22" s="232"/>
      <c r="BZ22" s="232"/>
      <c r="CA22" s="233">
        <f t="shared" si="6"/>
        <v>0</v>
      </c>
      <c r="CB22" s="225"/>
      <c r="CC22" s="230"/>
      <c r="CD22" s="231">
        <v>1</v>
      </c>
      <c r="CE22" s="231"/>
      <c r="CF22" s="231"/>
      <c r="CG22" s="231"/>
      <c r="CH22" s="232">
        <v>1</v>
      </c>
      <c r="CI22" s="232"/>
      <c r="CJ22" s="232"/>
      <c r="CK22" s="233">
        <f t="shared" si="7"/>
        <v>2</v>
      </c>
      <c r="CL22" s="67"/>
      <c r="CM22" s="260"/>
      <c r="CN22" s="260"/>
      <c r="CO22" s="132"/>
      <c r="CP22" s="132"/>
      <c r="CQ22" s="132"/>
      <c r="CR22" s="261">
        <f t="shared" si="8"/>
        <v>0</v>
      </c>
      <c r="CS22" s="68"/>
      <c r="CT22" s="32"/>
    </row>
    <row r="23" spans="1:98" ht="12.75" customHeight="1">
      <c r="A23" s="191">
        <v>20</v>
      </c>
      <c r="B23" s="214">
        <v>22</v>
      </c>
      <c r="C23" s="123" t="s">
        <v>21</v>
      </c>
      <c r="D23" s="285">
        <f t="shared" si="9"/>
        <v>21</v>
      </c>
      <c r="E23" s="189"/>
      <c r="F23" s="246">
        <v>1</v>
      </c>
      <c r="G23" s="132"/>
      <c r="H23" s="148">
        <v>2</v>
      </c>
      <c r="I23" s="148">
        <v>1</v>
      </c>
      <c r="J23" s="148">
        <v>2</v>
      </c>
      <c r="K23" s="132"/>
      <c r="L23" s="132"/>
      <c r="M23" s="133"/>
      <c r="N23" s="140">
        <f t="shared" si="0"/>
        <v>6</v>
      </c>
      <c r="O23" s="67"/>
      <c r="P23" s="131">
        <v>1</v>
      </c>
      <c r="Q23" s="132"/>
      <c r="R23" s="132">
        <v>3</v>
      </c>
      <c r="S23" s="134">
        <v>1</v>
      </c>
      <c r="T23" s="132">
        <v>7</v>
      </c>
      <c r="U23" s="132"/>
      <c r="V23" s="132"/>
      <c r="W23" s="133"/>
      <c r="X23" s="68"/>
      <c r="Y23" s="32"/>
      <c r="Z23" s="225"/>
      <c r="AA23" s="230"/>
      <c r="AB23" s="231"/>
      <c r="AC23" s="231"/>
      <c r="AD23" s="231"/>
      <c r="AE23" s="231"/>
      <c r="AF23" s="232"/>
      <c r="AG23" s="232"/>
      <c r="AH23" s="232"/>
      <c r="AI23" s="233">
        <f t="shared" si="1"/>
        <v>0</v>
      </c>
      <c r="AJ23" s="225"/>
      <c r="AK23" s="230"/>
      <c r="AL23" s="231"/>
      <c r="AM23" s="233">
        <f t="shared" si="2"/>
        <v>0</v>
      </c>
      <c r="AN23" s="225"/>
      <c r="AO23" s="230"/>
      <c r="AP23" s="231"/>
      <c r="AQ23" s="231"/>
      <c r="AR23" s="231"/>
      <c r="AS23" s="231"/>
      <c r="AT23" s="232"/>
      <c r="AU23" s="233">
        <f t="shared" si="3"/>
        <v>0</v>
      </c>
      <c r="AV23" s="68"/>
      <c r="AW23" s="32"/>
      <c r="AX23" s="225"/>
      <c r="AY23" s="230"/>
      <c r="AZ23" s="231"/>
      <c r="BA23" s="231"/>
      <c r="BB23" s="231"/>
      <c r="BC23" s="231"/>
      <c r="BD23" s="232"/>
      <c r="BE23" s="233">
        <f t="shared" si="4"/>
        <v>0</v>
      </c>
      <c r="BF23" s="68"/>
      <c r="BG23" s="32"/>
      <c r="BH23" s="68"/>
      <c r="BI23" s="32"/>
      <c r="BJ23" s="225"/>
      <c r="BK23" s="230"/>
      <c r="BL23" s="231"/>
      <c r="BM23" s="231"/>
      <c r="BN23" s="231"/>
      <c r="BO23" s="231"/>
      <c r="BP23" s="232"/>
      <c r="BQ23" s="233">
        <f t="shared" si="5"/>
        <v>0</v>
      </c>
      <c r="BR23" s="225"/>
      <c r="BS23" s="230"/>
      <c r="BT23" s="231"/>
      <c r="BU23" s="231"/>
      <c r="BV23" s="231"/>
      <c r="BW23" s="231"/>
      <c r="BX23" s="232"/>
      <c r="BY23" s="232"/>
      <c r="BZ23" s="232"/>
      <c r="CA23" s="233">
        <f t="shared" si="6"/>
        <v>0</v>
      </c>
      <c r="CB23" s="225"/>
      <c r="CC23" s="230"/>
      <c r="CD23" s="231"/>
      <c r="CE23" s="231"/>
      <c r="CF23" s="231"/>
      <c r="CG23" s="231"/>
      <c r="CH23" s="232"/>
      <c r="CI23" s="232"/>
      <c r="CJ23" s="232"/>
      <c r="CK23" s="233">
        <f t="shared" si="7"/>
        <v>0</v>
      </c>
      <c r="CL23" s="67"/>
      <c r="CM23" s="260">
        <v>10</v>
      </c>
      <c r="CN23" s="260">
        <v>2</v>
      </c>
      <c r="CO23" s="132">
        <v>2</v>
      </c>
      <c r="CP23" s="132">
        <v>7</v>
      </c>
      <c r="CQ23" s="132"/>
      <c r="CR23" s="261">
        <f t="shared" si="8"/>
        <v>21</v>
      </c>
      <c r="CS23" s="68"/>
      <c r="CT23" s="32"/>
    </row>
    <row r="24" spans="1:98" ht="12.75" customHeight="1">
      <c r="A24" s="191">
        <v>21</v>
      </c>
      <c r="B24" s="213">
        <v>12</v>
      </c>
      <c r="C24" s="123" t="s">
        <v>20</v>
      </c>
      <c r="D24" s="285">
        <f t="shared" si="9"/>
        <v>20</v>
      </c>
      <c r="E24" s="189"/>
      <c r="F24" s="131"/>
      <c r="G24" s="132"/>
      <c r="H24" s="148">
        <v>1</v>
      </c>
      <c r="I24" s="132"/>
      <c r="J24" s="148">
        <v>1</v>
      </c>
      <c r="K24" s="132"/>
      <c r="L24" s="132"/>
      <c r="M24" s="133"/>
      <c r="N24" s="140">
        <f t="shared" si="0"/>
        <v>2</v>
      </c>
      <c r="O24" s="67"/>
      <c r="P24" s="131"/>
      <c r="Q24" s="132"/>
      <c r="R24" s="132">
        <v>18</v>
      </c>
      <c r="S24" s="134"/>
      <c r="T24" s="132">
        <v>2</v>
      </c>
      <c r="U24" s="132"/>
      <c r="V24" s="132"/>
      <c r="W24" s="133"/>
      <c r="X24" s="68"/>
      <c r="Y24" s="32"/>
      <c r="Z24" s="225"/>
      <c r="AA24" s="230"/>
      <c r="AB24" s="231"/>
      <c r="AC24" s="231"/>
      <c r="AD24" s="231"/>
      <c r="AE24" s="231"/>
      <c r="AF24" s="232"/>
      <c r="AG24" s="232"/>
      <c r="AH24" s="232"/>
      <c r="AI24" s="233">
        <f t="shared" si="1"/>
        <v>0</v>
      </c>
      <c r="AJ24" s="225"/>
      <c r="AK24" s="230"/>
      <c r="AL24" s="231"/>
      <c r="AM24" s="233">
        <f t="shared" si="2"/>
        <v>0</v>
      </c>
      <c r="AN24" s="225"/>
      <c r="AO24" s="230"/>
      <c r="AP24" s="231"/>
      <c r="AQ24" s="231">
        <v>6</v>
      </c>
      <c r="AR24" s="231"/>
      <c r="AS24" s="231">
        <v>1</v>
      </c>
      <c r="AT24" s="232"/>
      <c r="AU24" s="233">
        <f t="shared" si="3"/>
        <v>7</v>
      </c>
      <c r="AV24" s="68"/>
      <c r="AW24" s="32">
        <v>10</v>
      </c>
      <c r="AX24" s="225"/>
      <c r="AY24" s="230"/>
      <c r="AZ24" s="231"/>
      <c r="BA24" s="231">
        <v>1</v>
      </c>
      <c r="BB24" s="231"/>
      <c r="BC24" s="231"/>
      <c r="BD24" s="232"/>
      <c r="BE24" s="233">
        <f t="shared" si="4"/>
        <v>1</v>
      </c>
      <c r="BF24" s="68"/>
      <c r="BG24" s="32"/>
      <c r="BH24" s="68"/>
      <c r="BI24" s="32"/>
      <c r="BJ24" s="225"/>
      <c r="BK24" s="230"/>
      <c r="BL24" s="231"/>
      <c r="BM24" s="231"/>
      <c r="BN24" s="231"/>
      <c r="BO24" s="231"/>
      <c r="BP24" s="232"/>
      <c r="BQ24" s="233">
        <f t="shared" si="5"/>
        <v>0</v>
      </c>
      <c r="BR24" s="225"/>
      <c r="BS24" s="230"/>
      <c r="BT24" s="231"/>
      <c r="BU24" s="231"/>
      <c r="BV24" s="231"/>
      <c r="BW24" s="231"/>
      <c r="BX24" s="232"/>
      <c r="BY24" s="232"/>
      <c r="BZ24" s="232"/>
      <c r="CA24" s="233">
        <f t="shared" si="6"/>
        <v>0</v>
      </c>
      <c r="CB24" s="225"/>
      <c r="CC24" s="230"/>
      <c r="CD24" s="231"/>
      <c r="CE24" s="231">
        <v>1</v>
      </c>
      <c r="CF24" s="231"/>
      <c r="CG24" s="231">
        <v>1</v>
      </c>
      <c r="CH24" s="232"/>
      <c r="CI24" s="232"/>
      <c r="CJ24" s="232"/>
      <c r="CK24" s="233">
        <f t="shared" si="7"/>
        <v>2</v>
      </c>
      <c r="CL24" s="67"/>
      <c r="CM24" s="260"/>
      <c r="CN24" s="260"/>
      <c r="CO24" s="132"/>
      <c r="CP24" s="132"/>
      <c r="CQ24" s="132"/>
      <c r="CR24" s="261">
        <f t="shared" si="8"/>
        <v>0</v>
      </c>
      <c r="CS24" s="68"/>
      <c r="CT24" s="32"/>
    </row>
    <row r="25" spans="1:98" ht="12.75" customHeight="1">
      <c r="A25" s="191">
        <v>22</v>
      </c>
      <c r="B25" s="214">
        <v>24</v>
      </c>
      <c r="C25" s="123" t="s">
        <v>45</v>
      </c>
      <c r="D25" s="285">
        <f t="shared" si="9"/>
        <v>19</v>
      </c>
      <c r="E25" s="189"/>
      <c r="F25" s="131"/>
      <c r="G25" s="148">
        <v>2</v>
      </c>
      <c r="H25" s="132"/>
      <c r="I25" s="132"/>
      <c r="J25" s="148">
        <v>2</v>
      </c>
      <c r="K25" s="148">
        <v>1</v>
      </c>
      <c r="L25" s="148">
        <v>2</v>
      </c>
      <c r="M25" s="133"/>
      <c r="N25" s="140">
        <f t="shared" si="0"/>
        <v>7</v>
      </c>
      <c r="O25" s="67"/>
      <c r="P25" s="131"/>
      <c r="Q25" s="132">
        <v>2</v>
      </c>
      <c r="R25" s="132"/>
      <c r="S25" s="134"/>
      <c r="T25" s="132">
        <v>2</v>
      </c>
      <c r="U25" s="132">
        <v>2</v>
      </c>
      <c r="V25" s="132">
        <v>2</v>
      </c>
      <c r="W25" s="133"/>
      <c r="X25" s="68"/>
      <c r="Y25" s="32"/>
      <c r="Z25" s="225"/>
      <c r="AA25" s="230"/>
      <c r="AB25" s="231"/>
      <c r="AC25" s="231"/>
      <c r="AD25" s="231"/>
      <c r="AE25" s="231"/>
      <c r="AF25" s="232"/>
      <c r="AG25" s="232"/>
      <c r="AH25" s="232"/>
      <c r="AI25" s="233">
        <f t="shared" si="1"/>
        <v>0</v>
      </c>
      <c r="AJ25" s="225"/>
      <c r="AK25" s="230"/>
      <c r="AL25" s="231"/>
      <c r="AM25" s="233">
        <f t="shared" si="2"/>
        <v>0</v>
      </c>
      <c r="AN25" s="225"/>
      <c r="AO25" s="230"/>
      <c r="AP25" s="231"/>
      <c r="AQ25" s="231"/>
      <c r="AR25" s="231"/>
      <c r="AS25" s="231"/>
      <c r="AT25" s="232">
        <v>1</v>
      </c>
      <c r="AU25" s="233">
        <f t="shared" si="3"/>
        <v>1</v>
      </c>
      <c r="AV25" s="68"/>
      <c r="AW25" s="32"/>
      <c r="AX25" s="225"/>
      <c r="AY25" s="230"/>
      <c r="AZ25" s="231"/>
      <c r="BA25" s="231"/>
      <c r="BB25" s="231"/>
      <c r="BC25" s="231"/>
      <c r="BD25" s="232"/>
      <c r="BE25" s="233">
        <f t="shared" si="4"/>
        <v>0</v>
      </c>
      <c r="BF25" s="68"/>
      <c r="BG25" s="32"/>
      <c r="BH25" s="68"/>
      <c r="BI25" s="32"/>
      <c r="BJ25" s="225"/>
      <c r="BK25" s="230"/>
      <c r="BL25" s="231"/>
      <c r="BM25" s="231"/>
      <c r="BN25" s="231"/>
      <c r="BO25" s="231"/>
      <c r="BP25" s="232"/>
      <c r="BQ25" s="233">
        <f t="shared" si="5"/>
        <v>0</v>
      </c>
      <c r="BR25" s="225"/>
      <c r="BS25" s="230"/>
      <c r="BT25" s="231"/>
      <c r="BU25" s="231"/>
      <c r="BV25" s="231"/>
      <c r="BW25" s="231"/>
      <c r="BX25" s="232"/>
      <c r="BY25" s="232"/>
      <c r="BZ25" s="232"/>
      <c r="CA25" s="233">
        <f t="shared" si="6"/>
        <v>0</v>
      </c>
      <c r="CB25" s="225"/>
      <c r="CC25" s="230"/>
      <c r="CD25" s="231"/>
      <c r="CE25" s="231"/>
      <c r="CF25" s="231"/>
      <c r="CG25" s="231"/>
      <c r="CH25" s="232"/>
      <c r="CI25" s="232"/>
      <c r="CJ25" s="232"/>
      <c r="CK25" s="233">
        <f t="shared" si="7"/>
        <v>0</v>
      </c>
      <c r="CL25" s="67"/>
      <c r="CM25" s="274">
        <v>10</v>
      </c>
      <c r="CN25" s="260">
        <v>2</v>
      </c>
      <c r="CO25" s="132">
        <v>2</v>
      </c>
      <c r="CP25" s="132">
        <v>2</v>
      </c>
      <c r="CQ25" s="132">
        <v>2</v>
      </c>
      <c r="CR25" s="261">
        <f t="shared" si="8"/>
        <v>18</v>
      </c>
      <c r="CS25" s="68"/>
      <c r="CT25" s="32"/>
    </row>
    <row r="26" spans="1:98" ht="12.75" customHeight="1">
      <c r="A26" s="191">
        <v>23</v>
      </c>
      <c r="B26" s="213">
        <v>15</v>
      </c>
      <c r="C26" s="123" t="s">
        <v>61</v>
      </c>
      <c r="D26" s="285">
        <f t="shared" si="9"/>
        <v>17</v>
      </c>
      <c r="E26" s="189"/>
      <c r="F26" s="246">
        <v>2</v>
      </c>
      <c r="G26" s="132"/>
      <c r="H26" s="148">
        <v>2</v>
      </c>
      <c r="I26" s="134"/>
      <c r="J26" s="132"/>
      <c r="K26" s="148">
        <v>1</v>
      </c>
      <c r="L26" s="148">
        <v>1</v>
      </c>
      <c r="M26" s="133"/>
      <c r="N26" s="140">
        <f t="shared" si="0"/>
        <v>6</v>
      </c>
      <c r="O26" s="67"/>
      <c r="P26" s="131">
        <v>2</v>
      </c>
      <c r="Q26" s="132"/>
      <c r="R26" s="132">
        <v>2</v>
      </c>
      <c r="S26" s="134"/>
      <c r="T26" s="132"/>
      <c r="U26" s="132">
        <v>2</v>
      </c>
      <c r="V26" s="132">
        <v>1</v>
      </c>
      <c r="W26" s="133"/>
      <c r="X26" s="68"/>
      <c r="Y26" s="32"/>
      <c r="Z26" s="225"/>
      <c r="AA26" s="230"/>
      <c r="AB26" s="231"/>
      <c r="AC26" s="231"/>
      <c r="AD26" s="231"/>
      <c r="AE26" s="231"/>
      <c r="AF26" s="232"/>
      <c r="AG26" s="232"/>
      <c r="AH26" s="232"/>
      <c r="AI26" s="233">
        <f t="shared" si="1"/>
        <v>0</v>
      </c>
      <c r="AJ26" s="225"/>
      <c r="AK26" s="230"/>
      <c r="AL26" s="231"/>
      <c r="AM26" s="233">
        <f t="shared" si="2"/>
        <v>0</v>
      </c>
      <c r="AN26" s="225"/>
      <c r="AO26" s="230"/>
      <c r="AP26" s="231"/>
      <c r="AQ26" s="231"/>
      <c r="AR26" s="231"/>
      <c r="AS26" s="231"/>
      <c r="AT26" s="232">
        <v>1</v>
      </c>
      <c r="AU26" s="233">
        <f t="shared" si="3"/>
        <v>1</v>
      </c>
      <c r="AV26" s="68"/>
      <c r="AW26" s="32"/>
      <c r="AX26" s="225"/>
      <c r="AY26" s="230"/>
      <c r="AZ26" s="231"/>
      <c r="BA26" s="231"/>
      <c r="BB26" s="231"/>
      <c r="BC26" s="231"/>
      <c r="BD26" s="232"/>
      <c r="BE26" s="233">
        <f t="shared" si="4"/>
        <v>0</v>
      </c>
      <c r="BF26" s="68"/>
      <c r="BG26" s="32"/>
      <c r="BH26" s="68"/>
      <c r="BI26" s="32"/>
      <c r="BJ26" s="225"/>
      <c r="BK26" s="230"/>
      <c r="BL26" s="231"/>
      <c r="BM26" s="231"/>
      <c r="BN26" s="231"/>
      <c r="BO26" s="231"/>
      <c r="BP26" s="232"/>
      <c r="BQ26" s="233">
        <f t="shared" si="5"/>
        <v>0</v>
      </c>
      <c r="BR26" s="225"/>
      <c r="BS26" s="230"/>
      <c r="BT26" s="231"/>
      <c r="BU26" s="231"/>
      <c r="BV26" s="231"/>
      <c r="BW26" s="231"/>
      <c r="BX26" s="232"/>
      <c r="BY26" s="232"/>
      <c r="BZ26" s="232"/>
      <c r="CA26" s="233">
        <f t="shared" si="6"/>
        <v>0</v>
      </c>
      <c r="CB26" s="225"/>
      <c r="CC26" s="230"/>
      <c r="CD26" s="231"/>
      <c r="CE26" s="231"/>
      <c r="CF26" s="231"/>
      <c r="CG26" s="231"/>
      <c r="CH26" s="232"/>
      <c r="CI26" s="232"/>
      <c r="CJ26" s="232"/>
      <c r="CK26" s="233">
        <f t="shared" si="7"/>
        <v>0</v>
      </c>
      <c r="CL26" s="67"/>
      <c r="CM26" s="260">
        <v>10</v>
      </c>
      <c r="CN26" s="262">
        <v>2</v>
      </c>
      <c r="CO26" s="134">
        <v>2</v>
      </c>
      <c r="CP26" s="132">
        <v>1</v>
      </c>
      <c r="CQ26" s="134">
        <v>1</v>
      </c>
      <c r="CR26" s="261">
        <f t="shared" si="8"/>
        <v>16</v>
      </c>
      <c r="CS26" s="68"/>
      <c r="CT26" s="32"/>
    </row>
    <row r="27" spans="1:98" ht="12.75" customHeight="1">
      <c r="A27" s="191">
        <v>24</v>
      </c>
      <c r="B27" s="214">
        <v>24</v>
      </c>
      <c r="C27" s="123" t="s">
        <v>113</v>
      </c>
      <c r="D27" s="285">
        <f t="shared" si="9"/>
        <v>1</v>
      </c>
      <c r="E27" s="189"/>
      <c r="F27" s="131"/>
      <c r="G27" s="132"/>
      <c r="H27" s="132"/>
      <c r="I27" s="134"/>
      <c r="J27" s="148">
        <v>1</v>
      </c>
      <c r="K27" s="132"/>
      <c r="L27" s="132"/>
      <c r="M27" s="133"/>
      <c r="N27" s="140">
        <f t="shared" si="0"/>
        <v>1</v>
      </c>
      <c r="O27" s="67"/>
      <c r="P27" s="131"/>
      <c r="Q27" s="132"/>
      <c r="R27" s="132"/>
      <c r="S27" s="134"/>
      <c r="T27" s="132">
        <v>1</v>
      </c>
      <c r="U27" s="132"/>
      <c r="V27" s="132"/>
      <c r="W27" s="133"/>
      <c r="X27" s="68"/>
      <c r="Y27" s="32"/>
      <c r="Z27" s="225"/>
      <c r="AA27" s="230"/>
      <c r="AB27" s="231"/>
      <c r="AC27" s="231"/>
      <c r="AD27" s="231"/>
      <c r="AE27" s="231"/>
      <c r="AF27" s="232"/>
      <c r="AG27" s="232"/>
      <c r="AH27" s="232"/>
      <c r="AI27" s="233">
        <f t="shared" si="1"/>
        <v>0</v>
      </c>
      <c r="AJ27" s="225"/>
      <c r="AK27" s="230"/>
      <c r="AL27" s="231"/>
      <c r="AM27" s="233">
        <f t="shared" si="2"/>
        <v>0</v>
      </c>
      <c r="AN27" s="225"/>
      <c r="AO27" s="230"/>
      <c r="AP27" s="231"/>
      <c r="AQ27" s="231"/>
      <c r="AR27" s="231"/>
      <c r="AS27" s="231"/>
      <c r="AT27" s="232"/>
      <c r="AU27" s="233">
        <f t="shared" si="3"/>
        <v>0</v>
      </c>
      <c r="AV27" s="68"/>
      <c r="AW27" s="32"/>
      <c r="AX27" s="225"/>
      <c r="AY27" s="230"/>
      <c r="AZ27" s="231"/>
      <c r="BA27" s="231"/>
      <c r="BB27" s="231"/>
      <c r="BC27" s="231"/>
      <c r="BD27" s="232"/>
      <c r="BE27" s="233">
        <f t="shared" si="4"/>
        <v>0</v>
      </c>
      <c r="BF27" s="68"/>
      <c r="BG27" s="32"/>
      <c r="BH27" s="68"/>
      <c r="BI27" s="32"/>
      <c r="BJ27" s="225"/>
      <c r="BK27" s="230"/>
      <c r="BL27" s="231"/>
      <c r="BM27" s="231"/>
      <c r="BN27" s="231"/>
      <c r="BO27" s="231"/>
      <c r="BP27" s="232"/>
      <c r="BQ27" s="233">
        <f t="shared" si="5"/>
        <v>0</v>
      </c>
      <c r="BR27" s="225"/>
      <c r="BS27" s="230"/>
      <c r="BT27" s="231"/>
      <c r="BU27" s="231"/>
      <c r="BV27" s="231"/>
      <c r="BW27" s="231">
        <v>1</v>
      </c>
      <c r="BX27" s="232"/>
      <c r="BY27" s="232"/>
      <c r="BZ27" s="232"/>
      <c r="CA27" s="233">
        <f t="shared" si="6"/>
        <v>1</v>
      </c>
      <c r="CB27" s="225"/>
      <c r="CC27" s="230"/>
      <c r="CD27" s="231"/>
      <c r="CE27" s="231"/>
      <c r="CF27" s="231"/>
      <c r="CG27" s="231"/>
      <c r="CH27" s="232"/>
      <c r="CI27" s="232"/>
      <c r="CJ27" s="232"/>
      <c r="CK27" s="233">
        <f t="shared" si="7"/>
        <v>0</v>
      </c>
      <c r="CL27" s="67"/>
      <c r="CM27" s="260"/>
      <c r="CN27" s="260"/>
      <c r="CO27" s="132"/>
      <c r="CP27" s="132"/>
      <c r="CQ27" s="132"/>
      <c r="CR27" s="261">
        <f t="shared" si="8"/>
        <v>0</v>
      </c>
      <c r="CS27" s="68"/>
      <c r="CT27" s="32"/>
    </row>
    <row r="28" spans="1:98" ht="12.75" customHeight="1">
      <c r="A28" s="184" t="s">
        <v>56</v>
      </c>
      <c r="B28" s="214">
        <v>21</v>
      </c>
      <c r="C28" s="124" t="s">
        <v>31</v>
      </c>
      <c r="D28" s="285">
        <f t="shared" si="9"/>
        <v>0</v>
      </c>
      <c r="E28" s="189"/>
      <c r="F28" s="131"/>
      <c r="G28" s="132"/>
      <c r="H28" s="132"/>
      <c r="I28" s="132"/>
      <c r="J28" s="132"/>
      <c r="K28" s="132"/>
      <c r="L28" s="132"/>
      <c r="M28" s="133"/>
      <c r="N28" s="140">
        <f t="shared" si="0"/>
        <v>0</v>
      </c>
      <c r="O28" s="67"/>
      <c r="P28" s="131"/>
      <c r="Q28" s="132"/>
      <c r="R28" s="132"/>
      <c r="S28" s="134"/>
      <c r="T28" s="132"/>
      <c r="U28" s="132"/>
      <c r="V28" s="132"/>
      <c r="W28" s="133"/>
      <c r="X28" s="68"/>
      <c r="Y28" s="32"/>
      <c r="Z28" s="225"/>
      <c r="AA28" s="230"/>
      <c r="AB28" s="231"/>
      <c r="AC28" s="231"/>
      <c r="AD28" s="231"/>
      <c r="AE28" s="231"/>
      <c r="AF28" s="232"/>
      <c r="AG28" s="232"/>
      <c r="AH28" s="232"/>
      <c r="AI28" s="233">
        <f t="shared" si="1"/>
        <v>0</v>
      </c>
      <c r="AJ28" s="225"/>
      <c r="AK28" s="230"/>
      <c r="AL28" s="231"/>
      <c r="AM28" s="233">
        <f t="shared" si="2"/>
        <v>0</v>
      </c>
      <c r="AN28" s="225"/>
      <c r="AO28" s="230"/>
      <c r="AP28" s="231"/>
      <c r="AQ28" s="231"/>
      <c r="AR28" s="231"/>
      <c r="AS28" s="231"/>
      <c r="AT28" s="232"/>
      <c r="AU28" s="233">
        <f t="shared" si="3"/>
        <v>0</v>
      </c>
      <c r="AV28" s="68"/>
      <c r="AW28" s="32"/>
      <c r="AX28" s="225"/>
      <c r="AY28" s="230"/>
      <c r="AZ28" s="231"/>
      <c r="BA28" s="231"/>
      <c r="BB28" s="231"/>
      <c r="BC28" s="231"/>
      <c r="BD28" s="232"/>
      <c r="BE28" s="233">
        <f t="shared" si="4"/>
        <v>0</v>
      </c>
      <c r="BF28" s="68"/>
      <c r="BG28" s="32"/>
      <c r="BH28" s="68"/>
      <c r="BI28" s="32"/>
      <c r="BJ28" s="225"/>
      <c r="BK28" s="230"/>
      <c r="BL28" s="231"/>
      <c r="BM28" s="231"/>
      <c r="BN28" s="231"/>
      <c r="BO28" s="231"/>
      <c r="BP28" s="232"/>
      <c r="BQ28" s="233">
        <f t="shared" si="5"/>
        <v>0</v>
      </c>
      <c r="BR28" s="225"/>
      <c r="BS28" s="230"/>
      <c r="BT28" s="231"/>
      <c r="BU28" s="231"/>
      <c r="BV28" s="231"/>
      <c r="BW28" s="231"/>
      <c r="BX28" s="232"/>
      <c r="BY28" s="232"/>
      <c r="BZ28" s="232"/>
      <c r="CA28" s="233">
        <f t="shared" si="6"/>
        <v>0</v>
      </c>
      <c r="CB28" s="225"/>
      <c r="CC28" s="230"/>
      <c r="CD28" s="231"/>
      <c r="CE28" s="231"/>
      <c r="CF28" s="231"/>
      <c r="CG28" s="231"/>
      <c r="CH28" s="232"/>
      <c r="CI28" s="232"/>
      <c r="CJ28" s="232"/>
      <c r="CK28" s="233">
        <f t="shared" si="7"/>
        <v>0</v>
      </c>
      <c r="CL28" s="67"/>
      <c r="CM28" s="260"/>
      <c r="CN28" s="260"/>
      <c r="CO28" s="132"/>
      <c r="CP28" s="132"/>
      <c r="CQ28" s="132"/>
      <c r="CR28" s="261">
        <f t="shared" si="8"/>
        <v>0</v>
      </c>
      <c r="CS28" s="68"/>
      <c r="CT28" s="32"/>
    </row>
    <row r="29" spans="1:98" ht="12.75" customHeight="1">
      <c r="A29" s="184" t="s">
        <v>56</v>
      </c>
      <c r="B29" s="215" t="s">
        <v>56</v>
      </c>
      <c r="C29" s="124" t="s">
        <v>24</v>
      </c>
      <c r="D29" s="285">
        <f t="shared" si="9"/>
        <v>0</v>
      </c>
      <c r="E29" s="189"/>
      <c r="F29" s="131"/>
      <c r="G29" s="132"/>
      <c r="H29" s="132"/>
      <c r="I29" s="134"/>
      <c r="J29" s="132"/>
      <c r="K29" s="132"/>
      <c r="L29" s="132"/>
      <c r="M29" s="133"/>
      <c r="N29" s="140">
        <f t="shared" si="0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  <c r="Z29" s="225"/>
      <c r="AA29" s="230"/>
      <c r="AB29" s="231"/>
      <c r="AC29" s="231"/>
      <c r="AD29" s="231"/>
      <c r="AE29" s="231"/>
      <c r="AF29" s="232"/>
      <c r="AG29" s="232"/>
      <c r="AH29" s="232"/>
      <c r="AI29" s="233">
        <f t="shared" si="1"/>
        <v>0</v>
      </c>
      <c r="AJ29" s="225"/>
      <c r="AK29" s="230"/>
      <c r="AL29" s="231"/>
      <c r="AM29" s="233">
        <f t="shared" si="2"/>
        <v>0</v>
      </c>
      <c r="AN29" s="225"/>
      <c r="AO29" s="230"/>
      <c r="AP29" s="231"/>
      <c r="AQ29" s="231"/>
      <c r="AR29" s="231"/>
      <c r="AS29" s="231"/>
      <c r="AT29" s="232"/>
      <c r="AU29" s="233">
        <f t="shared" si="3"/>
        <v>0</v>
      </c>
      <c r="AV29" s="68"/>
      <c r="AW29" s="32"/>
      <c r="AX29" s="225"/>
      <c r="AY29" s="230"/>
      <c r="AZ29" s="231"/>
      <c r="BA29" s="231"/>
      <c r="BB29" s="231"/>
      <c r="BC29" s="231"/>
      <c r="BD29" s="232"/>
      <c r="BE29" s="233">
        <f t="shared" si="4"/>
        <v>0</v>
      </c>
      <c r="BF29" s="68"/>
      <c r="BG29" s="32"/>
      <c r="BH29" s="68"/>
      <c r="BI29" s="32"/>
      <c r="BJ29" s="225"/>
      <c r="BK29" s="230"/>
      <c r="BL29" s="231"/>
      <c r="BM29" s="231"/>
      <c r="BN29" s="231"/>
      <c r="BO29" s="231"/>
      <c r="BP29" s="232"/>
      <c r="BQ29" s="233">
        <f t="shared" si="5"/>
        <v>0</v>
      </c>
      <c r="BR29" s="225"/>
      <c r="BS29" s="230"/>
      <c r="BT29" s="231"/>
      <c r="BU29" s="231"/>
      <c r="BV29" s="231"/>
      <c r="BW29" s="231"/>
      <c r="BX29" s="232"/>
      <c r="BY29" s="232"/>
      <c r="BZ29" s="232"/>
      <c r="CA29" s="233">
        <f t="shared" si="6"/>
        <v>0</v>
      </c>
      <c r="CB29" s="225"/>
      <c r="CC29" s="230"/>
      <c r="CD29" s="231"/>
      <c r="CE29" s="231"/>
      <c r="CF29" s="231"/>
      <c r="CG29" s="231"/>
      <c r="CH29" s="232"/>
      <c r="CI29" s="232"/>
      <c r="CJ29" s="232"/>
      <c r="CK29" s="233">
        <f t="shared" si="7"/>
        <v>0</v>
      </c>
      <c r="CL29" s="67"/>
      <c r="CM29" s="260"/>
      <c r="CN29" s="260"/>
      <c r="CO29" s="132"/>
      <c r="CP29" s="132"/>
      <c r="CQ29" s="132"/>
      <c r="CR29" s="261">
        <f t="shared" si="8"/>
        <v>0</v>
      </c>
      <c r="CS29" s="68"/>
      <c r="CT29" s="32"/>
    </row>
    <row r="30" spans="1:98" ht="12.75" customHeight="1">
      <c r="A30" s="184" t="s">
        <v>56</v>
      </c>
      <c r="B30" s="215" t="s">
        <v>56</v>
      </c>
      <c r="C30" s="124" t="s">
        <v>124</v>
      </c>
      <c r="D30" s="285">
        <f t="shared" si="9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0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  <c r="Z30" s="225"/>
      <c r="AA30" s="230"/>
      <c r="AB30" s="231"/>
      <c r="AC30" s="231"/>
      <c r="AD30" s="231"/>
      <c r="AE30" s="231"/>
      <c r="AF30" s="232"/>
      <c r="AG30" s="232"/>
      <c r="AH30" s="232"/>
      <c r="AI30" s="233">
        <f t="shared" si="1"/>
        <v>0</v>
      </c>
      <c r="AJ30" s="225"/>
      <c r="AK30" s="230"/>
      <c r="AL30" s="231"/>
      <c r="AM30" s="233">
        <f t="shared" si="2"/>
        <v>0</v>
      </c>
      <c r="AN30" s="225"/>
      <c r="AO30" s="230"/>
      <c r="AP30" s="231"/>
      <c r="AQ30" s="231"/>
      <c r="AR30" s="231"/>
      <c r="AS30" s="231"/>
      <c r="AT30" s="232"/>
      <c r="AU30" s="233">
        <f t="shared" si="3"/>
        <v>0</v>
      </c>
      <c r="AV30" s="68"/>
      <c r="AW30" s="32"/>
      <c r="AX30" s="225"/>
      <c r="AY30" s="230"/>
      <c r="AZ30" s="231"/>
      <c r="BA30" s="231"/>
      <c r="BB30" s="231"/>
      <c r="BC30" s="231"/>
      <c r="BD30" s="232"/>
      <c r="BE30" s="233">
        <f t="shared" si="4"/>
        <v>0</v>
      </c>
      <c r="BF30" s="68"/>
      <c r="BG30" s="32"/>
      <c r="BH30" s="68"/>
      <c r="BI30" s="32"/>
      <c r="BJ30" s="225"/>
      <c r="BK30" s="230"/>
      <c r="BL30" s="231"/>
      <c r="BM30" s="231"/>
      <c r="BN30" s="231"/>
      <c r="BO30" s="231"/>
      <c r="BP30" s="232"/>
      <c r="BQ30" s="233">
        <f t="shared" si="5"/>
        <v>0</v>
      </c>
      <c r="BR30" s="225"/>
      <c r="BS30" s="230"/>
      <c r="BT30" s="231"/>
      <c r="BU30" s="231"/>
      <c r="BV30" s="231"/>
      <c r="BW30" s="231"/>
      <c r="BX30" s="232"/>
      <c r="BY30" s="232"/>
      <c r="BZ30" s="232"/>
      <c r="CA30" s="233">
        <f t="shared" si="6"/>
        <v>0</v>
      </c>
      <c r="CB30" s="225"/>
      <c r="CC30" s="230"/>
      <c r="CD30" s="231"/>
      <c r="CE30" s="231"/>
      <c r="CF30" s="231"/>
      <c r="CG30" s="231"/>
      <c r="CH30" s="232"/>
      <c r="CI30" s="232"/>
      <c r="CJ30" s="232"/>
      <c r="CK30" s="233">
        <f t="shared" si="7"/>
        <v>0</v>
      </c>
      <c r="CL30" s="67"/>
      <c r="CM30" s="260"/>
      <c r="CN30" s="260"/>
      <c r="CO30" s="132"/>
      <c r="CP30" s="132"/>
      <c r="CQ30" s="132"/>
      <c r="CR30" s="261">
        <f t="shared" si="8"/>
        <v>0</v>
      </c>
      <c r="CS30" s="68"/>
      <c r="CT30" s="32"/>
    </row>
    <row r="31" spans="1:98" ht="12.75" customHeight="1">
      <c r="A31" s="184" t="s">
        <v>56</v>
      </c>
      <c r="B31" s="215" t="s">
        <v>56</v>
      </c>
      <c r="C31" s="123" t="s">
        <v>25</v>
      </c>
      <c r="D31" s="285">
        <f t="shared" si="9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0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  <c r="Z31" s="225"/>
      <c r="AA31" s="230"/>
      <c r="AB31" s="231"/>
      <c r="AC31" s="231"/>
      <c r="AD31" s="231"/>
      <c r="AE31" s="231"/>
      <c r="AF31" s="232"/>
      <c r="AG31" s="232"/>
      <c r="AH31" s="232"/>
      <c r="AI31" s="233">
        <f t="shared" si="1"/>
        <v>0</v>
      </c>
      <c r="AJ31" s="225"/>
      <c r="AK31" s="230"/>
      <c r="AL31" s="231"/>
      <c r="AM31" s="233">
        <f t="shared" si="2"/>
        <v>0</v>
      </c>
      <c r="AN31" s="225"/>
      <c r="AO31" s="230"/>
      <c r="AP31" s="231"/>
      <c r="AQ31" s="231"/>
      <c r="AR31" s="231"/>
      <c r="AS31" s="231"/>
      <c r="AT31" s="232"/>
      <c r="AU31" s="233">
        <f t="shared" si="3"/>
        <v>0</v>
      </c>
      <c r="AV31" s="68"/>
      <c r="AW31" s="32"/>
      <c r="AX31" s="225"/>
      <c r="AY31" s="230"/>
      <c r="AZ31" s="231"/>
      <c r="BA31" s="231"/>
      <c r="BB31" s="231"/>
      <c r="BC31" s="231"/>
      <c r="BD31" s="232"/>
      <c r="BE31" s="233">
        <f t="shared" si="4"/>
        <v>0</v>
      </c>
      <c r="BF31" s="68"/>
      <c r="BG31" s="32"/>
      <c r="BH31" s="68"/>
      <c r="BI31" s="32"/>
      <c r="BJ31" s="225"/>
      <c r="BK31" s="230"/>
      <c r="BL31" s="231"/>
      <c r="BM31" s="231"/>
      <c r="BN31" s="231"/>
      <c r="BO31" s="231"/>
      <c r="BP31" s="232"/>
      <c r="BQ31" s="233">
        <f t="shared" si="5"/>
        <v>0</v>
      </c>
      <c r="BR31" s="225"/>
      <c r="BS31" s="230"/>
      <c r="BT31" s="231"/>
      <c r="BU31" s="231"/>
      <c r="BV31" s="231"/>
      <c r="BW31" s="231"/>
      <c r="BX31" s="232"/>
      <c r="BY31" s="232"/>
      <c r="BZ31" s="232"/>
      <c r="CA31" s="233">
        <f t="shared" si="6"/>
        <v>0</v>
      </c>
      <c r="CB31" s="225"/>
      <c r="CC31" s="230"/>
      <c r="CD31" s="231"/>
      <c r="CE31" s="231"/>
      <c r="CF31" s="231"/>
      <c r="CG31" s="231"/>
      <c r="CH31" s="232"/>
      <c r="CI31" s="232"/>
      <c r="CJ31" s="232"/>
      <c r="CK31" s="233">
        <f t="shared" si="7"/>
        <v>0</v>
      </c>
      <c r="CL31" s="67"/>
      <c r="CM31" s="260"/>
      <c r="CN31" s="260"/>
      <c r="CO31" s="132"/>
      <c r="CP31" s="132"/>
      <c r="CQ31" s="132"/>
      <c r="CR31" s="261">
        <f t="shared" si="8"/>
        <v>0</v>
      </c>
      <c r="CS31" s="68"/>
      <c r="CT31" s="32"/>
    </row>
    <row r="32" spans="1:98" ht="12.75" customHeight="1">
      <c r="A32" s="184" t="s">
        <v>56</v>
      </c>
      <c r="B32" s="215" t="s">
        <v>56</v>
      </c>
      <c r="C32" s="123" t="s">
        <v>26</v>
      </c>
      <c r="D32" s="285">
        <f t="shared" si="9"/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t="shared" si="0"/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  <c r="Z32" s="225"/>
      <c r="AA32" s="234"/>
      <c r="AB32" s="235"/>
      <c r="AC32" s="235"/>
      <c r="AD32" s="235"/>
      <c r="AE32" s="235"/>
      <c r="AF32" s="236"/>
      <c r="AG32" s="236"/>
      <c r="AH32" s="236"/>
      <c r="AI32" s="233">
        <f t="shared" si="1"/>
        <v>0</v>
      </c>
      <c r="AJ32" s="225"/>
      <c r="AK32" s="234"/>
      <c r="AL32" s="235"/>
      <c r="AM32" s="233">
        <f t="shared" si="2"/>
        <v>0</v>
      </c>
      <c r="AN32" s="225"/>
      <c r="AO32" s="234"/>
      <c r="AP32" s="235"/>
      <c r="AQ32" s="235"/>
      <c r="AR32" s="235"/>
      <c r="AS32" s="235"/>
      <c r="AT32" s="236"/>
      <c r="AU32" s="233">
        <f t="shared" si="3"/>
        <v>0</v>
      </c>
      <c r="AV32" s="68"/>
      <c r="AW32" s="32"/>
      <c r="AX32" s="225"/>
      <c r="AY32" s="234"/>
      <c r="AZ32" s="235"/>
      <c r="BA32" s="235"/>
      <c r="BB32" s="235"/>
      <c r="BC32" s="235"/>
      <c r="BD32" s="236"/>
      <c r="BE32" s="233">
        <f t="shared" si="4"/>
        <v>0</v>
      </c>
      <c r="BF32" s="68"/>
      <c r="BG32" s="32"/>
      <c r="BH32" s="68"/>
      <c r="BI32" s="32"/>
      <c r="BJ32" s="225"/>
      <c r="BK32" s="234"/>
      <c r="BL32" s="235"/>
      <c r="BM32" s="235"/>
      <c r="BN32" s="235"/>
      <c r="BO32" s="235"/>
      <c r="BP32" s="236"/>
      <c r="BQ32" s="233">
        <f t="shared" si="5"/>
        <v>0</v>
      </c>
      <c r="BR32" s="225"/>
      <c r="BS32" s="234"/>
      <c r="BT32" s="235"/>
      <c r="BU32" s="235"/>
      <c r="BV32" s="235"/>
      <c r="BW32" s="235"/>
      <c r="BX32" s="236"/>
      <c r="BY32" s="236"/>
      <c r="BZ32" s="236"/>
      <c r="CA32" s="233">
        <f t="shared" si="6"/>
        <v>0</v>
      </c>
      <c r="CB32" s="225"/>
      <c r="CC32" s="234"/>
      <c r="CD32" s="235"/>
      <c r="CE32" s="235"/>
      <c r="CF32" s="235"/>
      <c r="CG32" s="235"/>
      <c r="CH32" s="236"/>
      <c r="CI32" s="236"/>
      <c r="CJ32" s="236"/>
      <c r="CK32" s="233">
        <f t="shared" si="7"/>
        <v>0</v>
      </c>
      <c r="CL32" s="67"/>
      <c r="CM32" s="260"/>
      <c r="CN32" s="260"/>
      <c r="CO32" s="132"/>
      <c r="CP32" s="132"/>
      <c r="CQ32" s="132"/>
      <c r="CR32" s="261">
        <f t="shared" si="8"/>
        <v>0</v>
      </c>
      <c r="CS32" s="68"/>
      <c r="CT32" s="32"/>
    </row>
    <row r="33" spans="1:98" ht="12.75" customHeight="1">
      <c r="A33" s="184" t="s">
        <v>56</v>
      </c>
      <c r="B33" s="215" t="s">
        <v>56</v>
      </c>
      <c r="C33" s="123" t="s">
        <v>53</v>
      </c>
      <c r="D33" s="285">
        <f t="shared" si="9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0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  <c r="Z33" s="225"/>
      <c r="AA33" s="234"/>
      <c r="AB33" s="235"/>
      <c r="AC33" s="235"/>
      <c r="AD33" s="235"/>
      <c r="AE33" s="235"/>
      <c r="AF33" s="236"/>
      <c r="AG33" s="236"/>
      <c r="AH33" s="236"/>
      <c r="AI33" s="233">
        <f t="shared" si="1"/>
        <v>0</v>
      </c>
      <c r="AJ33" s="225"/>
      <c r="AK33" s="234"/>
      <c r="AL33" s="235"/>
      <c r="AM33" s="233">
        <f t="shared" si="2"/>
        <v>0</v>
      </c>
      <c r="AN33" s="225"/>
      <c r="AO33" s="234"/>
      <c r="AP33" s="235"/>
      <c r="AQ33" s="235"/>
      <c r="AR33" s="235"/>
      <c r="AS33" s="235"/>
      <c r="AT33" s="236"/>
      <c r="AU33" s="233">
        <f t="shared" si="3"/>
        <v>0</v>
      </c>
      <c r="AV33" s="68"/>
      <c r="AW33" s="32"/>
      <c r="AX33" s="225"/>
      <c r="AY33" s="234"/>
      <c r="AZ33" s="235"/>
      <c r="BA33" s="235"/>
      <c r="BB33" s="235"/>
      <c r="BC33" s="235"/>
      <c r="BD33" s="236"/>
      <c r="BE33" s="233">
        <f t="shared" si="4"/>
        <v>0</v>
      </c>
      <c r="BF33" s="68"/>
      <c r="BG33" s="32"/>
      <c r="BH33" s="68"/>
      <c r="BI33" s="32"/>
      <c r="BJ33" s="225"/>
      <c r="BK33" s="234"/>
      <c r="BL33" s="235"/>
      <c r="BM33" s="235"/>
      <c r="BN33" s="235"/>
      <c r="BO33" s="235"/>
      <c r="BP33" s="236"/>
      <c r="BQ33" s="233">
        <f t="shared" si="5"/>
        <v>0</v>
      </c>
      <c r="BR33" s="225"/>
      <c r="BS33" s="234"/>
      <c r="BT33" s="235"/>
      <c r="BU33" s="235"/>
      <c r="BV33" s="235"/>
      <c r="BW33" s="235"/>
      <c r="BX33" s="236"/>
      <c r="BY33" s="236"/>
      <c r="BZ33" s="236"/>
      <c r="CA33" s="233">
        <f t="shared" si="6"/>
        <v>0</v>
      </c>
      <c r="CB33" s="225"/>
      <c r="CC33" s="234"/>
      <c r="CD33" s="235"/>
      <c r="CE33" s="235"/>
      <c r="CF33" s="235"/>
      <c r="CG33" s="235"/>
      <c r="CH33" s="236"/>
      <c r="CI33" s="236"/>
      <c r="CJ33" s="236"/>
      <c r="CK33" s="233">
        <f t="shared" si="7"/>
        <v>0</v>
      </c>
      <c r="CL33" s="67"/>
      <c r="CM33" s="260"/>
      <c r="CN33" s="263"/>
      <c r="CO33" s="264"/>
      <c r="CP33" s="132"/>
      <c r="CQ33" s="132"/>
      <c r="CR33" s="261">
        <f t="shared" si="8"/>
        <v>0</v>
      </c>
      <c r="CS33" s="68"/>
      <c r="CT33" s="32"/>
    </row>
    <row r="34" spans="1:98" ht="12.75" customHeight="1">
      <c r="A34" s="184" t="s">
        <v>56</v>
      </c>
      <c r="B34" s="215" t="s">
        <v>56</v>
      </c>
      <c r="C34" s="123" t="s">
        <v>60</v>
      </c>
      <c r="D34" s="285">
        <f t="shared" si="9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0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  <c r="Z34" s="225"/>
      <c r="AA34" s="234"/>
      <c r="AB34" s="235"/>
      <c r="AC34" s="235"/>
      <c r="AD34" s="235"/>
      <c r="AE34" s="235"/>
      <c r="AF34" s="236"/>
      <c r="AG34" s="236"/>
      <c r="AH34" s="237"/>
      <c r="AI34" s="238">
        <f t="shared" si="1"/>
        <v>0</v>
      </c>
      <c r="AJ34" s="225"/>
      <c r="AK34" s="234"/>
      <c r="AL34" s="235"/>
      <c r="AM34" s="238">
        <f t="shared" si="2"/>
        <v>0</v>
      </c>
      <c r="AN34" s="225"/>
      <c r="AO34" s="234"/>
      <c r="AP34" s="235"/>
      <c r="AQ34" s="235"/>
      <c r="AR34" s="235"/>
      <c r="AS34" s="235"/>
      <c r="AT34" s="237"/>
      <c r="AU34" s="238">
        <f t="shared" si="3"/>
        <v>0</v>
      </c>
      <c r="AV34" s="68"/>
      <c r="AW34" s="32"/>
      <c r="AX34" s="225"/>
      <c r="AY34" s="234"/>
      <c r="AZ34" s="235"/>
      <c r="BA34" s="235"/>
      <c r="BB34" s="235"/>
      <c r="BC34" s="235"/>
      <c r="BD34" s="237"/>
      <c r="BE34" s="238">
        <f t="shared" si="4"/>
        <v>0</v>
      </c>
      <c r="BF34" s="68"/>
      <c r="BG34" s="32"/>
      <c r="BH34" s="68"/>
      <c r="BI34" s="32"/>
      <c r="BJ34" s="225"/>
      <c r="BK34" s="234"/>
      <c r="BL34" s="235"/>
      <c r="BM34" s="235"/>
      <c r="BN34" s="235"/>
      <c r="BO34" s="235"/>
      <c r="BP34" s="237"/>
      <c r="BQ34" s="238">
        <f t="shared" si="5"/>
        <v>0</v>
      </c>
      <c r="BR34" s="225"/>
      <c r="BS34" s="234"/>
      <c r="BT34" s="235"/>
      <c r="BU34" s="235"/>
      <c r="BV34" s="235"/>
      <c r="BW34" s="235"/>
      <c r="BX34" s="236"/>
      <c r="BY34" s="236"/>
      <c r="BZ34" s="237"/>
      <c r="CA34" s="238">
        <f t="shared" si="6"/>
        <v>0</v>
      </c>
      <c r="CB34" s="225"/>
      <c r="CC34" s="234"/>
      <c r="CD34" s="235"/>
      <c r="CE34" s="235"/>
      <c r="CF34" s="235"/>
      <c r="CG34" s="235"/>
      <c r="CH34" s="236"/>
      <c r="CI34" s="236"/>
      <c r="CJ34" s="237"/>
      <c r="CK34" s="238">
        <f t="shared" si="7"/>
        <v>0</v>
      </c>
      <c r="CL34" s="67"/>
      <c r="CM34" s="260"/>
      <c r="CN34" s="263"/>
      <c r="CO34" s="264"/>
      <c r="CP34" s="132"/>
      <c r="CQ34" s="132"/>
      <c r="CR34" s="261">
        <f t="shared" si="8"/>
        <v>0</v>
      </c>
      <c r="CS34" s="68"/>
      <c r="CT34" s="32"/>
    </row>
    <row r="35" spans="1:98" ht="12.75" customHeight="1">
      <c r="A35" s="184" t="s">
        <v>56</v>
      </c>
      <c r="B35" s="215" t="s">
        <v>56</v>
      </c>
      <c r="C35" s="123" t="s">
        <v>186</v>
      </c>
      <c r="D35" s="285">
        <f t="shared" si="9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0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  <c r="Z35" s="225"/>
      <c r="AA35" s="230"/>
      <c r="AB35" s="231"/>
      <c r="AC35" s="231"/>
      <c r="AD35" s="231"/>
      <c r="AE35" s="231"/>
      <c r="AF35" s="232"/>
      <c r="AG35" s="232"/>
      <c r="AH35" s="239"/>
      <c r="AI35" s="238">
        <f t="shared" si="1"/>
        <v>0</v>
      </c>
      <c r="AJ35" s="225"/>
      <c r="AK35" s="230"/>
      <c r="AL35" s="231"/>
      <c r="AM35" s="238">
        <f t="shared" si="2"/>
        <v>0</v>
      </c>
      <c r="AN35" s="225"/>
      <c r="AO35" s="230"/>
      <c r="AP35" s="231"/>
      <c r="AQ35" s="231"/>
      <c r="AR35" s="231"/>
      <c r="AS35" s="231"/>
      <c r="AT35" s="239"/>
      <c r="AU35" s="238">
        <f t="shared" si="3"/>
        <v>0</v>
      </c>
      <c r="AV35" s="68"/>
      <c r="AW35" s="32"/>
      <c r="AX35" s="225"/>
      <c r="AY35" s="230"/>
      <c r="AZ35" s="231"/>
      <c r="BA35" s="231"/>
      <c r="BB35" s="231"/>
      <c r="BC35" s="231"/>
      <c r="BD35" s="239"/>
      <c r="BE35" s="238">
        <f t="shared" si="4"/>
        <v>0</v>
      </c>
      <c r="BF35" s="68"/>
      <c r="BG35" s="32"/>
      <c r="BH35" s="68"/>
      <c r="BI35" s="32"/>
      <c r="BJ35" s="225"/>
      <c r="BK35" s="234"/>
      <c r="BL35" s="235"/>
      <c r="BM35" s="235"/>
      <c r="BN35" s="235"/>
      <c r="BO35" s="235"/>
      <c r="BP35" s="237"/>
      <c r="BQ35" s="254">
        <f t="shared" si="5"/>
        <v>0</v>
      </c>
      <c r="BR35" s="225"/>
      <c r="BS35" s="230"/>
      <c r="BT35" s="231"/>
      <c r="BU35" s="231"/>
      <c r="BV35" s="231"/>
      <c r="BW35" s="231"/>
      <c r="BX35" s="232"/>
      <c r="BY35" s="232"/>
      <c r="BZ35" s="239"/>
      <c r="CA35" s="238">
        <f t="shared" si="6"/>
        <v>0</v>
      </c>
      <c r="CB35" s="225"/>
      <c r="CC35" s="230"/>
      <c r="CD35" s="231"/>
      <c r="CE35" s="231"/>
      <c r="CF35" s="231"/>
      <c r="CG35" s="231"/>
      <c r="CH35" s="232"/>
      <c r="CI35" s="232"/>
      <c r="CJ35" s="239"/>
      <c r="CK35" s="238">
        <f t="shared" si="7"/>
        <v>0</v>
      </c>
      <c r="CL35" s="67"/>
      <c r="CM35" s="131"/>
      <c r="CN35" s="260"/>
      <c r="CO35" s="132"/>
      <c r="CP35" s="132"/>
      <c r="CQ35" s="132"/>
      <c r="CR35" s="261">
        <f t="shared" si="8"/>
        <v>0</v>
      </c>
      <c r="CS35" s="68"/>
      <c r="CT35" s="32"/>
    </row>
    <row r="36" spans="1:98" ht="12.75" customHeight="1">
      <c r="A36" s="184" t="s">
        <v>56</v>
      </c>
      <c r="B36" s="215" t="s">
        <v>56</v>
      </c>
      <c r="C36" s="123" t="s">
        <v>55</v>
      </c>
      <c r="D36" s="285">
        <f t="shared" si="9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0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  <c r="Z36" s="225"/>
      <c r="AA36" s="230"/>
      <c r="AB36" s="231"/>
      <c r="AC36" s="231"/>
      <c r="AD36" s="231"/>
      <c r="AE36" s="231"/>
      <c r="AF36" s="232"/>
      <c r="AG36" s="232"/>
      <c r="AH36" s="239"/>
      <c r="AI36" s="238">
        <f t="shared" si="1"/>
        <v>0</v>
      </c>
      <c r="AJ36" s="225"/>
      <c r="AK36" s="230"/>
      <c r="AL36" s="231"/>
      <c r="AM36" s="238">
        <f t="shared" si="2"/>
        <v>0</v>
      </c>
      <c r="AN36" s="225"/>
      <c r="AO36" s="230"/>
      <c r="AP36" s="231"/>
      <c r="AQ36" s="231"/>
      <c r="AR36" s="231"/>
      <c r="AS36" s="231"/>
      <c r="AT36" s="239"/>
      <c r="AU36" s="238">
        <f t="shared" si="3"/>
        <v>0</v>
      </c>
      <c r="AV36" s="251"/>
      <c r="AW36" s="32"/>
      <c r="AX36" s="225"/>
      <c r="AY36" s="230"/>
      <c r="AZ36" s="231"/>
      <c r="BA36" s="231"/>
      <c r="BB36" s="231"/>
      <c r="BC36" s="231"/>
      <c r="BD36" s="239"/>
      <c r="BE36" s="238">
        <f t="shared" si="4"/>
        <v>0</v>
      </c>
      <c r="BF36" s="251"/>
      <c r="BG36" s="32"/>
      <c r="BH36" s="68"/>
      <c r="BI36" s="32"/>
      <c r="BJ36" s="225"/>
      <c r="BK36" s="230"/>
      <c r="BL36" s="231"/>
      <c r="BM36" s="231"/>
      <c r="BN36" s="231"/>
      <c r="BO36" s="231"/>
      <c r="BP36" s="239"/>
      <c r="BQ36" s="238">
        <f t="shared" si="5"/>
        <v>0</v>
      </c>
      <c r="BR36" s="225"/>
      <c r="BS36" s="230"/>
      <c r="BT36" s="231"/>
      <c r="BU36" s="231"/>
      <c r="BV36" s="231"/>
      <c r="BW36" s="231"/>
      <c r="BX36" s="232"/>
      <c r="BY36" s="232"/>
      <c r="BZ36" s="239"/>
      <c r="CA36" s="238">
        <f t="shared" si="6"/>
        <v>0</v>
      </c>
      <c r="CB36" s="225"/>
      <c r="CC36" s="230"/>
      <c r="CD36" s="231"/>
      <c r="CE36" s="231"/>
      <c r="CF36" s="231"/>
      <c r="CG36" s="231"/>
      <c r="CH36" s="232"/>
      <c r="CI36" s="232"/>
      <c r="CJ36" s="239"/>
      <c r="CK36" s="238">
        <f t="shared" si="7"/>
        <v>0</v>
      </c>
      <c r="CL36" s="67"/>
      <c r="CM36" s="131"/>
      <c r="CN36" s="260"/>
      <c r="CO36" s="132"/>
      <c r="CP36" s="132"/>
      <c r="CQ36" s="132"/>
      <c r="CR36" s="261">
        <f t="shared" si="8"/>
        <v>0</v>
      </c>
      <c r="CS36" s="68"/>
      <c r="CT36" s="32"/>
    </row>
    <row r="37" spans="1:98" ht="12.75" customHeight="1">
      <c r="A37" s="184" t="s">
        <v>56</v>
      </c>
      <c r="B37" s="215" t="s">
        <v>56</v>
      </c>
      <c r="C37" s="123" t="s">
        <v>23</v>
      </c>
      <c r="D37" s="285">
        <f t="shared" si="9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0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  <c r="Z37" s="225"/>
      <c r="AA37" s="230"/>
      <c r="AB37" s="231"/>
      <c r="AC37" s="231"/>
      <c r="AD37" s="231"/>
      <c r="AE37" s="231"/>
      <c r="AF37" s="232"/>
      <c r="AG37" s="232"/>
      <c r="AH37" s="239"/>
      <c r="AI37" s="238">
        <f t="shared" si="1"/>
        <v>0</v>
      </c>
      <c r="AJ37" s="225"/>
      <c r="AK37" s="230"/>
      <c r="AL37" s="231"/>
      <c r="AM37" s="238">
        <f t="shared" si="2"/>
        <v>0</v>
      </c>
      <c r="AN37" s="225"/>
      <c r="AO37" s="230"/>
      <c r="AP37" s="231"/>
      <c r="AQ37" s="231"/>
      <c r="AR37" s="231"/>
      <c r="AS37" s="231"/>
      <c r="AT37" s="239"/>
      <c r="AU37" s="238">
        <f t="shared" si="3"/>
        <v>0</v>
      </c>
      <c r="AV37" s="252"/>
      <c r="AW37" s="32"/>
      <c r="AX37" s="225"/>
      <c r="AY37" s="230"/>
      <c r="AZ37" s="231"/>
      <c r="BA37" s="231"/>
      <c r="BB37" s="231"/>
      <c r="BC37" s="231"/>
      <c r="BD37" s="239"/>
      <c r="BE37" s="238">
        <f t="shared" si="4"/>
        <v>0</v>
      </c>
      <c r="BF37" s="252"/>
      <c r="BG37" s="32"/>
      <c r="BH37" s="68"/>
      <c r="BI37" s="32"/>
      <c r="BJ37" s="225"/>
      <c r="BK37" s="230"/>
      <c r="BL37" s="231"/>
      <c r="BM37" s="231"/>
      <c r="BN37" s="231"/>
      <c r="BO37" s="231"/>
      <c r="BP37" s="239"/>
      <c r="BQ37" s="238">
        <f t="shared" si="5"/>
        <v>0</v>
      </c>
      <c r="BR37" s="225"/>
      <c r="BS37" s="230"/>
      <c r="BT37" s="231"/>
      <c r="BU37" s="231"/>
      <c r="BV37" s="231"/>
      <c r="BW37" s="231"/>
      <c r="BX37" s="232"/>
      <c r="BY37" s="232"/>
      <c r="BZ37" s="239"/>
      <c r="CA37" s="238">
        <f t="shared" si="6"/>
        <v>0</v>
      </c>
      <c r="CB37" s="225"/>
      <c r="CC37" s="230"/>
      <c r="CD37" s="231"/>
      <c r="CE37" s="231"/>
      <c r="CF37" s="231"/>
      <c r="CG37" s="231"/>
      <c r="CH37" s="232"/>
      <c r="CI37" s="232"/>
      <c r="CJ37" s="239"/>
      <c r="CK37" s="238">
        <f t="shared" si="7"/>
        <v>0</v>
      </c>
      <c r="CL37" s="67"/>
      <c r="CM37" s="131"/>
      <c r="CN37" s="260"/>
      <c r="CO37" s="132"/>
      <c r="CP37" s="132"/>
      <c r="CQ37" s="132"/>
      <c r="CR37" s="261">
        <f t="shared" si="8"/>
        <v>0</v>
      </c>
      <c r="CS37" s="68"/>
      <c r="CT37" s="32"/>
    </row>
    <row r="38" spans="1:98" ht="15.75" thickBot="1">
      <c r="A38" s="185" t="s">
        <v>56</v>
      </c>
      <c r="B38" s="216" t="s">
        <v>56</v>
      </c>
      <c r="C38" s="129" t="s">
        <v>46</v>
      </c>
      <c r="D38" s="286">
        <f t="shared" si="9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0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  <c r="Z38" s="225"/>
      <c r="AA38" s="240"/>
      <c r="AB38" s="241"/>
      <c r="AC38" s="241"/>
      <c r="AD38" s="241"/>
      <c r="AE38" s="241"/>
      <c r="AF38" s="242"/>
      <c r="AG38" s="242"/>
      <c r="AH38" s="243"/>
      <c r="AI38" s="244">
        <f t="shared" si="1"/>
        <v>0</v>
      </c>
      <c r="AJ38" s="225"/>
      <c r="AK38" s="240"/>
      <c r="AL38" s="241"/>
      <c r="AM38" s="244">
        <f t="shared" si="2"/>
        <v>0</v>
      </c>
      <c r="AN38" s="225"/>
      <c r="AO38" s="240"/>
      <c r="AP38" s="241"/>
      <c r="AQ38" s="241"/>
      <c r="AR38" s="241"/>
      <c r="AS38" s="241"/>
      <c r="AT38" s="243"/>
      <c r="AU38" s="244">
        <f t="shared" si="3"/>
        <v>0</v>
      </c>
      <c r="AV38" s="253"/>
      <c r="AW38" s="38"/>
      <c r="AX38" s="225"/>
      <c r="AY38" s="240"/>
      <c r="AZ38" s="241"/>
      <c r="BA38" s="241"/>
      <c r="BB38" s="241"/>
      <c r="BC38" s="241"/>
      <c r="BD38" s="243"/>
      <c r="BE38" s="244">
        <f t="shared" si="4"/>
        <v>0</v>
      </c>
      <c r="BF38" s="253"/>
      <c r="BG38" s="38"/>
      <c r="BH38" s="68"/>
      <c r="BI38" s="38"/>
      <c r="BJ38" s="225"/>
      <c r="BK38" s="240"/>
      <c r="BL38" s="241"/>
      <c r="BM38" s="241"/>
      <c r="BN38" s="241"/>
      <c r="BO38" s="241"/>
      <c r="BP38" s="243"/>
      <c r="BQ38" s="244">
        <f t="shared" si="5"/>
        <v>0</v>
      </c>
      <c r="BR38" s="225"/>
      <c r="BS38" s="240"/>
      <c r="BT38" s="241"/>
      <c r="BU38" s="241"/>
      <c r="BV38" s="241"/>
      <c r="BW38" s="241"/>
      <c r="BX38" s="242"/>
      <c r="BY38" s="242"/>
      <c r="BZ38" s="243"/>
      <c r="CA38" s="244">
        <f t="shared" si="6"/>
        <v>0</v>
      </c>
      <c r="CB38" s="225"/>
      <c r="CC38" s="240"/>
      <c r="CD38" s="241"/>
      <c r="CE38" s="241"/>
      <c r="CF38" s="241"/>
      <c r="CG38" s="241"/>
      <c r="CH38" s="242"/>
      <c r="CI38" s="242"/>
      <c r="CJ38" s="243"/>
      <c r="CK38" s="244">
        <f t="shared" si="7"/>
        <v>0</v>
      </c>
      <c r="CL38" s="67"/>
      <c r="CM38" s="265"/>
      <c r="CN38" s="266"/>
      <c r="CO38" s="137"/>
      <c r="CP38" s="136"/>
      <c r="CQ38" s="137"/>
      <c r="CR38" s="267">
        <f t="shared" si="8"/>
        <v>0</v>
      </c>
      <c r="CS38" s="68"/>
      <c r="CT38" s="38"/>
    </row>
    <row r="39" spans="2:96" ht="15">
      <c r="B39" s="187"/>
      <c r="C39" s="128"/>
      <c r="D39" s="278"/>
      <c r="E39" s="26"/>
      <c r="F39" s="26"/>
      <c r="G39" s="26"/>
      <c r="H39" s="27"/>
      <c r="I39" s="50"/>
      <c r="J39" s="28"/>
      <c r="K39" s="29"/>
      <c r="L39" s="29"/>
      <c r="M39" s="29" t="s">
        <v>120</v>
      </c>
      <c r="N39" s="221">
        <f>SUM(N4:N38)</f>
        <v>190</v>
      </c>
      <c r="O39" s="219" t="s">
        <v>410</v>
      </c>
      <c r="P39" s="219"/>
      <c r="Q39" s="26"/>
      <c r="R39" s="27"/>
      <c r="S39" s="50"/>
      <c r="T39" s="28"/>
      <c r="U39" s="29"/>
      <c r="V39" s="29"/>
      <c r="W39" s="29"/>
      <c r="CL39" s="29"/>
      <c r="CM39" s="268" t="s">
        <v>459</v>
      </c>
      <c r="CN39" s="36"/>
      <c r="CO39" s="36"/>
      <c r="CP39" s="36"/>
      <c r="CQ39" s="52"/>
      <c r="CR39" s="29"/>
    </row>
    <row r="40" spans="2:95" ht="12.75">
      <c r="B40" s="218" t="s">
        <v>81</v>
      </c>
      <c r="D40" s="281" t="s">
        <v>537</v>
      </c>
      <c r="F40" s="22"/>
      <c r="H40" s="22"/>
      <c r="I40" s="51"/>
      <c r="M40" s="22"/>
      <c r="N40" s="22"/>
      <c r="P40" s="22"/>
      <c r="Q40" s="22"/>
      <c r="R40" s="22"/>
      <c r="S40" s="51"/>
      <c r="W40" s="22"/>
      <c r="CL40" s="25"/>
      <c r="CM40" s="25"/>
      <c r="CN40" s="25"/>
      <c r="CO40" s="25"/>
      <c r="CP40" s="25"/>
      <c r="CQ40" s="53"/>
    </row>
    <row r="41" spans="3:95" ht="12.75">
      <c r="C41" s="113" t="s">
        <v>106</v>
      </c>
      <c r="E41" s="29"/>
      <c r="F41" s="36"/>
      <c r="G41" s="36"/>
      <c r="H41" s="36"/>
      <c r="I41" s="52"/>
      <c r="M41" s="29"/>
      <c r="N41" s="29"/>
      <c r="O41" s="29"/>
      <c r="P41" s="36"/>
      <c r="Q41" s="36"/>
      <c r="R41" s="36"/>
      <c r="S41" s="52"/>
      <c r="W41" s="29"/>
      <c r="CL41" s="25"/>
      <c r="CM41" s="25"/>
      <c r="CN41" s="25"/>
      <c r="CO41" s="25"/>
      <c r="CP41" s="25"/>
      <c r="CQ41" s="53"/>
    </row>
    <row r="42" spans="5:95" ht="12.75">
      <c r="E42" s="25"/>
      <c r="F42" s="25"/>
      <c r="G42" s="25"/>
      <c r="H42" s="25"/>
      <c r="I42" s="53"/>
      <c r="O42" s="25"/>
      <c r="P42" s="25"/>
      <c r="Q42" s="25"/>
      <c r="R42" s="25"/>
      <c r="S42" s="53"/>
      <c r="CL42" s="25"/>
      <c r="CM42" s="25"/>
      <c r="CN42" s="25"/>
      <c r="CO42" s="25"/>
      <c r="CP42" s="25"/>
      <c r="CQ42" s="53"/>
    </row>
    <row r="43" spans="1:95" ht="12.75">
      <c r="A43" s="319" t="s">
        <v>299</v>
      </c>
      <c r="B43" s="202"/>
      <c r="C43" s="320"/>
      <c r="D43" s="203"/>
      <c r="E43" s="203"/>
      <c r="F43" s="324"/>
      <c r="G43" s="25"/>
      <c r="H43" s="25"/>
      <c r="I43" s="53"/>
      <c r="O43" s="25"/>
      <c r="P43" s="25"/>
      <c r="Q43" s="25"/>
      <c r="R43" s="25"/>
      <c r="S43" s="53"/>
      <c r="CL43" s="25"/>
      <c r="CM43" s="25"/>
      <c r="CN43" s="25"/>
      <c r="CO43" s="25"/>
      <c r="CP43" s="25"/>
      <c r="CQ43" s="53"/>
    </row>
    <row r="44" spans="1:95" ht="12.75">
      <c r="A44" s="321" t="s">
        <v>694</v>
      </c>
      <c r="B44" s="202"/>
      <c r="C44" s="322"/>
      <c r="D44" s="203"/>
      <c r="E44" s="203"/>
      <c r="F44" s="324"/>
      <c r="G44" s="25"/>
      <c r="H44" s="25"/>
      <c r="I44" s="53"/>
      <c r="K44" s="34"/>
      <c r="O44" s="25"/>
      <c r="P44" s="25"/>
      <c r="Q44" s="25"/>
      <c r="R44" s="25"/>
      <c r="S44" s="53"/>
      <c r="U44" s="34"/>
      <c r="CL44" s="25"/>
      <c r="CM44" s="25"/>
      <c r="CN44" s="25"/>
      <c r="CO44" s="25"/>
      <c r="CP44" s="25"/>
      <c r="CQ44" s="53"/>
    </row>
    <row r="45" spans="1:96" ht="12.75">
      <c r="A45" s="321" t="s">
        <v>300</v>
      </c>
      <c r="B45" s="202"/>
      <c r="C45" s="322"/>
      <c r="D45" s="203"/>
      <c r="E45" s="203"/>
      <c r="F45" s="324"/>
      <c r="G45" s="25"/>
      <c r="H45" s="25"/>
      <c r="I45" s="53"/>
      <c r="O45" s="25"/>
      <c r="P45" s="25"/>
      <c r="Q45" s="25"/>
      <c r="R45" s="25"/>
      <c r="S45" s="53"/>
      <c r="CL45" s="25"/>
      <c r="CM45" s="25"/>
      <c r="CN45" s="25"/>
      <c r="CO45" s="25"/>
      <c r="CP45" s="25"/>
      <c r="CQ45" s="53"/>
      <c r="CR45" s="25"/>
    </row>
    <row r="46" spans="3:95" ht="12.75">
      <c r="C46" s="33"/>
      <c r="D46" s="280"/>
      <c r="E46" s="25"/>
      <c r="F46" s="25"/>
      <c r="G46" s="25"/>
      <c r="H46" s="25"/>
      <c r="I46" s="53"/>
      <c r="K46" s="25"/>
      <c r="O46" s="25"/>
      <c r="P46" s="25"/>
      <c r="Q46" s="25"/>
      <c r="R46" s="25"/>
      <c r="S46" s="53"/>
      <c r="U46" s="25"/>
      <c r="CL46" s="25"/>
      <c r="CM46" s="25"/>
      <c r="CN46" s="25"/>
      <c r="CO46" s="25"/>
      <c r="CP46" s="25"/>
      <c r="CQ46" s="53"/>
    </row>
    <row r="47" spans="3:23" ht="12.75">
      <c r="C47" s="220" t="s">
        <v>409</v>
      </c>
      <c r="D47" s="279">
        <f>SUM(D4:D38)</f>
        <v>2868.5</v>
      </c>
      <c r="E47" s="25"/>
      <c r="F47" s="25"/>
      <c r="G47" s="25"/>
      <c r="H47" s="25"/>
      <c r="I47" s="53"/>
      <c r="M47" s="25"/>
      <c r="N47" s="25"/>
      <c r="O47" s="25"/>
      <c r="P47" s="25"/>
      <c r="Q47" s="25"/>
      <c r="R47" s="25"/>
      <c r="S47" s="53"/>
      <c r="W47" s="25"/>
    </row>
    <row r="48" spans="5:19" ht="12.75">
      <c r="E48" s="25"/>
      <c r="F48" s="25"/>
      <c r="G48" s="25"/>
      <c r="H48" s="25"/>
      <c r="I48" s="53"/>
      <c r="O48" s="25"/>
      <c r="P48" s="25"/>
      <c r="Q48" s="25"/>
      <c r="R48" s="25"/>
      <c r="S48" s="53"/>
    </row>
  </sheetData>
  <sheetProtection/>
  <mergeCells count="20">
    <mergeCell ref="A1:A3"/>
    <mergeCell ref="B1:B3"/>
    <mergeCell ref="D1:D3"/>
    <mergeCell ref="F1:M2"/>
    <mergeCell ref="N1:N3"/>
    <mergeCell ref="P1:W2"/>
    <mergeCell ref="Y1:Y2"/>
    <mergeCell ref="AA1:AI2"/>
    <mergeCell ref="AK1:AM2"/>
    <mergeCell ref="AO1:AU2"/>
    <mergeCell ref="AW1:AW2"/>
    <mergeCell ref="AY1:BE2"/>
    <mergeCell ref="CR1:CR3"/>
    <mergeCell ref="CT1:CT2"/>
    <mergeCell ref="BG1:BG2"/>
    <mergeCell ref="BI1:BI2"/>
    <mergeCell ref="BK1:BQ2"/>
    <mergeCell ref="BS1:CA2"/>
    <mergeCell ref="CC1:CK2"/>
    <mergeCell ref="CM1:C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Z48"/>
  <sheetViews>
    <sheetView zoomScalePageLayoutView="0" workbookViewId="0" topLeftCell="A1">
      <pane xSplit="16455" topLeftCell="CU1" activePane="topLeft" state="split"/>
      <selection pane="topLeft" activeCell="A1" sqref="A1:A3"/>
      <selection pane="topRight" activeCell="CZ1" sqref="CZ1:CZ2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279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26" width="2.710937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28125" style="24" customWidth="1"/>
    <col min="34" max="34" width="6.00390625" style="24" customWidth="1"/>
    <col min="35" max="35" width="6.421875" style="24" bestFit="1" customWidth="1"/>
    <col min="36" max="36" width="2.7109375" style="24" customWidth="1"/>
    <col min="37" max="37" width="6.28125" style="24" customWidth="1"/>
    <col min="38" max="38" width="6.00390625" style="24" customWidth="1"/>
    <col min="39" max="39" width="6.421875" style="24" bestFit="1" customWidth="1"/>
    <col min="40" max="40" width="2.7109375" style="24" customWidth="1"/>
    <col min="41" max="46" width="5.7109375" style="24" customWidth="1"/>
    <col min="47" max="47" width="6.421875" style="24" bestFit="1" customWidth="1"/>
    <col min="48" max="48" width="2.7109375" style="10" customWidth="1"/>
    <col min="49" max="49" width="9.28125" style="24" customWidth="1"/>
    <col min="50" max="50" width="2.7109375" style="24" customWidth="1"/>
    <col min="51" max="56" width="5.7109375" style="24" customWidth="1"/>
    <col min="57" max="57" width="6.421875" style="24" bestFit="1" customWidth="1"/>
    <col min="58" max="58" width="2.7109375" style="10" customWidth="1"/>
    <col min="59" max="59" width="9.28125" style="24" customWidth="1"/>
    <col min="60" max="60" width="2.7109375" style="10" customWidth="1"/>
    <col min="61" max="61" width="6.421875" style="24" customWidth="1"/>
    <col min="62" max="62" width="2.7109375" style="24" customWidth="1"/>
    <col min="63" max="68" width="5.7109375" style="24" customWidth="1"/>
    <col min="69" max="69" width="6.421875" style="24" bestFit="1" customWidth="1"/>
    <col min="70" max="70" width="2.7109375" style="24" customWidth="1"/>
    <col min="71" max="71" width="6.28125" style="24" customWidth="1"/>
    <col min="72" max="72" width="6.00390625" style="24" customWidth="1"/>
    <col min="73" max="73" width="6.28125" style="24" customWidth="1"/>
    <col min="74" max="74" width="6.00390625" style="24" customWidth="1"/>
    <col min="75" max="75" width="6.28125" style="24" customWidth="1"/>
    <col min="76" max="76" width="6.00390625" style="24" customWidth="1"/>
    <col min="77" max="77" width="6.28125" style="24" customWidth="1"/>
    <col min="78" max="78" width="6.00390625" style="24" customWidth="1"/>
    <col min="79" max="79" width="6.421875" style="24" bestFit="1" customWidth="1"/>
    <col min="80" max="80" width="2.7109375" style="24" customWidth="1"/>
    <col min="81" max="81" width="6.28125" style="24" customWidth="1"/>
    <col min="82" max="82" width="6.00390625" style="24" customWidth="1"/>
    <col min="83" max="83" width="6.28125" style="24" customWidth="1"/>
    <col min="84" max="84" width="6.00390625" style="24" customWidth="1"/>
    <col min="85" max="85" width="6.28125" style="24" customWidth="1"/>
    <col min="86" max="86" width="6.00390625" style="24" customWidth="1"/>
    <col min="87" max="87" width="6.28125" style="24" customWidth="1"/>
    <col min="88" max="88" width="6.00390625" style="24" customWidth="1"/>
    <col min="89" max="89" width="6.421875" style="24" bestFit="1" customWidth="1"/>
    <col min="90" max="90" width="2.7109375" style="23" customWidth="1"/>
    <col min="91" max="91" width="9.00390625" style="23" customWidth="1"/>
    <col min="92" max="94" width="5.7109375" style="23" customWidth="1"/>
    <col min="95" max="95" width="5.7109375" style="54" customWidth="1"/>
    <col min="96" max="96" width="5.7109375" style="23" customWidth="1"/>
    <col min="97" max="97" width="2.7109375" style="10" customWidth="1"/>
    <col min="98" max="98" width="6.421875" style="24" customWidth="1"/>
    <col min="99" max="99" width="2.7109375" style="10" customWidth="1"/>
    <col min="100" max="100" width="7.57421875" style="24" customWidth="1"/>
    <col min="101" max="101" width="2.7109375" style="10" customWidth="1"/>
    <col min="102" max="102" width="7.57421875" style="24" customWidth="1"/>
    <col min="103" max="103" width="2.7109375" style="10" customWidth="1"/>
    <col min="104" max="104" width="7.57421875" style="24" customWidth="1"/>
    <col min="105" max="16384" width="11.421875" style="24" customWidth="1"/>
  </cols>
  <sheetData>
    <row r="1" spans="1:104" ht="12.75" customHeight="1">
      <c r="A1" s="461">
        <v>2019</v>
      </c>
      <c r="B1" s="464">
        <v>2018</v>
      </c>
      <c r="C1" s="181" t="s">
        <v>50</v>
      </c>
      <c r="D1" s="486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  <c r="Z1" s="222"/>
      <c r="AA1" s="477" t="s">
        <v>411</v>
      </c>
      <c r="AB1" s="478"/>
      <c r="AC1" s="478"/>
      <c r="AD1" s="478"/>
      <c r="AE1" s="478"/>
      <c r="AF1" s="478"/>
      <c r="AG1" s="478"/>
      <c r="AH1" s="478"/>
      <c r="AI1" s="479"/>
      <c r="AJ1" s="222"/>
      <c r="AK1" s="471" t="s">
        <v>418</v>
      </c>
      <c r="AL1" s="472"/>
      <c r="AM1" s="473"/>
      <c r="AN1" s="222"/>
      <c r="AO1" s="477" t="s">
        <v>429</v>
      </c>
      <c r="AP1" s="478"/>
      <c r="AQ1" s="478"/>
      <c r="AR1" s="478"/>
      <c r="AS1" s="478"/>
      <c r="AT1" s="478"/>
      <c r="AU1" s="479"/>
      <c r="AV1" s="68"/>
      <c r="AW1" s="456" t="s">
        <v>422</v>
      </c>
      <c r="AX1" s="222"/>
      <c r="AY1" s="477" t="s">
        <v>444</v>
      </c>
      <c r="AZ1" s="478"/>
      <c r="BA1" s="478"/>
      <c r="BB1" s="478"/>
      <c r="BC1" s="478"/>
      <c r="BD1" s="478"/>
      <c r="BE1" s="479"/>
      <c r="BF1" s="68"/>
      <c r="BG1" s="456" t="s">
        <v>445</v>
      </c>
      <c r="BH1" s="68"/>
      <c r="BI1" s="456" t="s">
        <v>446</v>
      </c>
      <c r="BJ1" s="222"/>
      <c r="BK1" s="477" t="s">
        <v>450</v>
      </c>
      <c r="BL1" s="478"/>
      <c r="BM1" s="478"/>
      <c r="BN1" s="478"/>
      <c r="BO1" s="478"/>
      <c r="BP1" s="478"/>
      <c r="BQ1" s="479"/>
      <c r="BR1" s="222"/>
      <c r="BS1" s="477" t="s">
        <v>451</v>
      </c>
      <c r="BT1" s="478"/>
      <c r="BU1" s="478"/>
      <c r="BV1" s="478"/>
      <c r="BW1" s="478"/>
      <c r="BX1" s="478"/>
      <c r="BY1" s="478"/>
      <c r="BZ1" s="478"/>
      <c r="CA1" s="479"/>
      <c r="CB1" s="222"/>
      <c r="CC1" s="477" t="s">
        <v>455</v>
      </c>
      <c r="CD1" s="478"/>
      <c r="CE1" s="478"/>
      <c r="CF1" s="478"/>
      <c r="CG1" s="478"/>
      <c r="CH1" s="478"/>
      <c r="CI1" s="478"/>
      <c r="CJ1" s="478"/>
      <c r="CK1" s="479"/>
      <c r="CL1" s="70"/>
      <c r="CM1" s="467" t="s">
        <v>529</v>
      </c>
      <c r="CN1" s="483"/>
      <c r="CO1" s="483"/>
      <c r="CP1" s="483"/>
      <c r="CQ1" s="484"/>
      <c r="CR1" s="458" t="s">
        <v>0</v>
      </c>
      <c r="CS1" s="68"/>
      <c r="CT1" s="456" t="s">
        <v>530</v>
      </c>
      <c r="CU1" s="68"/>
      <c r="CV1" s="491" t="s">
        <v>538</v>
      </c>
      <c r="CW1" s="68"/>
      <c r="CX1" s="489" t="s">
        <v>93</v>
      </c>
      <c r="CY1" s="68"/>
      <c r="CZ1" s="456" t="s">
        <v>539</v>
      </c>
    </row>
    <row r="2" spans="1:104" ht="20.25" customHeight="1" thickBot="1">
      <c r="A2" s="462"/>
      <c r="B2" s="465"/>
      <c r="C2" s="94" t="s">
        <v>54</v>
      </c>
      <c r="D2" s="487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  <c r="Z2" s="69"/>
      <c r="AA2" s="480"/>
      <c r="AB2" s="481"/>
      <c r="AC2" s="481"/>
      <c r="AD2" s="481"/>
      <c r="AE2" s="481"/>
      <c r="AF2" s="481"/>
      <c r="AG2" s="481"/>
      <c r="AH2" s="481"/>
      <c r="AI2" s="482"/>
      <c r="AJ2" s="69"/>
      <c r="AK2" s="474"/>
      <c r="AL2" s="475"/>
      <c r="AM2" s="476"/>
      <c r="AN2" s="69"/>
      <c r="AO2" s="480"/>
      <c r="AP2" s="481"/>
      <c r="AQ2" s="481"/>
      <c r="AR2" s="481"/>
      <c r="AS2" s="481"/>
      <c r="AT2" s="481"/>
      <c r="AU2" s="482"/>
      <c r="AV2" s="68"/>
      <c r="AW2" s="457"/>
      <c r="AX2" s="69"/>
      <c r="AY2" s="480"/>
      <c r="AZ2" s="481"/>
      <c r="BA2" s="481"/>
      <c r="BB2" s="481"/>
      <c r="BC2" s="481"/>
      <c r="BD2" s="481"/>
      <c r="BE2" s="482"/>
      <c r="BF2" s="68"/>
      <c r="BG2" s="457"/>
      <c r="BH2" s="68"/>
      <c r="BI2" s="457"/>
      <c r="BJ2" s="69"/>
      <c r="BK2" s="480"/>
      <c r="BL2" s="481"/>
      <c r="BM2" s="481"/>
      <c r="BN2" s="481"/>
      <c r="BO2" s="481"/>
      <c r="BP2" s="481"/>
      <c r="BQ2" s="482"/>
      <c r="BR2" s="69"/>
      <c r="BS2" s="480"/>
      <c r="BT2" s="481"/>
      <c r="BU2" s="481"/>
      <c r="BV2" s="481"/>
      <c r="BW2" s="481"/>
      <c r="BX2" s="481"/>
      <c r="BY2" s="481"/>
      <c r="BZ2" s="481"/>
      <c r="CA2" s="482"/>
      <c r="CB2" s="69"/>
      <c r="CC2" s="480"/>
      <c r="CD2" s="481"/>
      <c r="CE2" s="481"/>
      <c r="CF2" s="481"/>
      <c r="CG2" s="481"/>
      <c r="CH2" s="481"/>
      <c r="CI2" s="481"/>
      <c r="CJ2" s="481"/>
      <c r="CK2" s="482"/>
      <c r="CL2" s="71"/>
      <c r="CM2" s="485"/>
      <c r="CN2" s="485"/>
      <c r="CO2" s="485"/>
      <c r="CP2" s="485"/>
      <c r="CQ2" s="437"/>
      <c r="CR2" s="459"/>
      <c r="CS2" s="68"/>
      <c r="CT2" s="457"/>
      <c r="CU2" s="68"/>
      <c r="CV2" s="492"/>
      <c r="CW2" s="68"/>
      <c r="CX2" s="490"/>
      <c r="CY2" s="68"/>
      <c r="CZ2" s="457"/>
    </row>
    <row r="3" spans="1:104" ht="13.5" customHeight="1" thickBot="1">
      <c r="A3" s="463"/>
      <c r="B3" s="466"/>
      <c r="C3" s="95" t="s">
        <v>16</v>
      </c>
      <c r="D3" s="488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  <c r="Z3" s="223"/>
      <c r="AA3" s="66" t="s">
        <v>187</v>
      </c>
      <c r="AB3" s="44" t="s">
        <v>188</v>
      </c>
      <c r="AC3" s="44" t="s">
        <v>189</v>
      </c>
      <c r="AD3" s="49" t="s">
        <v>190</v>
      </c>
      <c r="AE3" s="45" t="s">
        <v>75</v>
      </c>
      <c r="AF3" s="45" t="s">
        <v>76</v>
      </c>
      <c r="AG3" s="45" t="s">
        <v>78</v>
      </c>
      <c r="AH3" s="46" t="s">
        <v>79</v>
      </c>
      <c r="AI3" s="224" t="s">
        <v>0</v>
      </c>
      <c r="AJ3" s="223"/>
      <c r="AK3" s="66" t="s">
        <v>419</v>
      </c>
      <c r="AL3" s="44" t="s">
        <v>420</v>
      </c>
      <c r="AM3" s="224" t="s">
        <v>0</v>
      </c>
      <c r="AN3" s="223"/>
      <c r="AO3" s="248" t="s">
        <v>423</v>
      </c>
      <c r="AP3" s="249" t="s">
        <v>424</v>
      </c>
      <c r="AQ3" s="249" t="s">
        <v>425</v>
      </c>
      <c r="AR3" s="249" t="s">
        <v>426</v>
      </c>
      <c r="AS3" s="250" t="s">
        <v>427</v>
      </c>
      <c r="AT3" s="250" t="s">
        <v>428</v>
      </c>
      <c r="AU3" s="224" t="s">
        <v>0</v>
      </c>
      <c r="AV3" s="68"/>
      <c r="AW3" s="37" t="s">
        <v>0</v>
      </c>
      <c r="AX3" s="223"/>
      <c r="AY3" s="248" t="s">
        <v>423</v>
      </c>
      <c r="AZ3" s="249" t="s">
        <v>424</v>
      </c>
      <c r="BA3" s="249" t="s">
        <v>425</v>
      </c>
      <c r="BB3" s="249" t="s">
        <v>426</v>
      </c>
      <c r="BC3" s="250" t="s">
        <v>427</v>
      </c>
      <c r="BD3" s="250" t="s">
        <v>428</v>
      </c>
      <c r="BE3" s="224" t="s">
        <v>0</v>
      </c>
      <c r="BF3" s="68"/>
      <c r="BG3" s="37" t="s">
        <v>0</v>
      </c>
      <c r="BH3" s="68"/>
      <c r="BI3" s="37" t="s">
        <v>0</v>
      </c>
      <c r="BJ3" s="223"/>
      <c r="BK3" s="248" t="s">
        <v>423</v>
      </c>
      <c r="BL3" s="249" t="s">
        <v>424</v>
      </c>
      <c r="BM3" s="249" t="s">
        <v>425</v>
      </c>
      <c r="BN3" s="249" t="s">
        <v>426</v>
      </c>
      <c r="BO3" s="250" t="s">
        <v>427</v>
      </c>
      <c r="BP3" s="250" t="s">
        <v>428</v>
      </c>
      <c r="BQ3" s="224" t="s">
        <v>0</v>
      </c>
      <c r="BR3" s="223"/>
      <c r="BS3" s="66" t="s">
        <v>187</v>
      </c>
      <c r="BT3" s="44" t="s">
        <v>188</v>
      </c>
      <c r="BU3" s="44" t="s">
        <v>189</v>
      </c>
      <c r="BV3" s="49" t="s">
        <v>190</v>
      </c>
      <c r="BW3" s="45" t="s">
        <v>75</v>
      </c>
      <c r="BX3" s="45" t="s">
        <v>76</v>
      </c>
      <c r="BY3" s="45" t="s">
        <v>78</v>
      </c>
      <c r="BZ3" s="46" t="s">
        <v>79</v>
      </c>
      <c r="CA3" s="224" t="s">
        <v>0</v>
      </c>
      <c r="CB3" s="223"/>
      <c r="CC3" s="66" t="s">
        <v>187</v>
      </c>
      <c r="CD3" s="44" t="s">
        <v>188</v>
      </c>
      <c r="CE3" s="44" t="s">
        <v>189</v>
      </c>
      <c r="CF3" s="49" t="s">
        <v>190</v>
      </c>
      <c r="CG3" s="45" t="s">
        <v>75</v>
      </c>
      <c r="CH3" s="45" t="s">
        <v>76</v>
      </c>
      <c r="CI3" s="45" t="s">
        <v>78</v>
      </c>
      <c r="CJ3" s="46" t="s">
        <v>79</v>
      </c>
      <c r="CK3" s="224" t="s">
        <v>0</v>
      </c>
      <c r="CL3" s="69"/>
      <c r="CM3" s="255" t="s">
        <v>456</v>
      </c>
      <c r="CN3" s="249" t="s">
        <v>91</v>
      </c>
      <c r="CO3" s="249" t="s">
        <v>457</v>
      </c>
      <c r="CP3" s="249" t="s">
        <v>458</v>
      </c>
      <c r="CQ3" s="256" t="s">
        <v>80</v>
      </c>
      <c r="CR3" s="460"/>
      <c r="CS3" s="68"/>
      <c r="CT3" s="37" t="s">
        <v>0</v>
      </c>
      <c r="CU3" s="68"/>
      <c r="CV3" s="37" t="s">
        <v>0</v>
      </c>
      <c r="CW3" s="68"/>
      <c r="CX3" s="37" t="s">
        <v>0</v>
      </c>
      <c r="CY3" s="68"/>
      <c r="CZ3" s="37" t="s">
        <v>0</v>
      </c>
    </row>
    <row r="4" spans="1:104" ht="12.75" customHeight="1">
      <c r="A4" s="182">
        <v>1</v>
      </c>
      <c r="B4" s="212">
        <v>1</v>
      </c>
      <c r="C4" s="121" t="s">
        <v>29</v>
      </c>
      <c r="D4" s="277">
        <f>SUM(Y4+AI4+AM4+AU4+AW4+BE4+BG4+BI4+CA4+CK4+CR4+CT4+CV4)</f>
        <v>865.5</v>
      </c>
      <c r="E4" s="188"/>
      <c r="F4" s="247">
        <v>6</v>
      </c>
      <c r="G4" s="147">
        <v>2</v>
      </c>
      <c r="H4" s="147">
        <v>1</v>
      </c>
      <c r="I4" s="147">
        <v>1</v>
      </c>
      <c r="J4" s="147">
        <v>6</v>
      </c>
      <c r="K4" s="147">
        <v>3</v>
      </c>
      <c r="L4" s="147">
        <v>3</v>
      </c>
      <c r="M4" s="62"/>
      <c r="N4" s="139">
        <f aca="true" t="shared" si="0" ref="N4:N38">SUM(F4:M4)</f>
        <v>22</v>
      </c>
      <c r="O4" s="67"/>
      <c r="P4" s="130">
        <v>94</v>
      </c>
      <c r="Q4" s="60">
        <v>112</v>
      </c>
      <c r="R4" s="60">
        <v>26</v>
      </c>
      <c r="S4" s="61">
        <v>71</v>
      </c>
      <c r="T4" s="60">
        <v>150.5</v>
      </c>
      <c r="U4" s="60">
        <v>144.5</v>
      </c>
      <c r="V4" s="60">
        <v>27</v>
      </c>
      <c r="W4" s="62"/>
      <c r="X4" s="68"/>
      <c r="Y4" s="35">
        <v>10</v>
      </c>
      <c r="Z4" s="225"/>
      <c r="AA4" s="226">
        <v>20</v>
      </c>
      <c r="AB4" s="227">
        <v>20</v>
      </c>
      <c r="AC4" s="227"/>
      <c r="AD4" s="227">
        <v>15</v>
      </c>
      <c r="AE4" s="227">
        <v>19</v>
      </c>
      <c r="AF4" s="228">
        <v>21</v>
      </c>
      <c r="AG4" s="228"/>
      <c r="AH4" s="228"/>
      <c r="AI4" s="229">
        <f aca="true" t="shared" si="1" ref="AI4:AI38">SUM(AA4:AH4)</f>
        <v>95</v>
      </c>
      <c r="AJ4" s="225"/>
      <c r="AK4" s="226"/>
      <c r="AL4" s="227">
        <v>23</v>
      </c>
      <c r="AM4" s="229">
        <f aca="true" t="shared" si="2" ref="AM4:AM38">SUM(AK4:AL4)</f>
        <v>23</v>
      </c>
      <c r="AN4" s="225"/>
      <c r="AO4" s="226">
        <v>12</v>
      </c>
      <c r="AP4" s="227"/>
      <c r="AQ4" s="227">
        <v>10</v>
      </c>
      <c r="AR4" s="227">
        <v>15</v>
      </c>
      <c r="AS4" s="227">
        <v>42</v>
      </c>
      <c r="AT4" s="228">
        <v>20</v>
      </c>
      <c r="AU4" s="229">
        <f aca="true" t="shared" si="3" ref="AU4:AU38">SUM(AO4:AT4)</f>
        <v>99</v>
      </c>
      <c r="AV4" s="68"/>
      <c r="AW4" s="35">
        <v>100</v>
      </c>
      <c r="AX4" s="225"/>
      <c r="AY4" s="226">
        <v>1</v>
      </c>
      <c r="AZ4" s="227">
        <v>26</v>
      </c>
      <c r="BA4" s="227">
        <v>1</v>
      </c>
      <c r="BB4" s="227">
        <v>8</v>
      </c>
      <c r="BC4" s="227">
        <v>13</v>
      </c>
      <c r="BD4" s="228">
        <v>30</v>
      </c>
      <c r="BE4" s="229">
        <f aca="true" t="shared" si="4" ref="BE4:BE38">SUM(AY4:BD4)</f>
        <v>79</v>
      </c>
      <c r="BF4" s="68"/>
      <c r="BG4" s="35">
        <v>100</v>
      </c>
      <c r="BH4" s="68"/>
      <c r="BI4" s="35">
        <v>175</v>
      </c>
      <c r="BJ4" s="225"/>
      <c r="BK4" s="226"/>
      <c r="BL4" s="227"/>
      <c r="BM4" s="227"/>
      <c r="BN4" s="227"/>
      <c r="BO4" s="227"/>
      <c r="BP4" s="228"/>
      <c r="BQ4" s="229">
        <f aca="true" t="shared" si="5" ref="BQ4:BQ38">SUM(BK4:BP4)</f>
        <v>0</v>
      </c>
      <c r="BR4" s="225"/>
      <c r="BS4" s="226">
        <v>20</v>
      </c>
      <c r="BT4" s="227"/>
      <c r="BU4" s="227">
        <v>1</v>
      </c>
      <c r="BV4" s="227"/>
      <c r="BW4" s="227"/>
      <c r="BX4" s="228"/>
      <c r="BY4" s="228"/>
      <c r="BZ4" s="228"/>
      <c r="CA4" s="229">
        <f aca="true" t="shared" si="6" ref="CA4:CA38">SUM(BS4:BZ4)</f>
        <v>21</v>
      </c>
      <c r="CB4" s="225"/>
      <c r="CC4" s="226">
        <v>1</v>
      </c>
      <c r="CD4" s="227">
        <v>20</v>
      </c>
      <c r="CE4" s="227"/>
      <c r="CF4" s="227">
        <v>1</v>
      </c>
      <c r="CG4" s="227">
        <v>11</v>
      </c>
      <c r="CH4" s="228">
        <v>2</v>
      </c>
      <c r="CI4" s="228"/>
      <c r="CJ4" s="228"/>
      <c r="CK4" s="229">
        <f aca="true" t="shared" si="7" ref="CK4:CK38">SUM(CC4:CJ4)</f>
        <v>35</v>
      </c>
      <c r="CL4" s="67"/>
      <c r="CM4" s="273">
        <v>40</v>
      </c>
      <c r="CN4" s="257">
        <v>7</v>
      </c>
      <c r="CO4" s="258">
        <v>6</v>
      </c>
      <c r="CP4" s="258">
        <v>5</v>
      </c>
      <c r="CQ4" s="258">
        <v>3</v>
      </c>
      <c r="CR4" s="259">
        <f aca="true" t="shared" si="8" ref="CR4:CR38">SUM(CM4:CQ4)</f>
        <v>61</v>
      </c>
      <c r="CS4" s="68"/>
      <c r="CT4" s="35">
        <v>37.5</v>
      </c>
      <c r="CU4" s="68"/>
      <c r="CV4" s="35">
        <v>30</v>
      </c>
      <c r="CW4" s="68"/>
      <c r="CX4" s="35"/>
      <c r="CY4" s="68"/>
      <c r="CZ4" s="35"/>
    </row>
    <row r="5" spans="1:104" ht="12.75" customHeight="1">
      <c r="A5" s="183">
        <v>2</v>
      </c>
      <c r="B5" s="213">
        <v>4</v>
      </c>
      <c r="C5" s="122" t="s">
        <v>62</v>
      </c>
      <c r="D5" s="285">
        <f aca="true" t="shared" si="9" ref="D5:D38">SUM(Y5+AI5+AM5+AU5+AW5+BE5+BG5+BI5+CA5+CK5+CR5+CT5+CV5)</f>
        <v>301</v>
      </c>
      <c r="E5" s="189"/>
      <c r="F5" s="246">
        <v>2</v>
      </c>
      <c r="G5" s="132"/>
      <c r="H5" s="148">
        <v>4</v>
      </c>
      <c r="I5" s="132"/>
      <c r="J5" s="148">
        <v>2</v>
      </c>
      <c r="K5" s="148">
        <v>1</v>
      </c>
      <c r="L5" s="148">
        <v>2</v>
      </c>
      <c r="M5" s="275">
        <v>1</v>
      </c>
      <c r="N5" s="140">
        <f t="shared" si="0"/>
        <v>12</v>
      </c>
      <c r="O5" s="67"/>
      <c r="P5" s="131">
        <v>29</v>
      </c>
      <c r="Q5" s="132"/>
      <c r="R5" s="132">
        <v>114</v>
      </c>
      <c r="S5" s="134"/>
      <c r="T5" s="132">
        <v>43</v>
      </c>
      <c r="U5" s="132">
        <v>15</v>
      </c>
      <c r="V5" s="132">
        <v>46</v>
      </c>
      <c r="W5" s="133">
        <v>1</v>
      </c>
      <c r="X5" s="68"/>
      <c r="Y5" s="32">
        <v>8</v>
      </c>
      <c r="Z5" s="225"/>
      <c r="AA5" s="230">
        <v>10</v>
      </c>
      <c r="AB5" s="231"/>
      <c r="AC5" s="231">
        <v>21</v>
      </c>
      <c r="AD5" s="231"/>
      <c r="AE5" s="231">
        <v>2</v>
      </c>
      <c r="AF5" s="232">
        <v>1</v>
      </c>
      <c r="AG5" s="232"/>
      <c r="AH5" s="232"/>
      <c r="AI5" s="233">
        <f t="shared" si="1"/>
        <v>34</v>
      </c>
      <c r="AJ5" s="225"/>
      <c r="AK5" s="230">
        <v>8</v>
      </c>
      <c r="AL5" s="231"/>
      <c r="AM5" s="233">
        <f t="shared" si="2"/>
        <v>8</v>
      </c>
      <c r="AN5" s="225"/>
      <c r="AO5" s="230">
        <v>7</v>
      </c>
      <c r="AP5" s="231"/>
      <c r="AQ5" s="231">
        <v>9</v>
      </c>
      <c r="AR5" s="231"/>
      <c r="AS5" s="231">
        <v>9</v>
      </c>
      <c r="AT5" s="232">
        <v>1</v>
      </c>
      <c r="AU5" s="233">
        <f t="shared" si="3"/>
        <v>26</v>
      </c>
      <c r="AV5" s="68"/>
      <c r="AW5" s="32">
        <v>40</v>
      </c>
      <c r="AX5" s="225"/>
      <c r="AY5" s="230">
        <v>1</v>
      </c>
      <c r="AZ5" s="231"/>
      <c r="BA5" s="231">
        <v>2</v>
      </c>
      <c r="BB5" s="231"/>
      <c r="BC5" s="231"/>
      <c r="BD5" s="232"/>
      <c r="BE5" s="233">
        <f t="shared" si="4"/>
        <v>3</v>
      </c>
      <c r="BF5" s="68"/>
      <c r="BG5" s="32">
        <v>40</v>
      </c>
      <c r="BH5" s="68"/>
      <c r="BI5" s="32">
        <v>50</v>
      </c>
      <c r="BJ5" s="225"/>
      <c r="BK5" s="230"/>
      <c r="BL5" s="231"/>
      <c r="BM5" s="231"/>
      <c r="BN5" s="231"/>
      <c r="BO5" s="231"/>
      <c r="BP5" s="232"/>
      <c r="BQ5" s="233">
        <f t="shared" si="5"/>
        <v>0</v>
      </c>
      <c r="BR5" s="225"/>
      <c r="BS5" s="230">
        <v>1</v>
      </c>
      <c r="BT5" s="231"/>
      <c r="BU5" s="231"/>
      <c r="BV5" s="231"/>
      <c r="BW5" s="231"/>
      <c r="BX5" s="232"/>
      <c r="BY5" s="232"/>
      <c r="BZ5" s="232"/>
      <c r="CA5" s="233">
        <f t="shared" si="6"/>
        <v>1</v>
      </c>
      <c r="CB5" s="225"/>
      <c r="CC5" s="230"/>
      <c r="CD5" s="231"/>
      <c r="CE5" s="231">
        <v>1</v>
      </c>
      <c r="CF5" s="231"/>
      <c r="CG5" s="231">
        <v>1</v>
      </c>
      <c r="CH5" s="232">
        <v>1</v>
      </c>
      <c r="CI5" s="232"/>
      <c r="CJ5" s="232"/>
      <c r="CK5" s="233">
        <f t="shared" si="7"/>
        <v>3</v>
      </c>
      <c r="CL5" s="67"/>
      <c r="CM5" s="274">
        <v>30</v>
      </c>
      <c r="CN5" s="260">
        <v>9</v>
      </c>
      <c r="CO5" s="132">
        <v>11</v>
      </c>
      <c r="CP5" s="132">
        <v>9</v>
      </c>
      <c r="CQ5" s="132">
        <v>9</v>
      </c>
      <c r="CR5" s="261">
        <f t="shared" si="8"/>
        <v>68</v>
      </c>
      <c r="CS5" s="68"/>
      <c r="CT5" s="32"/>
      <c r="CU5" s="68"/>
      <c r="CV5" s="32">
        <v>20</v>
      </c>
      <c r="CW5" s="68"/>
      <c r="CX5" s="32"/>
      <c r="CY5" s="68"/>
      <c r="CZ5" s="32"/>
    </row>
    <row r="6" spans="1:104" ht="12.75" customHeight="1">
      <c r="A6" s="183">
        <v>3</v>
      </c>
      <c r="B6" s="213">
        <v>2</v>
      </c>
      <c r="C6" s="122" t="s">
        <v>57</v>
      </c>
      <c r="D6" s="285">
        <f t="shared" si="9"/>
        <v>228.5</v>
      </c>
      <c r="E6" s="189"/>
      <c r="F6" s="246">
        <v>3</v>
      </c>
      <c r="G6" s="132"/>
      <c r="H6" s="148">
        <v>4</v>
      </c>
      <c r="I6" s="132"/>
      <c r="J6" s="148">
        <v>2</v>
      </c>
      <c r="K6" s="148">
        <v>1</v>
      </c>
      <c r="L6" s="148">
        <v>1</v>
      </c>
      <c r="M6" s="275">
        <v>1</v>
      </c>
      <c r="N6" s="140">
        <f t="shared" si="0"/>
        <v>12</v>
      </c>
      <c r="O6" s="67"/>
      <c r="P6" s="131">
        <v>52</v>
      </c>
      <c r="Q6" s="132"/>
      <c r="R6" s="132">
        <v>51</v>
      </c>
      <c r="S6" s="134"/>
      <c r="T6" s="132">
        <v>16.5</v>
      </c>
      <c r="U6" s="132">
        <v>18</v>
      </c>
      <c r="V6" s="132">
        <v>1</v>
      </c>
      <c r="W6" s="133">
        <v>1</v>
      </c>
      <c r="X6" s="68"/>
      <c r="Y6" s="32">
        <v>3</v>
      </c>
      <c r="Z6" s="225"/>
      <c r="AA6" s="230"/>
      <c r="AB6" s="231"/>
      <c r="AC6" s="231">
        <v>2</v>
      </c>
      <c r="AD6" s="231"/>
      <c r="AE6" s="231">
        <v>2</v>
      </c>
      <c r="AF6" s="232"/>
      <c r="AG6" s="232"/>
      <c r="AH6" s="232"/>
      <c r="AI6" s="233">
        <f t="shared" si="1"/>
        <v>4</v>
      </c>
      <c r="AJ6" s="225"/>
      <c r="AK6" s="230"/>
      <c r="AL6" s="231"/>
      <c r="AM6" s="233">
        <f t="shared" si="2"/>
        <v>0</v>
      </c>
      <c r="AN6" s="225"/>
      <c r="AO6" s="230">
        <v>21</v>
      </c>
      <c r="AP6" s="231"/>
      <c r="AQ6" s="231">
        <v>4</v>
      </c>
      <c r="AR6" s="231"/>
      <c r="AS6" s="231">
        <v>1</v>
      </c>
      <c r="AT6" s="232">
        <v>6</v>
      </c>
      <c r="AU6" s="233">
        <f t="shared" si="3"/>
        <v>32</v>
      </c>
      <c r="AV6" s="68"/>
      <c r="AW6" s="32">
        <v>40</v>
      </c>
      <c r="AX6" s="225"/>
      <c r="AY6" s="230"/>
      <c r="AZ6" s="231"/>
      <c r="BA6" s="231">
        <v>2</v>
      </c>
      <c r="BB6" s="231"/>
      <c r="BC6" s="231"/>
      <c r="BD6" s="232">
        <v>1</v>
      </c>
      <c r="BE6" s="233">
        <f t="shared" si="4"/>
        <v>3</v>
      </c>
      <c r="BF6" s="68"/>
      <c r="BG6" s="32">
        <v>20</v>
      </c>
      <c r="BH6" s="68"/>
      <c r="BI6" s="32">
        <v>75</v>
      </c>
      <c r="BJ6" s="225"/>
      <c r="BK6" s="230"/>
      <c r="BL6" s="231"/>
      <c r="BM6" s="231"/>
      <c r="BN6" s="231"/>
      <c r="BO6" s="231"/>
      <c r="BP6" s="232"/>
      <c r="BQ6" s="233">
        <f t="shared" si="5"/>
        <v>0</v>
      </c>
      <c r="BR6" s="225"/>
      <c r="BS6" s="230"/>
      <c r="BT6" s="231"/>
      <c r="BU6" s="231">
        <v>10</v>
      </c>
      <c r="BV6" s="231"/>
      <c r="BW6" s="231"/>
      <c r="BX6" s="232"/>
      <c r="BY6" s="232"/>
      <c r="BZ6" s="232"/>
      <c r="CA6" s="233">
        <f t="shared" si="6"/>
        <v>10</v>
      </c>
      <c r="CB6" s="225"/>
      <c r="CC6" s="230"/>
      <c r="CD6" s="231"/>
      <c r="CE6" s="231">
        <v>2</v>
      </c>
      <c r="CF6" s="231"/>
      <c r="CG6" s="231">
        <v>2</v>
      </c>
      <c r="CH6" s="232">
        <v>1</v>
      </c>
      <c r="CI6" s="232"/>
      <c r="CJ6" s="232"/>
      <c r="CK6" s="233">
        <f t="shared" si="7"/>
        <v>5</v>
      </c>
      <c r="CL6" s="67"/>
      <c r="CM6" s="274">
        <v>15</v>
      </c>
      <c r="CN6" s="260">
        <v>1</v>
      </c>
      <c r="CO6" s="132">
        <v>9</v>
      </c>
      <c r="CP6" s="132">
        <v>2</v>
      </c>
      <c r="CQ6" s="132">
        <v>2</v>
      </c>
      <c r="CR6" s="261">
        <f t="shared" si="8"/>
        <v>29</v>
      </c>
      <c r="CS6" s="68"/>
      <c r="CT6" s="32">
        <v>7.5</v>
      </c>
      <c r="CU6" s="68"/>
      <c r="CV6" s="32"/>
      <c r="CW6" s="68"/>
      <c r="CX6" s="32"/>
      <c r="CY6" s="68"/>
      <c r="CZ6" s="32"/>
    </row>
    <row r="7" spans="1:104" ht="12.75" customHeight="1">
      <c r="A7" s="183">
        <v>4</v>
      </c>
      <c r="B7" s="213">
        <v>9</v>
      </c>
      <c r="C7" s="122" t="s">
        <v>17</v>
      </c>
      <c r="D7" s="285">
        <f t="shared" si="9"/>
        <v>232</v>
      </c>
      <c r="E7" s="189"/>
      <c r="F7" s="246">
        <v>2</v>
      </c>
      <c r="G7" s="132"/>
      <c r="H7" s="148">
        <v>2</v>
      </c>
      <c r="I7" s="132"/>
      <c r="J7" s="148">
        <v>3</v>
      </c>
      <c r="K7" s="132"/>
      <c r="L7" s="148">
        <v>2</v>
      </c>
      <c r="M7" s="133"/>
      <c r="N7" s="140">
        <f t="shared" si="0"/>
        <v>9</v>
      </c>
      <c r="O7" s="67"/>
      <c r="P7" s="131">
        <v>80</v>
      </c>
      <c r="Q7" s="132"/>
      <c r="R7" s="132">
        <v>3</v>
      </c>
      <c r="S7" s="134"/>
      <c r="T7" s="132">
        <v>16</v>
      </c>
      <c r="U7" s="132"/>
      <c r="V7" s="132">
        <v>58</v>
      </c>
      <c r="W7" s="133"/>
      <c r="X7" s="68"/>
      <c r="Y7" s="32">
        <v>2</v>
      </c>
      <c r="Z7" s="225"/>
      <c r="AA7" s="230">
        <v>21</v>
      </c>
      <c r="AB7" s="231"/>
      <c r="AC7" s="231"/>
      <c r="AD7" s="231"/>
      <c r="AE7" s="231"/>
      <c r="AF7" s="232"/>
      <c r="AG7" s="232">
        <v>1</v>
      </c>
      <c r="AH7" s="232"/>
      <c r="AI7" s="233">
        <f t="shared" si="1"/>
        <v>22</v>
      </c>
      <c r="AJ7" s="225"/>
      <c r="AK7" s="230"/>
      <c r="AL7" s="231"/>
      <c r="AM7" s="233">
        <f t="shared" si="2"/>
        <v>0</v>
      </c>
      <c r="AN7" s="225"/>
      <c r="AO7" s="230">
        <v>9</v>
      </c>
      <c r="AP7" s="231"/>
      <c r="AQ7" s="231">
        <v>1</v>
      </c>
      <c r="AR7" s="231"/>
      <c r="AS7" s="231">
        <v>3</v>
      </c>
      <c r="AT7" s="232"/>
      <c r="AU7" s="233">
        <f t="shared" si="3"/>
        <v>13</v>
      </c>
      <c r="AV7" s="68"/>
      <c r="AW7" s="32">
        <v>30</v>
      </c>
      <c r="AX7" s="225"/>
      <c r="AY7" s="230">
        <v>8</v>
      </c>
      <c r="AZ7" s="231"/>
      <c r="BA7" s="231"/>
      <c r="BB7" s="231"/>
      <c r="BC7" s="231">
        <v>2</v>
      </c>
      <c r="BD7" s="232"/>
      <c r="BE7" s="233">
        <f t="shared" si="4"/>
        <v>10</v>
      </c>
      <c r="BF7" s="68"/>
      <c r="BG7" s="32">
        <v>20</v>
      </c>
      <c r="BH7" s="68"/>
      <c r="BI7" s="32">
        <v>50</v>
      </c>
      <c r="BJ7" s="225"/>
      <c r="BK7" s="230"/>
      <c r="BL7" s="231"/>
      <c r="BM7" s="231"/>
      <c r="BN7" s="231"/>
      <c r="BO7" s="231"/>
      <c r="BP7" s="232"/>
      <c r="BQ7" s="233">
        <f t="shared" si="5"/>
        <v>0</v>
      </c>
      <c r="BR7" s="225"/>
      <c r="BS7" s="230"/>
      <c r="BT7" s="231"/>
      <c r="BU7" s="231"/>
      <c r="BV7" s="231"/>
      <c r="BW7" s="231"/>
      <c r="BX7" s="232"/>
      <c r="BY7" s="232">
        <v>1</v>
      </c>
      <c r="BZ7" s="232"/>
      <c r="CA7" s="233">
        <f t="shared" si="6"/>
        <v>1</v>
      </c>
      <c r="CB7" s="225"/>
      <c r="CC7" s="230">
        <v>1</v>
      </c>
      <c r="CD7" s="231"/>
      <c r="CE7" s="231"/>
      <c r="CF7" s="231"/>
      <c r="CG7" s="231">
        <v>1</v>
      </c>
      <c r="CH7" s="232"/>
      <c r="CI7" s="232"/>
      <c r="CJ7" s="232"/>
      <c r="CK7" s="233">
        <f t="shared" si="7"/>
        <v>2</v>
      </c>
      <c r="CL7" s="67"/>
      <c r="CM7" s="260">
        <v>25</v>
      </c>
      <c r="CN7" s="260">
        <v>11</v>
      </c>
      <c r="CO7" s="132">
        <v>2</v>
      </c>
      <c r="CP7" s="132">
        <v>2</v>
      </c>
      <c r="CQ7" s="132">
        <v>16</v>
      </c>
      <c r="CR7" s="261">
        <f t="shared" si="8"/>
        <v>56</v>
      </c>
      <c r="CS7" s="68"/>
      <c r="CT7" s="32">
        <v>16</v>
      </c>
      <c r="CU7" s="68"/>
      <c r="CV7" s="32">
        <v>10</v>
      </c>
      <c r="CW7" s="68"/>
      <c r="CX7" s="32"/>
      <c r="CY7" s="68"/>
      <c r="CZ7" s="32"/>
    </row>
    <row r="8" spans="1:104" ht="12.75" customHeight="1">
      <c r="A8" s="191">
        <v>5</v>
      </c>
      <c r="B8" s="213">
        <v>6</v>
      </c>
      <c r="C8" s="123" t="s">
        <v>27</v>
      </c>
      <c r="D8" s="285">
        <f t="shared" si="9"/>
        <v>221</v>
      </c>
      <c r="E8" s="189"/>
      <c r="F8" s="131"/>
      <c r="G8" s="148">
        <v>1</v>
      </c>
      <c r="H8" s="148">
        <v>2</v>
      </c>
      <c r="I8" s="148">
        <v>3</v>
      </c>
      <c r="J8" s="148">
        <v>2</v>
      </c>
      <c r="K8" s="132"/>
      <c r="L8" s="148">
        <v>2</v>
      </c>
      <c r="M8" s="275">
        <v>1</v>
      </c>
      <c r="N8" s="140">
        <f t="shared" si="0"/>
        <v>11</v>
      </c>
      <c r="O8" s="67"/>
      <c r="P8" s="131"/>
      <c r="Q8" s="132">
        <v>77</v>
      </c>
      <c r="R8" s="132">
        <v>3</v>
      </c>
      <c r="S8" s="134">
        <v>117</v>
      </c>
      <c r="T8" s="132">
        <v>6</v>
      </c>
      <c r="U8" s="132"/>
      <c r="V8" s="132">
        <v>2</v>
      </c>
      <c r="W8" s="133">
        <v>6</v>
      </c>
      <c r="X8" s="68"/>
      <c r="Y8" s="32">
        <v>11</v>
      </c>
      <c r="Z8" s="225"/>
      <c r="AA8" s="230"/>
      <c r="AB8" s="231">
        <v>10</v>
      </c>
      <c r="AC8" s="231">
        <v>1</v>
      </c>
      <c r="AD8" s="231">
        <v>8</v>
      </c>
      <c r="AE8" s="231"/>
      <c r="AF8" s="232"/>
      <c r="AG8" s="232"/>
      <c r="AH8" s="232"/>
      <c r="AI8" s="233">
        <f t="shared" si="1"/>
        <v>19</v>
      </c>
      <c r="AJ8" s="225"/>
      <c r="AK8" s="230"/>
      <c r="AL8" s="231"/>
      <c r="AM8" s="233">
        <f t="shared" si="2"/>
        <v>0</v>
      </c>
      <c r="AN8" s="225"/>
      <c r="AO8" s="230"/>
      <c r="AP8" s="231">
        <v>20</v>
      </c>
      <c r="AQ8" s="231">
        <v>2</v>
      </c>
      <c r="AR8" s="231">
        <v>19</v>
      </c>
      <c r="AS8" s="231"/>
      <c r="AT8" s="232"/>
      <c r="AU8" s="233">
        <f t="shared" si="3"/>
        <v>41</v>
      </c>
      <c r="AV8" s="68"/>
      <c r="AW8" s="32">
        <v>30</v>
      </c>
      <c r="AX8" s="225"/>
      <c r="AY8" s="230"/>
      <c r="AZ8" s="231">
        <v>1</v>
      </c>
      <c r="BA8" s="231"/>
      <c r="BB8" s="231">
        <v>11</v>
      </c>
      <c r="BC8" s="231"/>
      <c r="BD8" s="232"/>
      <c r="BE8" s="233">
        <f t="shared" si="4"/>
        <v>12</v>
      </c>
      <c r="BF8" s="68"/>
      <c r="BG8" s="32">
        <v>20</v>
      </c>
      <c r="BH8" s="68"/>
      <c r="BI8" s="32"/>
      <c r="BJ8" s="225"/>
      <c r="BK8" s="230"/>
      <c r="BL8" s="231"/>
      <c r="BM8" s="231"/>
      <c r="BN8" s="231"/>
      <c r="BO8" s="231"/>
      <c r="BP8" s="232"/>
      <c r="BQ8" s="233">
        <f t="shared" si="5"/>
        <v>0</v>
      </c>
      <c r="BR8" s="225"/>
      <c r="BS8" s="230"/>
      <c r="BT8" s="231">
        <v>20</v>
      </c>
      <c r="BU8" s="231"/>
      <c r="BV8" s="231">
        <v>20</v>
      </c>
      <c r="BW8" s="231"/>
      <c r="BX8" s="232"/>
      <c r="BY8" s="232"/>
      <c r="BZ8" s="232"/>
      <c r="CA8" s="233">
        <f t="shared" si="6"/>
        <v>40</v>
      </c>
      <c r="CB8" s="225"/>
      <c r="CC8" s="230"/>
      <c r="CD8" s="231">
        <v>15</v>
      </c>
      <c r="CE8" s="231"/>
      <c r="CF8" s="231">
        <v>6</v>
      </c>
      <c r="CG8" s="231"/>
      <c r="CH8" s="232"/>
      <c r="CI8" s="232"/>
      <c r="CJ8" s="232"/>
      <c r="CK8" s="233">
        <f t="shared" si="7"/>
        <v>21</v>
      </c>
      <c r="CL8" s="67"/>
      <c r="CM8" s="260">
        <v>10</v>
      </c>
      <c r="CN8" s="260">
        <v>1</v>
      </c>
      <c r="CO8" s="132">
        <v>2</v>
      </c>
      <c r="CP8" s="132">
        <v>2</v>
      </c>
      <c r="CQ8" s="132">
        <v>2</v>
      </c>
      <c r="CR8" s="261">
        <f t="shared" si="8"/>
        <v>17</v>
      </c>
      <c r="CS8" s="68"/>
      <c r="CT8" s="32">
        <v>10</v>
      </c>
      <c r="CU8" s="68"/>
      <c r="CV8" s="32"/>
      <c r="CW8" s="68"/>
      <c r="CX8" s="32"/>
      <c r="CY8" s="68"/>
      <c r="CZ8" s="32"/>
    </row>
    <row r="9" spans="1:104" ht="12.75" customHeight="1">
      <c r="A9" s="183">
        <v>6</v>
      </c>
      <c r="B9" s="213">
        <v>8</v>
      </c>
      <c r="C9" s="123" t="s">
        <v>185</v>
      </c>
      <c r="D9" s="285">
        <f t="shared" si="9"/>
        <v>194</v>
      </c>
      <c r="E9" s="189"/>
      <c r="F9" s="246">
        <v>2</v>
      </c>
      <c r="G9" s="132"/>
      <c r="H9" s="148">
        <v>2</v>
      </c>
      <c r="I9" s="132"/>
      <c r="J9" s="148">
        <v>1</v>
      </c>
      <c r="K9" s="132"/>
      <c r="L9" s="148">
        <v>3</v>
      </c>
      <c r="M9" s="275">
        <v>1</v>
      </c>
      <c r="N9" s="140">
        <f t="shared" si="0"/>
        <v>9</v>
      </c>
      <c r="O9" s="67"/>
      <c r="P9" s="131">
        <v>46</v>
      </c>
      <c r="Q9" s="132"/>
      <c r="R9" s="132">
        <v>2</v>
      </c>
      <c r="S9" s="134"/>
      <c r="T9" s="132">
        <v>45</v>
      </c>
      <c r="U9" s="132"/>
      <c r="V9" s="132">
        <v>47</v>
      </c>
      <c r="W9" s="133">
        <v>6</v>
      </c>
      <c r="X9" s="68"/>
      <c r="Y9" s="32">
        <v>3</v>
      </c>
      <c r="Z9" s="225"/>
      <c r="AA9" s="230">
        <v>8</v>
      </c>
      <c r="AB9" s="231"/>
      <c r="AC9" s="231"/>
      <c r="AD9" s="231"/>
      <c r="AE9" s="231">
        <v>1</v>
      </c>
      <c r="AF9" s="232"/>
      <c r="AG9" s="232">
        <v>2</v>
      </c>
      <c r="AH9" s="232"/>
      <c r="AI9" s="233">
        <f t="shared" si="1"/>
        <v>11</v>
      </c>
      <c r="AJ9" s="225"/>
      <c r="AK9" s="230"/>
      <c r="AL9" s="231"/>
      <c r="AM9" s="233">
        <f t="shared" si="2"/>
        <v>0</v>
      </c>
      <c r="AN9" s="225"/>
      <c r="AO9" s="230">
        <v>15</v>
      </c>
      <c r="AP9" s="231"/>
      <c r="AQ9" s="231">
        <v>1</v>
      </c>
      <c r="AR9" s="231"/>
      <c r="AS9" s="231">
        <v>3</v>
      </c>
      <c r="AT9" s="232"/>
      <c r="AU9" s="233">
        <f t="shared" si="3"/>
        <v>19</v>
      </c>
      <c r="AV9" s="68"/>
      <c r="AW9" s="32">
        <v>30</v>
      </c>
      <c r="AX9" s="225"/>
      <c r="AY9" s="230">
        <v>1</v>
      </c>
      <c r="AZ9" s="231"/>
      <c r="BA9" s="231"/>
      <c r="BB9" s="231"/>
      <c r="BC9" s="231">
        <v>9</v>
      </c>
      <c r="BD9" s="232"/>
      <c r="BE9" s="233">
        <f t="shared" si="4"/>
        <v>10</v>
      </c>
      <c r="BF9" s="68"/>
      <c r="BG9" s="32">
        <v>20</v>
      </c>
      <c r="BH9" s="68"/>
      <c r="BI9" s="32"/>
      <c r="BJ9" s="225"/>
      <c r="BK9" s="230"/>
      <c r="BL9" s="231"/>
      <c r="BM9" s="231"/>
      <c r="BN9" s="231"/>
      <c r="BO9" s="231"/>
      <c r="BP9" s="232"/>
      <c r="BQ9" s="233">
        <f t="shared" si="5"/>
        <v>0</v>
      </c>
      <c r="BR9" s="225"/>
      <c r="BS9" s="230">
        <v>6</v>
      </c>
      <c r="BT9" s="231"/>
      <c r="BU9" s="231"/>
      <c r="BV9" s="231"/>
      <c r="BW9" s="231">
        <v>20</v>
      </c>
      <c r="BX9" s="232"/>
      <c r="BY9" s="232">
        <v>9</v>
      </c>
      <c r="BZ9" s="232"/>
      <c r="CA9" s="233">
        <f t="shared" si="6"/>
        <v>35</v>
      </c>
      <c r="CB9" s="225"/>
      <c r="CC9" s="230">
        <v>1</v>
      </c>
      <c r="CD9" s="231"/>
      <c r="CE9" s="231"/>
      <c r="CF9" s="231"/>
      <c r="CG9" s="231"/>
      <c r="CH9" s="232"/>
      <c r="CI9" s="232"/>
      <c r="CJ9" s="232"/>
      <c r="CK9" s="233">
        <f t="shared" si="7"/>
        <v>1</v>
      </c>
      <c r="CL9" s="67"/>
      <c r="CM9" s="274">
        <v>20</v>
      </c>
      <c r="CN9" s="260">
        <v>5</v>
      </c>
      <c r="CO9" s="132">
        <v>7</v>
      </c>
      <c r="CP9" s="132">
        <v>11</v>
      </c>
      <c r="CQ9" s="132">
        <v>2</v>
      </c>
      <c r="CR9" s="261">
        <f t="shared" si="8"/>
        <v>45</v>
      </c>
      <c r="CS9" s="68"/>
      <c r="CT9" s="32">
        <v>20</v>
      </c>
      <c r="CU9" s="68"/>
      <c r="CV9" s="32"/>
      <c r="CW9" s="68"/>
      <c r="CX9" s="32"/>
      <c r="CY9" s="68"/>
      <c r="CZ9" s="32"/>
    </row>
    <row r="10" spans="1:104" ht="12.75" customHeight="1">
      <c r="A10" s="183">
        <v>7</v>
      </c>
      <c r="B10" s="213">
        <v>3</v>
      </c>
      <c r="C10" s="123" t="s">
        <v>74</v>
      </c>
      <c r="D10" s="285">
        <f t="shared" si="9"/>
        <v>119</v>
      </c>
      <c r="E10" s="189"/>
      <c r="F10" s="246">
        <v>2</v>
      </c>
      <c r="G10" s="132"/>
      <c r="H10" s="148">
        <v>2</v>
      </c>
      <c r="I10" s="148">
        <v>1</v>
      </c>
      <c r="J10" s="148">
        <v>3</v>
      </c>
      <c r="K10" s="148">
        <v>1</v>
      </c>
      <c r="L10" s="148">
        <v>1</v>
      </c>
      <c r="M10" s="275">
        <v>1</v>
      </c>
      <c r="N10" s="140">
        <f t="shared" si="0"/>
        <v>11</v>
      </c>
      <c r="O10" s="67"/>
      <c r="P10" s="131">
        <v>1</v>
      </c>
      <c r="Q10" s="132"/>
      <c r="R10" s="132">
        <v>2</v>
      </c>
      <c r="S10" s="134">
        <v>46</v>
      </c>
      <c r="T10" s="132">
        <v>14</v>
      </c>
      <c r="U10" s="132">
        <v>31</v>
      </c>
      <c r="V10" s="132">
        <v>1</v>
      </c>
      <c r="W10" s="133">
        <v>4</v>
      </c>
      <c r="X10" s="68"/>
      <c r="Y10" s="32"/>
      <c r="Z10" s="225"/>
      <c r="AA10" s="230"/>
      <c r="AB10" s="231"/>
      <c r="AC10" s="231"/>
      <c r="AD10" s="231"/>
      <c r="AE10" s="231"/>
      <c r="AF10" s="232"/>
      <c r="AG10" s="232"/>
      <c r="AH10" s="232"/>
      <c r="AI10" s="233">
        <f t="shared" si="1"/>
        <v>0</v>
      </c>
      <c r="AJ10" s="225"/>
      <c r="AK10" s="230"/>
      <c r="AL10" s="231"/>
      <c r="AM10" s="233">
        <f t="shared" si="2"/>
        <v>0</v>
      </c>
      <c r="AN10" s="225"/>
      <c r="AO10" s="230"/>
      <c r="AP10" s="231"/>
      <c r="AQ10" s="231"/>
      <c r="AR10" s="231"/>
      <c r="AS10" s="231">
        <v>1</v>
      </c>
      <c r="AT10" s="232">
        <v>15</v>
      </c>
      <c r="AU10" s="233">
        <f t="shared" si="3"/>
        <v>16</v>
      </c>
      <c r="AV10" s="68"/>
      <c r="AW10" s="32">
        <v>20</v>
      </c>
      <c r="AX10" s="225"/>
      <c r="AY10" s="230"/>
      <c r="AZ10" s="231"/>
      <c r="BA10" s="231"/>
      <c r="BB10" s="231">
        <v>15</v>
      </c>
      <c r="BC10" s="231"/>
      <c r="BD10" s="232">
        <v>1</v>
      </c>
      <c r="BE10" s="233">
        <f t="shared" si="4"/>
        <v>16</v>
      </c>
      <c r="BF10" s="68"/>
      <c r="BG10" s="32">
        <v>20</v>
      </c>
      <c r="BH10" s="68"/>
      <c r="BI10" s="32">
        <v>10</v>
      </c>
      <c r="BJ10" s="225"/>
      <c r="BK10" s="230"/>
      <c r="BL10" s="231"/>
      <c r="BM10" s="231"/>
      <c r="BN10" s="231"/>
      <c r="BO10" s="231"/>
      <c r="BP10" s="232"/>
      <c r="BQ10" s="233">
        <f t="shared" si="5"/>
        <v>0</v>
      </c>
      <c r="BR10" s="225"/>
      <c r="BS10" s="230"/>
      <c r="BT10" s="231"/>
      <c r="BU10" s="231"/>
      <c r="BV10" s="231"/>
      <c r="BW10" s="231"/>
      <c r="BX10" s="232"/>
      <c r="BY10" s="232"/>
      <c r="BZ10" s="232"/>
      <c r="CA10" s="233">
        <f t="shared" si="6"/>
        <v>0</v>
      </c>
      <c r="CB10" s="225"/>
      <c r="CC10" s="230"/>
      <c r="CD10" s="231"/>
      <c r="CE10" s="231"/>
      <c r="CF10" s="231"/>
      <c r="CG10" s="231"/>
      <c r="CH10" s="232"/>
      <c r="CI10" s="232"/>
      <c r="CJ10" s="232"/>
      <c r="CK10" s="233">
        <f t="shared" si="7"/>
        <v>0</v>
      </c>
      <c r="CL10" s="67"/>
      <c r="CM10" s="274">
        <v>10</v>
      </c>
      <c r="CN10" s="260">
        <v>2</v>
      </c>
      <c r="CO10" s="132">
        <v>2</v>
      </c>
      <c r="CP10" s="132">
        <v>2</v>
      </c>
      <c r="CQ10" s="132">
        <v>1</v>
      </c>
      <c r="CR10" s="261">
        <f t="shared" si="8"/>
        <v>17</v>
      </c>
      <c r="CS10" s="68"/>
      <c r="CT10" s="32">
        <v>20</v>
      </c>
      <c r="CU10" s="68"/>
      <c r="CV10" s="32"/>
      <c r="CW10" s="68"/>
      <c r="CX10" s="32"/>
      <c r="CY10" s="68"/>
      <c r="CZ10" s="32"/>
    </row>
    <row r="11" spans="1:104" ht="12.75" customHeight="1">
      <c r="A11" s="183">
        <v>8</v>
      </c>
      <c r="B11" s="213">
        <v>11</v>
      </c>
      <c r="C11" s="123" t="s">
        <v>73</v>
      </c>
      <c r="D11" s="285">
        <f t="shared" si="9"/>
        <v>117</v>
      </c>
      <c r="E11" s="189"/>
      <c r="F11" s="131"/>
      <c r="G11" s="132"/>
      <c r="H11" s="148">
        <v>3</v>
      </c>
      <c r="I11" s="148">
        <v>1</v>
      </c>
      <c r="J11" s="148">
        <v>5</v>
      </c>
      <c r="K11" s="148">
        <v>1</v>
      </c>
      <c r="L11" s="148">
        <v>2</v>
      </c>
      <c r="M11" s="133"/>
      <c r="N11" s="140">
        <f t="shared" si="0"/>
        <v>12</v>
      </c>
      <c r="O11" s="67"/>
      <c r="P11" s="131"/>
      <c r="Q11" s="132"/>
      <c r="R11" s="132">
        <v>4</v>
      </c>
      <c r="S11" s="134">
        <v>60</v>
      </c>
      <c r="T11" s="132">
        <v>9</v>
      </c>
      <c r="U11" s="132">
        <v>30</v>
      </c>
      <c r="V11" s="132">
        <v>4</v>
      </c>
      <c r="W11" s="133"/>
      <c r="X11" s="68"/>
      <c r="Y11" s="32">
        <v>4</v>
      </c>
      <c r="Z11" s="225"/>
      <c r="AA11" s="230"/>
      <c r="AB11" s="231"/>
      <c r="AC11" s="231"/>
      <c r="AD11" s="231">
        <v>20</v>
      </c>
      <c r="AE11" s="231"/>
      <c r="AF11" s="232"/>
      <c r="AG11" s="232"/>
      <c r="AH11" s="232"/>
      <c r="AI11" s="233">
        <f t="shared" si="1"/>
        <v>20</v>
      </c>
      <c r="AJ11" s="225"/>
      <c r="AK11" s="230"/>
      <c r="AL11" s="231"/>
      <c r="AM11" s="233">
        <f t="shared" si="2"/>
        <v>0</v>
      </c>
      <c r="AN11" s="225"/>
      <c r="AO11" s="230"/>
      <c r="AP11" s="231"/>
      <c r="AQ11" s="231">
        <v>3</v>
      </c>
      <c r="AR11" s="231">
        <v>20</v>
      </c>
      <c r="AS11" s="231">
        <v>3</v>
      </c>
      <c r="AT11" s="232">
        <v>8</v>
      </c>
      <c r="AU11" s="233">
        <f t="shared" si="3"/>
        <v>34</v>
      </c>
      <c r="AV11" s="68"/>
      <c r="AW11" s="32">
        <v>20</v>
      </c>
      <c r="AX11" s="225"/>
      <c r="AY11" s="230"/>
      <c r="AZ11" s="231"/>
      <c r="BA11" s="231"/>
      <c r="BB11" s="231">
        <v>1</v>
      </c>
      <c r="BC11" s="231"/>
      <c r="BD11" s="232">
        <v>1</v>
      </c>
      <c r="BE11" s="233">
        <f t="shared" si="4"/>
        <v>2</v>
      </c>
      <c r="BF11" s="68"/>
      <c r="BG11" s="32"/>
      <c r="BH11" s="68"/>
      <c r="BI11" s="32"/>
      <c r="BJ11" s="225"/>
      <c r="BK11" s="230"/>
      <c r="BL11" s="231"/>
      <c r="BM11" s="231"/>
      <c r="BN11" s="231"/>
      <c r="BO11" s="231"/>
      <c r="BP11" s="232"/>
      <c r="BQ11" s="233">
        <f t="shared" si="5"/>
        <v>0</v>
      </c>
      <c r="BR11" s="225"/>
      <c r="BS11" s="230"/>
      <c r="BT11" s="231"/>
      <c r="BU11" s="231"/>
      <c r="BV11" s="231">
        <v>8</v>
      </c>
      <c r="BW11" s="231"/>
      <c r="BX11" s="232">
        <v>6</v>
      </c>
      <c r="BY11" s="232"/>
      <c r="BZ11" s="232"/>
      <c r="CA11" s="233">
        <f t="shared" si="6"/>
        <v>14</v>
      </c>
      <c r="CB11" s="225"/>
      <c r="CC11" s="230"/>
      <c r="CD11" s="231"/>
      <c r="CE11" s="231"/>
      <c r="CF11" s="231">
        <v>1</v>
      </c>
      <c r="CG11" s="231"/>
      <c r="CH11" s="232"/>
      <c r="CI11" s="232"/>
      <c r="CJ11" s="232"/>
      <c r="CK11" s="233">
        <f t="shared" si="7"/>
        <v>1</v>
      </c>
      <c r="CL11" s="67"/>
      <c r="CM11" s="260">
        <v>10</v>
      </c>
      <c r="CN11" s="260">
        <v>1</v>
      </c>
      <c r="CO11" s="132">
        <v>2</v>
      </c>
      <c r="CP11" s="132">
        <v>2</v>
      </c>
      <c r="CQ11" s="132">
        <v>2</v>
      </c>
      <c r="CR11" s="261">
        <f t="shared" si="8"/>
        <v>17</v>
      </c>
      <c r="CS11" s="68"/>
      <c r="CT11" s="32">
        <v>5</v>
      </c>
      <c r="CU11" s="68"/>
      <c r="CV11" s="32"/>
      <c r="CW11" s="68"/>
      <c r="CX11" s="32"/>
      <c r="CY11" s="68"/>
      <c r="CZ11" s="32"/>
    </row>
    <row r="12" spans="1:104" ht="12.75" customHeight="1">
      <c r="A12" s="183">
        <v>9</v>
      </c>
      <c r="B12" s="213">
        <v>7</v>
      </c>
      <c r="C12" s="123" t="s">
        <v>164</v>
      </c>
      <c r="D12" s="285">
        <f t="shared" si="9"/>
        <v>113</v>
      </c>
      <c r="E12" s="189"/>
      <c r="F12" s="131"/>
      <c r="G12" s="132"/>
      <c r="H12" s="148">
        <v>3</v>
      </c>
      <c r="I12" s="148">
        <v>1</v>
      </c>
      <c r="J12" s="132"/>
      <c r="K12" s="132"/>
      <c r="L12" s="148">
        <v>1</v>
      </c>
      <c r="M12" s="133"/>
      <c r="N12" s="140">
        <f t="shared" si="0"/>
        <v>5</v>
      </c>
      <c r="O12" s="67"/>
      <c r="P12" s="131">
        <v>3</v>
      </c>
      <c r="Q12" s="132"/>
      <c r="R12" s="132">
        <v>78</v>
      </c>
      <c r="S12" s="134">
        <v>7</v>
      </c>
      <c r="T12" s="132"/>
      <c r="U12" s="132"/>
      <c r="V12" s="132">
        <v>15</v>
      </c>
      <c r="W12" s="133"/>
      <c r="X12" s="68"/>
      <c r="Y12" s="32">
        <v>11</v>
      </c>
      <c r="Z12" s="225"/>
      <c r="AA12" s="230"/>
      <c r="AB12" s="231"/>
      <c r="AC12" s="231"/>
      <c r="AD12" s="231"/>
      <c r="AE12" s="231"/>
      <c r="AF12" s="232"/>
      <c r="AG12" s="232"/>
      <c r="AH12" s="232"/>
      <c r="AI12" s="233">
        <f t="shared" si="1"/>
        <v>0</v>
      </c>
      <c r="AJ12" s="225"/>
      <c r="AK12" s="230"/>
      <c r="AL12" s="231"/>
      <c r="AM12" s="233">
        <f t="shared" si="2"/>
        <v>0</v>
      </c>
      <c r="AN12" s="225"/>
      <c r="AO12" s="230">
        <v>1</v>
      </c>
      <c r="AP12" s="231"/>
      <c r="AQ12" s="231">
        <v>2</v>
      </c>
      <c r="AR12" s="231">
        <v>1</v>
      </c>
      <c r="AS12" s="231"/>
      <c r="AT12" s="232"/>
      <c r="AU12" s="233">
        <f t="shared" si="3"/>
        <v>4</v>
      </c>
      <c r="AV12" s="68"/>
      <c r="AW12" s="32">
        <v>10</v>
      </c>
      <c r="AX12" s="225"/>
      <c r="AY12" s="230"/>
      <c r="AZ12" s="231"/>
      <c r="BA12" s="231">
        <v>25</v>
      </c>
      <c r="BB12" s="231"/>
      <c r="BC12" s="231"/>
      <c r="BD12" s="232"/>
      <c r="BE12" s="233">
        <f t="shared" si="4"/>
        <v>25</v>
      </c>
      <c r="BF12" s="68"/>
      <c r="BG12" s="32">
        <v>20</v>
      </c>
      <c r="BH12" s="68"/>
      <c r="BI12" s="32"/>
      <c r="BJ12" s="225"/>
      <c r="BK12" s="230"/>
      <c r="BL12" s="231"/>
      <c r="BM12" s="231"/>
      <c r="BN12" s="231"/>
      <c r="BO12" s="231"/>
      <c r="BP12" s="232"/>
      <c r="BQ12" s="233">
        <f t="shared" si="5"/>
        <v>0</v>
      </c>
      <c r="BR12" s="225"/>
      <c r="BS12" s="230">
        <v>1</v>
      </c>
      <c r="BT12" s="231"/>
      <c r="BU12" s="231"/>
      <c r="BV12" s="231">
        <v>6</v>
      </c>
      <c r="BW12" s="231"/>
      <c r="BX12" s="232"/>
      <c r="BY12" s="232">
        <v>15</v>
      </c>
      <c r="BZ12" s="232"/>
      <c r="CA12" s="233">
        <f t="shared" si="6"/>
        <v>22</v>
      </c>
      <c r="CB12" s="225"/>
      <c r="CC12" s="230">
        <v>1</v>
      </c>
      <c r="CD12" s="231"/>
      <c r="CE12" s="231">
        <v>20</v>
      </c>
      <c r="CF12" s="231"/>
      <c r="CG12" s="231"/>
      <c r="CH12" s="232"/>
      <c r="CI12" s="232"/>
      <c r="CJ12" s="232"/>
      <c r="CK12" s="233">
        <f t="shared" si="7"/>
        <v>21</v>
      </c>
      <c r="CL12" s="67"/>
      <c r="CM12" s="260"/>
      <c r="CN12" s="260"/>
      <c r="CO12" s="132"/>
      <c r="CP12" s="132"/>
      <c r="CQ12" s="132"/>
      <c r="CR12" s="261">
        <f t="shared" si="8"/>
        <v>0</v>
      </c>
      <c r="CS12" s="68"/>
      <c r="CT12" s="32"/>
      <c r="CU12" s="68"/>
      <c r="CV12" s="32"/>
      <c r="CW12" s="68"/>
      <c r="CX12" s="32"/>
      <c r="CY12" s="68"/>
      <c r="CZ12" s="32"/>
    </row>
    <row r="13" spans="1:104" ht="12.75" customHeight="1">
      <c r="A13" s="183">
        <v>10</v>
      </c>
      <c r="B13" s="214">
        <v>5</v>
      </c>
      <c r="C13" s="122" t="s">
        <v>19</v>
      </c>
      <c r="D13" s="285">
        <f t="shared" si="9"/>
        <v>121</v>
      </c>
      <c r="E13" s="189"/>
      <c r="F13" s="131"/>
      <c r="G13" s="132"/>
      <c r="H13" s="148">
        <v>2</v>
      </c>
      <c r="I13" s="132"/>
      <c r="J13" s="148">
        <v>2</v>
      </c>
      <c r="K13" s="148">
        <v>1</v>
      </c>
      <c r="L13" s="148">
        <v>1</v>
      </c>
      <c r="M13" s="275">
        <v>1</v>
      </c>
      <c r="N13" s="140">
        <f t="shared" si="0"/>
        <v>7</v>
      </c>
      <c r="O13" s="67"/>
      <c r="P13" s="131"/>
      <c r="Q13" s="132"/>
      <c r="R13" s="132">
        <v>48</v>
      </c>
      <c r="S13" s="134"/>
      <c r="T13" s="132">
        <v>50</v>
      </c>
      <c r="U13" s="132">
        <v>1</v>
      </c>
      <c r="V13" s="132">
        <v>12</v>
      </c>
      <c r="W13" s="133">
        <v>1</v>
      </c>
      <c r="X13" s="68"/>
      <c r="Y13" s="32">
        <v>7</v>
      </c>
      <c r="Z13" s="225"/>
      <c r="AA13" s="230"/>
      <c r="AB13" s="231"/>
      <c r="AC13" s="231">
        <v>15</v>
      </c>
      <c r="AD13" s="231"/>
      <c r="AE13" s="231">
        <v>6</v>
      </c>
      <c r="AF13" s="232"/>
      <c r="AG13" s="232"/>
      <c r="AH13" s="232"/>
      <c r="AI13" s="233">
        <f t="shared" si="1"/>
        <v>21</v>
      </c>
      <c r="AJ13" s="225"/>
      <c r="AK13" s="230"/>
      <c r="AL13" s="231"/>
      <c r="AM13" s="233">
        <f t="shared" si="2"/>
        <v>0</v>
      </c>
      <c r="AN13" s="225"/>
      <c r="AO13" s="230"/>
      <c r="AP13" s="231"/>
      <c r="AQ13" s="231">
        <v>15</v>
      </c>
      <c r="AR13" s="231"/>
      <c r="AS13" s="231">
        <v>10</v>
      </c>
      <c r="AT13" s="232"/>
      <c r="AU13" s="233">
        <f t="shared" si="3"/>
        <v>25</v>
      </c>
      <c r="AV13" s="68"/>
      <c r="AW13" s="32">
        <v>20</v>
      </c>
      <c r="AX13" s="225"/>
      <c r="AY13" s="230"/>
      <c r="AZ13" s="231"/>
      <c r="BA13" s="231"/>
      <c r="BB13" s="231"/>
      <c r="BC13" s="231">
        <v>1</v>
      </c>
      <c r="BD13" s="232"/>
      <c r="BE13" s="233">
        <f t="shared" si="4"/>
        <v>1</v>
      </c>
      <c r="BF13" s="68"/>
      <c r="BG13" s="32"/>
      <c r="BH13" s="68"/>
      <c r="BI13" s="32"/>
      <c r="BJ13" s="225"/>
      <c r="BK13" s="230"/>
      <c r="BL13" s="231"/>
      <c r="BM13" s="231"/>
      <c r="BN13" s="231"/>
      <c r="BO13" s="231"/>
      <c r="BP13" s="232"/>
      <c r="BQ13" s="233">
        <f t="shared" si="5"/>
        <v>0</v>
      </c>
      <c r="BR13" s="225"/>
      <c r="BS13" s="230"/>
      <c r="BT13" s="231"/>
      <c r="BU13" s="231"/>
      <c r="BV13" s="231"/>
      <c r="BW13" s="231"/>
      <c r="BX13" s="232"/>
      <c r="BY13" s="232"/>
      <c r="BZ13" s="232"/>
      <c r="CA13" s="233">
        <f t="shared" si="6"/>
        <v>0</v>
      </c>
      <c r="CB13" s="225"/>
      <c r="CC13" s="230"/>
      <c r="CD13" s="231"/>
      <c r="CE13" s="231"/>
      <c r="CF13" s="231"/>
      <c r="CG13" s="231">
        <v>1</v>
      </c>
      <c r="CH13" s="232"/>
      <c r="CI13" s="232"/>
      <c r="CJ13" s="232"/>
      <c r="CK13" s="233">
        <f t="shared" si="7"/>
        <v>1</v>
      </c>
      <c r="CL13" s="67"/>
      <c r="CM13" s="260">
        <v>10</v>
      </c>
      <c r="CN13" s="260">
        <v>2</v>
      </c>
      <c r="CO13" s="132">
        <v>1</v>
      </c>
      <c r="CP13" s="132">
        <v>2</v>
      </c>
      <c r="CQ13" s="132">
        <v>5</v>
      </c>
      <c r="CR13" s="261">
        <f t="shared" si="8"/>
        <v>20</v>
      </c>
      <c r="CS13" s="68"/>
      <c r="CT13" s="32">
        <v>16</v>
      </c>
      <c r="CU13" s="68"/>
      <c r="CV13" s="32">
        <v>10</v>
      </c>
      <c r="CW13" s="68"/>
      <c r="CX13" s="32"/>
      <c r="CY13" s="68"/>
      <c r="CZ13" s="32"/>
    </row>
    <row r="14" spans="1:104" ht="12.75" customHeight="1">
      <c r="A14" s="183">
        <v>11</v>
      </c>
      <c r="B14" s="213">
        <v>13</v>
      </c>
      <c r="C14" s="123" t="s">
        <v>184</v>
      </c>
      <c r="D14" s="285">
        <f t="shared" si="9"/>
        <v>76</v>
      </c>
      <c r="E14" s="189"/>
      <c r="F14" s="131"/>
      <c r="G14" s="132"/>
      <c r="H14" s="148">
        <v>1</v>
      </c>
      <c r="I14" s="148">
        <v>1</v>
      </c>
      <c r="J14" s="132"/>
      <c r="K14" s="132"/>
      <c r="L14" s="132"/>
      <c r="M14" s="133"/>
      <c r="N14" s="140">
        <f t="shared" si="0"/>
        <v>2</v>
      </c>
      <c r="O14" s="67"/>
      <c r="P14" s="131"/>
      <c r="Q14" s="132"/>
      <c r="R14" s="132">
        <v>75</v>
      </c>
      <c r="S14" s="134">
        <v>1</v>
      </c>
      <c r="T14" s="132"/>
      <c r="U14" s="132"/>
      <c r="V14" s="132"/>
      <c r="W14" s="133"/>
      <c r="X14" s="68"/>
      <c r="Y14" s="32">
        <v>8</v>
      </c>
      <c r="Z14" s="225"/>
      <c r="AA14" s="230"/>
      <c r="AB14" s="231"/>
      <c r="AC14" s="231">
        <v>6</v>
      </c>
      <c r="AD14" s="231"/>
      <c r="AE14" s="231"/>
      <c r="AF14" s="232"/>
      <c r="AG14" s="232"/>
      <c r="AH14" s="232"/>
      <c r="AI14" s="233">
        <f t="shared" si="1"/>
        <v>6</v>
      </c>
      <c r="AJ14" s="225"/>
      <c r="AK14" s="230"/>
      <c r="AL14" s="231"/>
      <c r="AM14" s="233">
        <f t="shared" si="2"/>
        <v>0</v>
      </c>
      <c r="AN14" s="225"/>
      <c r="AO14" s="230"/>
      <c r="AP14" s="231"/>
      <c r="AQ14" s="231">
        <v>20</v>
      </c>
      <c r="AR14" s="231">
        <v>1</v>
      </c>
      <c r="AS14" s="231"/>
      <c r="AT14" s="232"/>
      <c r="AU14" s="233">
        <f t="shared" si="3"/>
        <v>21</v>
      </c>
      <c r="AV14" s="68"/>
      <c r="AW14" s="32">
        <v>10</v>
      </c>
      <c r="AX14" s="225"/>
      <c r="AY14" s="230"/>
      <c r="AZ14" s="231"/>
      <c r="BA14" s="231">
        <v>10</v>
      </c>
      <c r="BB14" s="231"/>
      <c r="BC14" s="231"/>
      <c r="BD14" s="232"/>
      <c r="BE14" s="233">
        <f t="shared" si="4"/>
        <v>10</v>
      </c>
      <c r="BF14" s="68"/>
      <c r="BG14" s="32">
        <v>20</v>
      </c>
      <c r="BH14" s="68"/>
      <c r="BI14" s="32"/>
      <c r="BJ14" s="225"/>
      <c r="BK14" s="230"/>
      <c r="BL14" s="231"/>
      <c r="BM14" s="231"/>
      <c r="BN14" s="231"/>
      <c r="BO14" s="231"/>
      <c r="BP14" s="232"/>
      <c r="BQ14" s="233">
        <f t="shared" si="5"/>
        <v>0</v>
      </c>
      <c r="BR14" s="225"/>
      <c r="BS14" s="230"/>
      <c r="BT14" s="231"/>
      <c r="BU14" s="231"/>
      <c r="BV14" s="231"/>
      <c r="BW14" s="231"/>
      <c r="BX14" s="232"/>
      <c r="BY14" s="232"/>
      <c r="BZ14" s="232"/>
      <c r="CA14" s="233">
        <f t="shared" si="6"/>
        <v>0</v>
      </c>
      <c r="CB14" s="225"/>
      <c r="CC14" s="230"/>
      <c r="CD14" s="231"/>
      <c r="CE14" s="231">
        <v>1</v>
      </c>
      <c r="CF14" s="231"/>
      <c r="CG14" s="231"/>
      <c r="CH14" s="232"/>
      <c r="CI14" s="232"/>
      <c r="CJ14" s="232"/>
      <c r="CK14" s="233">
        <f t="shared" si="7"/>
        <v>1</v>
      </c>
      <c r="CL14" s="67"/>
      <c r="CM14" s="260"/>
      <c r="CN14" s="260"/>
      <c r="CO14" s="132"/>
      <c r="CP14" s="132"/>
      <c r="CQ14" s="132"/>
      <c r="CR14" s="261">
        <f t="shared" si="8"/>
        <v>0</v>
      </c>
      <c r="CS14" s="68"/>
      <c r="CT14" s="32"/>
      <c r="CU14" s="68"/>
      <c r="CV14" s="32"/>
      <c r="CW14" s="68"/>
      <c r="CX14" s="32"/>
      <c r="CY14" s="68"/>
      <c r="CZ14" s="32"/>
    </row>
    <row r="15" spans="1:104" ht="12.75" customHeight="1">
      <c r="A15" s="183">
        <v>12</v>
      </c>
      <c r="B15" s="214">
        <v>20</v>
      </c>
      <c r="C15" s="123" t="s">
        <v>30</v>
      </c>
      <c r="D15" s="285">
        <f t="shared" si="9"/>
        <v>46</v>
      </c>
      <c r="E15" s="189"/>
      <c r="F15" s="246">
        <v>1</v>
      </c>
      <c r="G15" s="132"/>
      <c r="H15" s="148">
        <v>3</v>
      </c>
      <c r="I15" s="148">
        <v>1</v>
      </c>
      <c r="J15" s="148">
        <v>2</v>
      </c>
      <c r="K15" s="132"/>
      <c r="L15" s="148">
        <v>1</v>
      </c>
      <c r="M15" s="133"/>
      <c r="N15" s="140">
        <f t="shared" si="0"/>
        <v>8</v>
      </c>
      <c r="O15" s="67"/>
      <c r="P15" s="131">
        <v>2</v>
      </c>
      <c r="Q15" s="132"/>
      <c r="R15" s="132">
        <v>17</v>
      </c>
      <c r="S15" s="134">
        <v>2</v>
      </c>
      <c r="T15" s="132">
        <v>10</v>
      </c>
      <c r="U15" s="132"/>
      <c r="V15" s="132">
        <v>1</v>
      </c>
      <c r="W15" s="133"/>
      <c r="X15" s="68"/>
      <c r="Y15" s="32">
        <v>1</v>
      </c>
      <c r="Z15" s="225"/>
      <c r="AA15" s="230"/>
      <c r="AB15" s="231"/>
      <c r="AC15" s="231">
        <v>1</v>
      </c>
      <c r="AD15" s="231"/>
      <c r="AE15" s="231">
        <v>1</v>
      </c>
      <c r="AF15" s="232"/>
      <c r="AG15" s="232"/>
      <c r="AH15" s="232"/>
      <c r="AI15" s="233">
        <f t="shared" si="1"/>
        <v>2</v>
      </c>
      <c r="AJ15" s="225"/>
      <c r="AK15" s="230"/>
      <c r="AL15" s="231"/>
      <c r="AM15" s="233">
        <f t="shared" si="2"/>
        <v>0</v>
      </c>
      <c r="AN15" s="225"/>
      <c r="AO15" s="230">
        <v>1</v>
      </c>
      <c r="AP15" s="231"/>
      <c r="AQ15" s="231">
        <v>1</v>
      </c>
      <c r="AR15" s="231">
        <v>6</v>
      </c>
      <c r="AS15" s="231">
        <v>2</v>
      </c>
      <c r="AT15" s="232"/>
      <c r="AU15" s="233">
        <f t="shared" si="3"/>
        <v>10</v>
      </c>
      <c r="AV15" s="68"/>
      <c r="AW15" s="32">
        <v>10</v>
      </c>
      <c r="AX15" s="225"/>
      <c r="AY15" s="230"/>
      <c r="AZ15" s="231"/>
      <c r="BA15" s="231">
        <v>1</v>
      </c>
      <c r="BB15" s="231"/>
      <c r="BC15" s="231"/>
      <c r="BD15" s="232"/>
      <c r="BE15" s="233">
        <f t="shared" si="4"/>
        <v>1</v>
      </c>
      <c r="BF15" s="68"/>
      <c r="BG15" s="32"/>
      <c r="BH15" s="68"/>
      <c r="BI15" s="32"/>
      <c r="BJ15" s="225"/>
      <c r="BK15" s="230"/>
      <c r="BL15" s="231"/>
      <c r="BM15" s="231"/>
      <c r="BN15" s="231"/>
      <c r="BO15" s="231"/>
      <c r="BP15" s="232"/>
      <c r="BQ15" s="233">
        <f t="shared" si="5"/>
        <v>0</v>
      </c>
      <c r="BR15" s="225"/>
      <c r="BS15" s="230"/>
      <c r="BT15" s="231"/>
      <c r="BU15" s="231"/>
      <c r="BV15" s="231"/>
      <c r="BW15" s="231"/>
      <c r="BX15" s="232"/>
      <c r="BY15" s="232"/>
      <c r="BZ15" s="232"/>
      <c r="CA15" s="233">
        <f t="shared" si="6"/>
        <v>0</v>
      </c>
      <c r="CB15" s="225"/>
      <c r="CC15" s="230"/>
      <c r="CD15" s="231"/>
      <c r="CE15" s="231"/>
      <c r="CF15" s="231"/>
      <c r="CG15" s="231"/>
      <c r="CH15" s="232"/>
      <c r="CI15" s="232"/>
      <c r="CJ15" s="232"/>
      <c r="CK15" s="233">
        <f t="shared" si="7"/>
        <v>0</v>
      </c>
      <c r="CL15" s="67"/>
      <c r="CM15" s="260">
        <v>10</v>
      </c>
      <c r="CN15" s="260">
        <v>2</v>
      </c>
      <c r="CO15" s="132">
        <v>2</v>
      </c>
      <c r="CP15" s="132">
        <v>3</v>
      </c>
      <c r="CQ15" s="132">
        <v>1</v>
      </c>
      <c r="CR15" s="261">
        <f t="shared" si="8"/>
        <v>18</v>
      </c>
      <c r="CS15" s="68"/>
      <c r="CT15" s="32">
        <v>4</v>
      </c>
      <c r="CU15" s="68"/>
      <c r="CV15" s="32"/>
      <c r="CW15" s="68"/>
      <c r="CX15" s="32"/>
      <c r="CY15" s="68"/>
      <c r="CZ15" s="32"/>
    </row>
    <row r="16" spans="1:104" ht="12.75" customHeight="1">
      <c r="A16" s="183">
        <v>13</v>
      </c>
      <c r="B16" s="213">
        <v>10</v>
      </c>
      <c r="C16" s="123" t="s">
        <v>52</v>
      </c>
      <c r="D16" s="285">
        <f t="shared" si="9"/>
        <v>51</v>
      </c>
      <c r="E16" s="189"/>
      <c r="F16" s="246">
        <v>1</v>
      </c>
      <c r="G16" s="132"/>
      <c r="H16" s="148">
        <v>2</v>
      </c>
      <c r="I16" s="134"/>
      <c r="J16" s="148">
        <v>3</v>
      </c>
      <c r="K16" s="132"/>
      <c r="L16" s="148">
        <v>2</v>
      </c>
      <c r="M16" s="133"/>
      <c r="N16" s="140">
        <f t="shared" si="0"/>
        <v>8</v>
      </c>
      <c r="O16" s="67"/>
      <c r="P16" s="131">
        <v>1</v>
      </c>
      <c r="Q16" s="132"/>
      <c r="R16" s="132">
        <v>1</v>
      </c>
      <c r="S16" s="134"/>
      <c r="T16" s="132">
        <v>35</v>
      </c>
      <c r="U16" s="132"/>
      <c r="V16" s="132">
        <v>2</v>
      </c>
      <c r="W16" s="133"/>
      <c r="X16" s="68"/>
      <c r="Y16" s="32">
        <v>2</v>
      </c>
      <c r="Z16" s="225"/>
      <c r="AA16" s="230"/>
      <c r="AB16" s="231"/>
      <c r="AC16" s="231"/>
      <c r="AD16" s="231"/>
      <c r="AE16" s="231">
        <v>1</v>
      </c>
      <c r="AF16" s="232"/>
      <c r="AG16" s="232"/>
      <c r="AH16" s="232"/>
      <c r="AI16" s="233">
        <f t="shared" si="1"/>
        <v>1</v>
      </c>
      <c r="AJ16" s="225"/>
      <c r="AK16" s="230"/>
      <c r="AL16" s="231"/>
      <c r="AM16" s="233">
        <f t="shared" si="2"/>
        <v>0</v>
      </c>
      <c r="AN16" s="225"/>
      <c r="AO16" s="230"/>
      <c r="AP16" s="231"/>
      <c r="AQ16" s="231">
        <v>1</v>
      </c>
      <c r="AR16" s="231"/>
      <c r="AS16" s="231">
        <v>8</v>
      </c>
      <c r="AT16" s="232"/>
      <c r="AU16" s="233">
        <f t="shared" si="3"/>
        <v>9</v>
      </c>
      <c r="AV16" s="68"/>
      <c r="AW16" s="32">
        <v>10</v>
      </c>
      <c r="AX16" s="225"/>
      <c r="AY16" s="230"/>
      <c r="AZ16" s="231"/>
      <c r="BA16" s="231"/>
      <c r="BB16" s="231"/>
      <c r="BC16" s="231">
        <v>1</v>
      </c>
      <c r="BD16" s="232"/>
      <c r="BE16" s="233">
        <f t="shared" si="4"/>
        <v>1</v>
      </c>
      <c r="BF16" s="68"/>
      <c r="BG16" s="32"/>
      <c r="BH16" s="68"/>
      <c r="BI16" s="32"/>
      <c r="BJ16" s="225"/>
      <c r="BK16" s="230"/>
      <c r="BL16" s="231"/>
      <c r="BM16" s="231"/>
      <c r="BN16" s="231"/>
      <c r="BO16" s="231"/>
      <c r="BP16" s="232"/>
      <c r="BQ16" s="233">
        <f t="shared" si="5"/>
        <v>0</v>
      </c>
      <c r="BR16" s="225"/>
      <c r="BS16" s="230"/>
      <c r="BT16" s="231"/>
      <c r="BU16" s="231"/>
      <c r="BV16" s="231"/>
      <c r="BW16" s="231"/>
      <c r="BX16" s="232"/>
      <c r="BY16" s="232"/>
      <c r="BZ16" s="232"/>
      <c r="CA16" s="233">
        <f t="shared" si="6"/>
        <v>0</v>
      </c>
      <c r="CB16" s="225"/>
      <c r="CC16" s="230"/>
      <c r="CD16" s="231"/>
      <c r="CE16" s="231"/>
      <c r="CF16" s="231"/>
      <c r="CG16" s="231">
        <v>1</v>
      </c>
      <c r="CH16" s="232"/>
      <c r="CI16" s="232"/>
      <c r="CJ16" s="232"/>
      <c r="CK16" s="233">
        <f t="shared" si="7"/>
        <v>1</v>
      </c>
      <c r="CL16" s="67"/>
      <c r="CM16" s="274">
        <v>10</v>
      </c>
      <c r="CN16" s="260">
        <v>1</v>
      </c>
      <c r="CO16" s="132">
        <v>2</v>
      </c>
      <c r="CP16" s="132">
        <v>2</v>
      </c>
      <c r="CQ16" s="132">
        <v>2</v>
      </c>
      <c r="CR16" s="261">
        <f t="shared" si="8"/>
        <v>17</v>
      </c>
      <c r="CS16" s="68"/>
      <c r="CT16" s="32"/>
      <c r="CU16" s="68"/>
      <c r="CV16" s="32">
        <v>10</v>
      </c>
      <c r="CW16" s="68"/>
      <c r="CX16" s="32"/>
      <c r="CY16" s="68"/>
      <c r="CZ16" s="32"/>
    </row>
    <row r="17" spans="1:104" ht="12.75" customHeight="1">
      <c r="A17" s="183">
        <v>14</v>
      </c>
      <c r="B17" s="213">
        <v>17</v>
      </c>
      <c r="C17" s="123" t="s">
        <v>183</v>
      </c>
      <c r="D17" s="285">
        <f t="shared" si="9"/>
        <v>36</v>
      </c>
      <c r="E17" s="189"/>
      <c r="F17" s="246">
        <v>2</v>
      </c>
      <c r="G17" s="132"/>
      <c r="H17" s="148">
        <v>2</v>
      </c>
      <c r="I17" s="134"/>
      <c r="J17" s="148">
        <v>2</v>
      </c>
      <c r="K17" s="132"/>
      <c r="L17" s="132"/>
      <c r="M17" s="275">
        <v>2</v>
      </c>
      <c r="N17" s="140">
        <f t="shared" si="0"/>
        <v>8</v>
      </c>
      <c r="O17" s="67"/>
      <c r="P17" s="131">
        <v>2</v>
      </c>
      <c r="Q17" s="132"/>
      <c r="R17" s="132">
        <v>3</v>
      </c>
      <c r="S17" s="134"/>
      <c r="T17" s="132">
        <v>3</v>
      </c>
      <c r="U17" s="132"/>
      <c r="V17" s="132"/>
      <c r="W17" s="133">
        <v>18</v>
      </c>
      <c r="X17" s="68"/>
      <c r="Y17" s="32">
        <v>2</v>
      </c>
      <c r="Z17" s="225"/>
      <c r="AA17" s="230"/>
      <c r="AB17" s="231"/>
      <c r="AC17" s="231"/>
      <c r="AD17" s="231"/>
      <c r="AE17" s="231"/>
      <c r="AF17" s="232"/>
      <c r="AG17" s="232"/>
      <c r="AH17" s="232"/>
      <c r="AI17" s="233">
        <f t="shared" si="1"/>
        <v>0</v>
      </c>
      <c r="AJ17" s="225"/>
      <c r="AK17" s="230"/>
      <c r="AL17" s="231"/>
      <c r="AM17" s="233">
        <f t="shared" si="2"/>
        <v>0</v>
      </c>
      <c r="AN17" s="225"/>
      <c r="AO17" s="230"/>
      <c r="AP17" s="231"/>
      <c r="AQ17" s="231"/>
      <c r="AR17" s="231"/>
      <c r="AS17" s="231"/>
      <c r="AT17" s="232"/>
      <c r="AU17" s="233">
        <f t="shared" si="3"/>
        <v>0</v>
      </c>
      <c r="AV17" s="68"/>
      <c r="AW17" s="32"/>
      <c r="AX17" s="225"/>
      <c r="AY17" s="230"/>
      <c r="AZ17" s="231"/>
      <c r="BA17" s="231"/>
      <c r="BB17" s="231"/>
      <c r="BC17" s="231"/>
      <c r="BD17" s="232"/>
      <c r="BE17" s="233">
        <f t="shared" si="4"/>
        <v>0</v>
      </c>
      <c r="BF17" s="68"/>
      <c r="BG17" s="32"/>
      <c r="BH17" s="68"/>
      <c r="BI17" s="32"/>
      <c r="BJ17" s="225"/>
      <c r="BK17" s="230"/>
      <c r="BL17" s="231"/>
      <c r="BM17" s="231"/>
      <c r="BN17" s="231"/>
      <c r="BO17" s="231"/>
      <c r="BP17" s="232"/>
      <c r="BQ17" s="233">
        <f t="shared" si="5"/>
        <v>0</v>
      </c>
      <c r="BR17" s="225"/>
      <c r="BS17" s="230"/>
      <c r="BT17" s="231"/>
      <c r="BU17" s="231"/>
      <c r="BV17" s="231"/>
      <c r="BW17" s="231"/>
      <c r="BX17" s="232"/>
      <c r="BY17" s="232"/>
      <c r="BZ17" s="232"/>
      <c r="CA17" s="233">
        <f t="shared" si="6"/>
        <v>0</v>
      </c>
      <c r="CB17" s="225"/>
      <c r="CC17" s="230"/>
      <c r="CD17" s="231"/>
      <c r="CE17" s="231"/>
      <c r="CF17" s="231"/>
      <c r="CG17" s="231"/>
      <c r="CH17" s="232"/>
      <c r="CI17" s="232"/>
      <c r="CJ17" s="232"/>
      <c r="CK17" s="233">
        <f t="shared" si="7"/>
        <v>0</v>
      </c>
      <c r="CL17" s="67"/>
      <c r="CM17" s="274">
        <v>10</v>
      </c>
      <c r="CN17" s="262">
        <v>2</v>
      </c>
      <c r="CO17" s="134">
        <v>2</v>
      </c>
      <c r="CP17" s="132">
        <v>2</v>
      </c>
      <c r="CQ17" s="134">
        <v>2</v>
      </c>
      <c r="CR17" s="261">
        <f t="shared" si="8"/>
        <v>18</v>
      </c>
      <c r="CS17" s="68"/>
      <c r="CT17" s="32">
        <v>16</v>
      </c>
      <c r="CU17" s="68"/>
      <c r="CV17" s="32"/>
      <c r="CW17" s="68"/>
      <c r="CX17" s="32"/>
      <c r="CY17" s="68"/>
      <c r="CZ17" s="32"/>
    </row>
    <row r="18" spans="1:104" ht="12.75" customHeight="1">
      <c r="A18" s="183">
        <v>15</v>
      </c>
      <c r="B18" s="213">
        <v>14</v>
      </c>
      <c r="C18" s="122" t="s">
        <v>22</v>
      </c>
      <c r="D18" s="285">
        <f t="shared" si="9"/>
        <v>45</v>
      </c>
      <c r="E18" s="189"/>
      <c r="F18" s="246">
        <v>4</v>
      </c>
      <c r="G18" s="132"/>
      <c r="H18" s="148">
        <v>3</v>
      </c>
      <c r="I18" s="148">
        <v>1</v>
      </c>
      <c r="J18" s="148">
        <v>5</v>
      </c>
      <c r="K18" s="132"/>
      <c r="L18" s="132"/>
      <c r="M18" s="133"/>
      <c r="N18" s="140">
        <f t="shared" si="0"/>
        <v>13</v>
      </c>
      <c r="O18" s="67"/>
      <c r="P18" s="131">
        <v>5</v>
      </c>
      <c r="Q18" s="132"/>
      <c r="R18" s="132">
        <v>7</v>
      </c>
      <c r="S18" s="134">
        <v>1</v>
      </c>
      <c r="T18" s="132">
        <v>38</v>
      </c>
      <c r="U18" s="132"/>
      <c r="V18" s="132"/>
      <c r="W18" s="133"/>
      <c r="X18" s="68"/>
      <c r="Y18" s="32">
        <v>3</v>
      </c>
      <c r="Z18" s="225"/>
      <c r="AA18" s="230">
        <v>3</v>
      </c>
      <c r="AB18" s="231"/>
      <c r="AC18" s="231">
        <v>2</v>
      </c>
      <c r="AD18" s="231"/>
      <c r="AE18" s="231">
        <v>1</v>
      </c>
      <c r="AF18" s="232"/>
      <c r="AG18" s="232"/>
      <c r="AH18" s="232"/>
      <c r="AI18" s="233">
        <f t="shared" si="1"/>
        <v>6</v>
      </c>
      <c r="AJ18" s="225"/>
      <c r="AK18" s="230"/>
      <c r="AL18" s="231"/>
      <c r="AM18" s="233">
        <f t="shared" si="2"/>
        <v>0</v>
      </c>
      <c r="AN18" s="225"/>
      <c r="AO18" s="230"/>
      <c r="AP18" s="231"/>
      <c r="AQ18" s="231">
        <v>1</v>
      </c>
      <c r="AR18" s="231"/>
      <c r="AS18" s="231">
        <v>1</v>
      </c>
      <c r="AT18" s="232"/>
      <c r="AU18" s="233">
        <f t="shared" si="3"/>
        <v>2</v>
      </c>
      <c r="AV18" s="68"/>
      <c r="AW18" s="32"/>
      <c r="AX18" s="225"/>
      <c r="AY18" s="230"/>
      <c r="AZ18" s="231"/>
      <c r="BA18" s="231"/>
      <c r="BB18" s="231"/>
      <c r="BC18" s="231"/>
      <c r="BD18" s="232"/>
      <c r="BE18" s="233">
        <f t="shared" si="4"/>
        <v>0</v>
      </c>
      <c r="BF18" s="68"/>
      <c r="BG18" s="32"/>
      <c r="BH18" s="68"/>
      <c r="BI18" s="32">
        <v>10</v>
      </c>
      <c r="BJ18" s="225"/>
      <c r="BK18" s="230"/>
      <c r="BL18" s="231"/>
      <c r="BM18" s="231"/>
      <c r="BN18" s="231"/>
      <c r="BO18" s="231"/>
      <c r="BP18" s="232"/>
      <c r="BQ18" s="233">
        <f t="shared" si="5"/>
        <v>0</v>
      </c>
      <c r="BR18" s="225"/>
      <c r="BS18" s="230"/>
      <c r="BT18" s="231"/>
      <c r="BU18" s="231"/>
      <c r="BV18" s="231"/>
      <c r="BW18" s="231"/>
      <c r="BX18" s="232"/>
      <c r="BY18" s="232"/>
      <c r="BZ18" s="232"/>
      <c r="CA18" s="233">
        <f t="shared" si="6"/>
        <v>0</v>
      </c>
      <c r="CB18" s="225"/>
      <c r="CC18" s="230"/>
      <c r="CD18" s="231"/>
      <c r="CE18" s="231"/>
      <c r="CF18" s="231"/>
      <c r="CG18" s="231"/>
      <c r="CH18" s="232"/>
      <c r="CI18" s="232"/>
      <c r="CJ18" s="232"/>
      <c r="CK18" s="233">
        <f t="shared" si="7"/>
        <v>0</v>
      </c>
      <c r="CL18" s="67"/>
      <c r="CM18" s="260">
        <v>10</v>
      </c>
      <c r="CN18" s="260">
        <v>2</v>
      </c>
      <c r="CO18" s="132">
        <v>1</v>
      </c>
      <c r="CP18" s="132">
        <v>1</v>
      </c>
      <c r="CQ18" s="132"/>
      <c r="CR18" s="261">
        <f t="shared" si="8"/>
        <v>14</v>
      </c>
      <c r="CS18" s="68"/>
      <c r="CT18" s="32"/>
      <c r="CU18" s="68"/>
      <c r="CV18" s="32">
        <v>10</v>
      </c>
      <c r="CW18" s="68"/>
      <c r="CX18" s="32"/>
      <c r="CY18" s="68"/>
      <c r="CZ18" s="32"/>
    </row>
    <row r="19" spans="1:104" ht="12.75" customHeight="1">
      <c r="A19" s="183">
        <v>16</v>
      </c>
      <c r="B19" s="213">
        <v>18</v>
      </c>
      <c r="C19" s="122" t="s">
        <v>42</v>
      </c>
      <c r="D19" s="285">
        <f t="shared" si="9"/>
        <v>34</v>
      </c>
      <c r="E19" s="189"/>
      <c r="F19" s="131"/>
      <c r="G19" s="148">
        <v>1</v>
      </c>
      <c r="H19" s="148">
        <v>2</v>
      </c>
      <c r="I19" s="148">
        <v>1</v>
      </c>
      <c r="J19" s="148">
        <v>2</v>
      </c>
      <c r="K19" s="132"/>
      <c r="L19" s="148">
        <v>1</v>
      </c>
      <c r="M19" s="275">
        <v>1</v>
      </c>
      <c r="N19" s="140">
        <f t="shared" si="0"/>
        <v>8</v>
      </c>
      <c r="O19" s="67"/>
      <c r="P19" s="131"/>
      <c r="Q19" s="132">
        <v>17</v>
      </c>
      <c r="R19" s="132">
        <v>2</v>
      </c>
      <c r="S19" s="134">
        <v>1</v>
      </c>
      <c r="T19" s="132">
        <v>2</v>
      </c>
      <c r="U19" s="132"/>
      <c r="V19" s="132">
        <v>1</v>
      </c>
      <c r="W19" s="133">
        <v>1</v>
      </c>
      <c r="X19" s="68"/>
      <c r="Y19" s="32"/>
      <c r="Z19" s="225"/>
      <c r="AA19" s="230"/>
      <c r="AB19" s="231"/>
      <c r="AC19" s="231"/>
      <c r="AD19" s="231"/>
      <c r="AE19" s="231"/>
      <c r="AF19" s="232"/>
      <c r="AG19" s="232"/>
      <c r="AH19" s="232"/>
      <c r="AI19" s="233">
        <f t="shared" si="1"/>
        <v>0</v>
      </c>
      <c r="AJ19" s="225"/>
      <c r="AK19" s="230"/>
      <c r="AL19" s="231"/>
      <c r="AM19" s="233">
        <f t="shared" si="2"/>
        <v>0</v>
      </c>
      <c r="AN19" s="225"/>
      <c r="AO19" s="230"/>
      <c r="AP19" s="231">
        <v>15</v>
      </c>
      <c r="AQ19" s="231"/>
      <c r="AR19" s="231"/>
      <c r="AS19" s="231"/>
      <c r="AT19" s="232"/>
      <c r="AU19" s="233">
        <f t="shared" si="3"/>
        <v>15</v>
      </c>
      <c r="AV19" s="68"/>
      <c r="AW19" s="32"/>
      <c r="AX19" s="225"/>
      <c r="AY19" s="230"/>
      <c r="AZ19" s="231"/>
      <c r="BA19" s="231"/>
      <c r="BB19" s="231"/>
      <c r="BC19" s="231"/>
      <c r="BD19" s="232"/>
      <c r="BE19" s="233">
        <f t="shared" si="4"/>
        <v>0</v>
      </c>
      <c r="BF19" s="68"/>
      <c r="BG19" s="32"/>
      <c r="BH19" s="68"/>
      <c r="BI19" s="32"/>
      <c r="BJ19" s="225"/>
      <c r="BK19" s="230"/>
      <c r="BL19" s="231"/>
      <c r="BM19" s="231"/>
      <c r="BN19" s="231"/>
      <c r="BO19" s="231"/>
      <c r="BP19" s="232"/>
      <c r="BQ19" s="233">
        <f t="shared" si="5"/>
        <v>0</v>
      </c>
      <c r="BR19" s="225"/>
      <c r="BS19" s="230"/>
      <c r="BT19" s="231"/>
      <c r="BU19" s="231"/>
      <c r="BV19" s="231"/>
      <c r="BW19" s="231"/>
      <c r="BX19" s="232"/>
      <c r="BY19" s="232"/>
      <c r="BZ19" s="232"/>
      <c r="CA19" s="233">
        <f t="shared" si="6"/>
        <v>0</v>
      </c>
      <c r="CB19" s="225"/>
      <c r="CC19" s="230"/>
      <c r="CD19" s="231">
        <v>1</v>
      </c>
      <c r="CE19" s="231"/>
      <c r="CF19" s="231"/>
      <c r="CG19" s="231"/>
      <c r="CH19" s="232"/>
      <c r="CI19" s="232"/>
      <c r="CJ19" s="232"/>
      <c r="CK19" s="233">
        <f t="shared" si="7"/>
        <v>1</v>
      </c>
      <c r="CL19" s="67"/>
      <c r="CM19" s="260">
        <v>10</v>
      </c>
      <c r="CN19" s="260">
        <v>2</v>
      </c>
      <c r="CO19" s="132">
        <v>2</v>
      </c>
      <c r="CP19" s="132">
        <v>2</v>
      </c>
      <c r="CQ19" s="132">
        <v>2</v>
      </c>
      <c r="CR19" s="261">
        <f t="shared" si="8"/>
        <v>18</v>
      </c>
      <c r="CS19" s="68"/>
      <c r="CT19" s="32"/>
      <c r="CU19" s="68"/>
      <c r="CV19" s="32"/>
      <c r="CW19" s="68"/>
      <c r="CX19" s="32"/>
      <c r="CY19" s="68"/>
      <c r="CZ19" s="32"/>
    </row>
    <row r="20" spans="1:104" ht="12.75" customHeight="1">
      <c r="A20" s="191">
        <v>17</v>
      </c>
      <c r="B20" s="214">
        <v>23</v>
      </c>
      <c r="C20" s="122" t="s">
        <v>18</v>
      </c>
      <c r="D20" s="285">
        <f t="shared" si="9"/>
        <v>31.5</v>
      </c>
      <c r="E20" s="189"/>
      <c r="F20" s="246">
        <v>1</v>
      </c>
      <c r="G20" s="132"/>
      <c r="H20" s="148">
        <v>1</v>
      </c>
      <c r="I20" s="132"/>
      <c r="J20" s="148">
        <v>2</v>
      </c>
      <c r="K20" s="132"/>
      <c r="L20" s="148">
        <v>2</v>
      </c>
      <c r="M20" s="133"/>
      <c r="N20" s="140">
        <f t="shared" si="0"/>
        <v>6</v>
      </c>
      <c r="O20" s="67"/>
      <c r="P20" s="131">
        <v>1</v>
      </c>
      <c r="Q20" s="132"/>
      <c r="R20" s="132">
        <v>1</v>
      </c>
      <c r="S20" s="134"/>
      <c r="T20" s="132">
        <v>1</v>
      </c>
      <c r="U20" s="132"/>
      <c r="V20" s="132">
        <v>17.5</v>
      </c>
      <c r="W20" s="133"/>
      <c r="X20" s="68"/>
      <c r="Y20" s="32">
        <v>1</v>
      </c>
      <c r="Z20" s="225"/>
      <c r="AA20" s="230"/>
      <c r="AB20" s="231"/>
      <c r="AC20" s="231"/>
      <c r="AD20" s="231"/>
      <c r="AE20" s="231"/>
      <c r="AF20" s="232"/>
      <c r="AG20" s="232"/>
      <c r="AH20" s="232"/>
      <c r="AI20" s="233">
        <f t="shared" si="1"/>
        <v>0</v>
      </c>
      <c r="AJ20" s="225"/>
      <c r="AK20" s="230">
        <v>6</v>
      </c>
      <c r="AL20" s="231"/>
      <c r="AM20" s="233">
        <f t="shared" si="2"/>
        <v>6</v>
      </c>
      <c r="AN20" s="225"/>
      <c r="AO20" s="230"/>
      <c r="AP20" s="231"/>
      <c r="AQ20" s="231"/>
      <c r="AR20" s="231"/>
      <c r="AS20" s="231">
        <v>1</v>
      </c>
      <c r="AT20" s="232"/>
      <c r="AU20" s="233">
        <f t="shared" si="3"/>
        <v>1</v>
      </c>
      <c r="AV20" s="68"/>
      <c r="AW20" s="32"/>
      <c r="AX20" s="225"/>
      <c r="AY20" s="230"/>
      <c r="AZ20" s="231"/>
      <c r="BA20" s="231"/>
      <c r="BB20" s="231"/>
      <c r="BC20" s="231"/>
      <c r="BD20" s="232"/>
      <c r="BE20" s="233">
        <f t="shared" si="4"/>
        <v>0</v>
      </c>
      <c r="BF20" s="68"/>
      <c r="BG20" s="32"/>
      <c r="BH20" s="68"/>
      <c r="BI20" s="32"/>
      <c r="BJ20" s="225"/>
      <c r="BK20" s="230"/>
      <c r="BL20" s="231"/>
      <c r="BM20" s="231"/>
      <c r="BN20" s="231"/>
      <c r="BO20" s="231"/>
      <c r="BP20" s="232"/>
      <c r="BQ20" s="233">
        <f t="shared" si="5"/>
        <v>0</v>
      </c>
      <c r="BR20" s="225"/>
      <c r="BS20" s="230"/>
      <c r="BT20" s="231"/>
      <c r="BU20" s="231"/>
      <c r="BV20" s="231"/>
      <c r="BW20" s="231"/>
      <c r="BX20" s="232"/>
      <c r="BY20" s="232"/>
      <c r="BZ20" s="232"/>
      <c r="CA20" s="233">
        <f t="shared" si="6"/>
        <v>0</v>
      </c>
      <c r="CB20" s="225"/>
      <c r="CC20" s="230"/>
      <c r="CD20" s="231"/>
      <c r="CE20" s="231"/>
      <c r="CF20" s="231"/>
      <c r="CG20" s="231"/>
      <c r="CH20" s="232">
        <v>1</v>
      </c>
      <c r="CI20" s="232"/>
      <c r="CJ20" s="232"/>
      <c r="CK20" s="233">
        <f t="shared" si="7"/>
        <v>1</v>
      </c>
      <c r="CL20" s="67"/>
      <c r="CM20" s="274">
        <v>10</v>
      </c>
      <c r="CN20" s="260">
        <v>1</v>
      </c>
      <c r="CO20" s="132">
        <v>1</v>
      </c>
      <c r="CP20" s="132">
        <v>2</v>
      </c>
      <c r="CQ20" s="132">
        <v>1</v>
      </c>
      <c r="CR20" s="261">
        <f t="shared" si="8"/>
        <v>15</v>
      </c>
      <c r="CS20" s="68"/>
      <c r="CT20" s="32">
        <v>7.5</v>
      </c>
      <c r="CU20" s="68"/>
      <c r="CV20" s="32"/>
      <c r="CW20" s="68"/>
      <c r="CX20" s="32"/>
      <c r="CY20" s="68"/>
      <c r="CZ20" s="32"/>
    </row>
    <row r="21" spans="1:104" ht="12.75" customHeight="1">
      <c r="A21" s="191">
        <v>18</v>
      </c>
      <c r="B21" s="213">
        <v>16</v>
      </c>
      <c r="C21" s="123" t="s">
        <v>303</v>
      </c>
      <c r="D21" s="285">
        <f t="shared" si="9"/>
        <v>25</v>
      </c>
      <c r="E21" s="189"/>
      <c r="F21" s="131"/>
      <c r="G21" s="132"/>
      <c r="H21" s="132"/>
      <c r="I21" s="148">
        <v>1</v>
      </c>
      <c r="J21" s="148">
        <v>1</v>
      </c>
      <c r="K21" s="132"/>
      <c r="L21" s="132"/>
      <c r="M21" s="133"/>
      <c r="N21" s="140">
        <f t="shared" si="0"/>
        <v>2</v>
      </c>
      <c r="O21" s="67"/>
      <c r="P21" s="131"/>
      <c r="Q21" s="132"/>
      <c r="R21" s="132"/>
      <c r="S21" s="134">
        <v>24</v>
      </c>
      <c r="T21" s="132">
        <v>1</v>
      </c>
      <c r="U21" s="132"/>
      <c r="V21" s="132"/>
      <c r="W21" s="133"/>
      <c r="X21" s="68"/>
      <c r="Y21" s="32">
        <v>8</v>
      </c>
      <c r="Z21" s="225"/>
      <c r="AA21" s="230"/>
      <c r="AB21" s="231"/>
      <c r="AC21" s="231"/>
      <c r="AD21" s="231"/>
      <c r="AE21" s="231"/>
      <c r="AF21" s="232"/>
      <c r="AG21" s="232"/>
      <c r="AH21" s="232"/>
      <c r="AI21" s="233">
        <f t="shared" si="1"/>
        <v>0</v>
      </c>
      <c r="AJ21" s="225"/>
      <c r="AK21" s="230"/>
      <c r="AL21" s="231"/>
      <c r="AM21" s="233">
        <f t="shared" si="2"/>
        <v>0</v>
      </c>
      <c r="AN21" s="225"/>
      <c r="AO21" s="230"/>
      <c r="AP21" s="231"/>
      <c r="AQ21" s="231"/>
      <c r="AR21" s="231">
        <v>1</v>
      </c>
      <c r="AS21" s="231"/>
      <c r="AT21" s="232"/>
      <c r="AU21" s="233">
        <f t="shared" si="3"/>
        <v>1</v>
      </c>
      <c r="AV21" s="68"/>
      <c r="AW21" s="32"/>
      <c r="AX21" s="225"/>
      <c r="AY21" s="230"/>
      <c r="AZ21" s="231"/>
      <c r="BA21" s="231"/>
      <c r="BB21" s="231"/>
      <c r="BC21" s="231"/>
      <c r="BD21" s="232"/>
      <c r="BE21" s="233">
        <f t="shared" si="4"/>
        <v>0</v>
      </c>
      <c r="BF21" s="68"/>
      <c r="BG21" s="32"/>
      <c r="BH21" s="68"/>
      <c r="BI21" s="32"/>
      <c r="BJ21" s="225"/>
      <c r="BK21" s="230"/>
      <c r="BL21" s="231"/>
      <c r="BM21" s="231"/>
      <c r="BN21" s="231"/>
      <c r="BO21" s="231"/>
      <c r="BP21" s="232"/>
      <c r="BQ21" s="233">
        <f t="shared" si="5"/>
        <v>0</v>
      </c>
      <c r="BR21" s="225"/>
      <c r="BS21" s="230"/>
      <c r="BT21" s="231"/>
      <c r="BU21" s="231"/>
      <c r="BV21" s="231">
        <v>15</v>
      </c>
      <c r="BW21" s="231">
        <v>1</v>
      </c>
      <c r="BX21" s="232"/>
      <c r="BY21" s="232"/>
      <c r="BZ21" s="232"/>
      <c r="CA21" s="233">
        <f t="shared" si="6"/>
        <v>16</v>
      </c>
      <c r="CB21" s="225"/>
      <c r="CC21" s="230"/>
      <c r="CD21" s="231"/>
      <c r="CE21" s="231"/>
      <c r="CF21" s="231"/>
      <c r="CG21" s="231"/>
      <c r="CH21" s="232"/>
      <c r="CI21" s="232"/>
      <c r="CJ21" s="232"/>
      <c r="CK21" s="233">
        <f t="shared" si="7"/>
        <v>0</v>
      </c>
      <c r="CL21" s="67"/>
      <c r="CM21" s="260"/>
      <c r="CN21" s="260"/>
      <c r="CO21" s="132"/>
      <c r="CP21" s="132"/>
      <c r="CQ21" s="132"/>
      <c r="CR21" s="261">
        <f t="shared" si="8"/>
        <v>0</v>
      </c>
      <c r="CS21" s="68"/>
      <c r="CT21" s="32"/>
      <c r="CU21" s="68"/>
      <c r="CV21" s="32"/>
      <c r="CW21" s="68"/>
      <c r="CX21" s="32"/>
      <c r="CY21" s="68"/>
      <c r="CZ21" s="32"/>
    </row>
    <row r="22" spans="1:104" ht="12.75" customHeight="1">
      <c r="A22" s="191">
        <v>19</v>
      </c>
      <c r="B22" s="214">
        <v>19</v>
      </c>
      <c r="C22" s="123" t="s">
        <v>28</v>
      </c>
      <c r="D22" s="285">
        <f t="shared" si="9"/>
        <v>34</v>
      </c>
      <c r="E22" s="189"/>
      <c r="F22" s="131"/>
      <c r="G22" s="148">
        <v>1</v>
      </c>
      <c r="H22" s="132"/>
      <c r="I22" s="148">
        <v>1</v>
      </c>
      <c r="J22" s="132"/>
      <c r="K22" s="148">
        <v>1</v>
      </c>
      <c r="L22" s="132"/>
      <c r="M22" s="133"/>
      <c r="N22" s="140">
        <f t="shared" si="0"/>
        <v>3</v>
      </c>
      <c r="O22" s="67"/>
      <c r="P22" s="131"/>
      <c r="Q22" s="132">
        <v>1</v>
      </c>
      <c r="R22" s="132"/>
      <c r="S22" s="134">
        <v>1</v>
      </c>
      <c r="T22" s="132"/>
      <c r="U22" s="132">
        <v>32</v>
      </c>
      <c r="V22" s="132"/>
      <c r="W22" s="133"/>
      <c r="X22" s="68"/>
      <c r="Y22" s="32"/>
      <c r="Z22" s="225"/>
      <c r="AA22" s="230"/>
      <c r="AB22" s="231"/>
      <c r="AC22" s="231"/>
      <c r="AD22" s="231"/>
      <c r="AE22" s="231"/>
      <c r="AF22" s="232"/>
      <c r="AG22" s="232"/>
      <c r="AH22" s="232"/>
      <c r="AI22" s="233">
        <f t="shared" si="1"/>
        <v>0</v>
      </c>
      <c r="AJ22" s="225"/>
      <c r="AK22" s="230"/>
      <c r="AL22" s="231"/>
      <c r="AM22" s="233">
        <f t="shared" si="2"/>
        <v>0</v>
      </c>
      <c r="AN22" s="225"/>
      <c r="AO22" s="230"/>
      <c r="AP22" s="231"/>
      <c r="AQ22" s="231"/>
      <c r="AR22" s="231">
        <v>1</v>
      </c>
      <c r="AS22" s="231"/>
      <c r="AT22" s="232">
        <v>10</v>
      </c>
      <c r="AU22" s="233">
        <f t="shared" si="3"/>
        <v>11</v>
      </c>
      <c r="AV22" s="68"/>
      <c r="AW22" s="32">
        <v>10</v>
      </c>
      <c r="AX22" s="225"/>
      <c r="AY22" s="230"/>
      <c r="AZ22" s="231"/>
      <c r="BA22" s="231"/>
      <c r="BB22" s="231"/>
      <c r="BC22" s="231"/>
      <c r="BD22" s="232">
        <v>1</v>
      </c>
      <c r="BE22" s="233">
        <f t="shared" si="4"/>
        <v>1</v>
      </c>
      <c r="BF22" s="68"/>
      <c r="BG22" s="32"/>
      <c r="BH22" s="68"/>
      <c r="BI22" s="32"/>
      <c r="BJ22" s="225"/>
      <c r="BK22" s="230"/>
      <c r="BL22" s="231"/>
      <c r="BM22" s="231"/>
      <c r="BN22" s="231"/>
      <c r="BO22" s="231"/>
      <c r="BP22" s="232"/>
      <c r="BQ22" s="233">
        <f t="shared" si="5"/>
        <v>0</v>
      </c>
      <c r="BR22" s="225"/>
      <c r="BS22" s="230"/>
      <c r="BT22" s="231"/>
      <c r="BU22" s="231"/>
      <c r="BV22" s="231"/>
      <c r="BW22" s="231"/>
      <c r="BX22" s="232"/>
      <c r="BY22" s="232"/>
      <c r="BZ22" s="232"/>
      <c r="CA22" s="233">
        <f t="shared" si="6"/>
        <v>0</v>
      </c>
      <c r="CB22" s="225"/>
      <c r="CC22" s="230"/>
      <c r="CD22" s="231">
        <v>1</v>
      </c>
      <c r="CE22" s="231"/>
      <c r="CF22" s="231"/>
      <c r="CG22" s="231"/>
      <c r="CH22" s="232">
        <v>1</v>
      </c>
      <c r="CI22" s="232"/>
      <c r="CJ22" s="232"/>
      <c r="CK22" s="233">
        <f t="shared" si="7"/>
        <v>2</v>
      </c>
      <c r="CL22" s="67"/>
      <c r="CM22" s="260"/>
      <c r="CN22" s="260"/>
      <c r="CO22" s="132"/>
      <c r="CP22" s="132"/>
      <c r="CQ22" s="132"/>
      <c r="CR22" s="261">
        <f t="shared" si="8"/>
        <v>0</v>
      </c>
      <c r="CS22" s="68"/>
      <c r="CT22" s="32"/>
      <c r="CU22" s="68"/>
      <c r="CV22" s="32">
        <v>10</v>
      </c>
      <c r="CW22" s="68"/>
      <c r="CX22" s="32"/>
      <c r="CY22" s="68"/>
      <c r="CZ22" s="32"/>
    </row>
    <row r="23" spans="1:104" ht="12.75" customHeight="1">
      <c r="A23" s="191">
        <v>20</v>
      </c>
      <c r="B23" s="214">
        <v>22</v>
      </c>
      <c r="C23" s="123" t="s">
        <v>21</v>
      </c>
      <c r="D23" s="285">
        <f t="shared" si="9"/>
        <v>21</v>
      </c>
      <c r="E23" s="189"/>
      <c r="F23" s="246">
        <v>1</v>
      </c>
      <c r="G23" s="132"/>
      <c r="H23" s="148">
        <v>2</v>
      </c>
      <c r="I23" s="148">
        <v>1</v>
      </c>
      <c r="J23" s="148">
        <v>2</v>
      </c>
      <c r="K23" s="132"/>
      <c r="L23" s="132"/>
      <c r="M23" s="133"/>
      <c r="N23" s="140">
        <f t="shared" si="0"/>
        <v>6</v>
      </c>
      <c r="O23" s="67"/>
      <c r="P23" s="131">
        <v>1</v>
      </c>
      <c r="Q23" s="132"/>
      <c r="R23" s="132">
        <v>3</v>
      </c>
      <c r="S23" s="134">
        <v>1</v>
      </c>
      <c r="T23" s="132">
        <v>7</v>
      </c>
      <c r="U23" s="132"/>
      <c r="V23" s="132"/>
      <c r="W23" s="133"/>
      <c r="X23" s="68"/>
      <c r="Y23" s="32"/>
      <c r="Z23" s="225"/>
      <c r="AA23" s="230"/>
      <c r="AB23" s="231"/>
      <c r="AC23" s="231"/>
      <c r="AD23" s="231"/>
      <c r="AE23" s="231"/>
      <c r="AF23" s="232"/>
      <c r="AG23" s="232"/>
      <c r="AH23" s="232"/>
      <c r="AI23" s="233">
        <f t="shared" si="1"/>
        <v>0</v>
      </c>
      <c r="AJ23" s="225"/>
      <c r="AK23" s="230"/>
      <c r="AL23" s="231"/>
      <c r="AM23" s="233">
        <f t="shared" si="2"/>
        <v>0</v>
      </c>
      <c r="AN23" s="225"/>
      <c r="AO23" s="230"/>
      <c r="AP23" s="231"/>
      <c r="AQ23" s="231"/>
      <c r="AR23" s="231"/>
      <c r="AS23" s="231"/>
      <c r="AT23" s="232"/>
      <c r="AU23" s="233">
        <f t="shared" si="3"/>
        <v>0</v>
      </c>
      <c r="AV23" s="68"/>
      <c r="AW23" s="32"/>
      <c r="AX23" s="225"/>
      <c r="AY23" s="230"/>
      <c r="AZ23" s="231"/>
      <c r="BA23" s="231"/>
      <c r="BB23" s="231"/>
      <c r="BC23" s="231"/>
      <c r="BD23" s="232"/>
      <c r="BE23" s="233">
        <f t="shared" si="4"/>
        <v>0</v>
      </c>
      <c r="BF23" s="68"/>
      <c r="BG23" s="32"/>
      <c r="BH23" s="68"/>
      <c r="BI23" s="32"/>
      <c r="BJ23" s="225"/>
      <c r="BK23" s="230"/>
      <c r="BL23" s="231"/>
      <c r="BM23" s="231"/>
      <c r="BN23" s="231"/>
      <c r="BO23" s="231"/>
      <c r="BP23" s="232"/>
      <c r="BQ23" s="233">
        <f t="shared" si="5"/>
        <v>0</v>
      </c>
      <c r="BR23" s="225"/>
      <c r="BS23" s="230"/>
      <c r="BT23" s="231"/>
      <c r="BU23" s="231"/>
      <c r="BV23" s="231"/>
      <c r="BW23" s="231"/>
      <c r="BX23" s="232"/>
      <c r="BY23" s="232"/>
      <c r="BZ23" s="232"/>
      <c r="CA23" s="233">
        <f t="shared" si="6"/>
        <v>0</v>
      </c>
      <c r="CB23" s="225"/>
      <c r="CC23" s="230"/>
      <c r="CD23" s="231"/>
      <c r="CE23" s="231"/>
      <c r="CF23" s="231"/>
      <c r="CG23" s="231"/>
      <c r="CH23" s="232"/>
      <c r="CI23" s="232"/>
      <c r="CJ23" s="232"/>
      <c r="CK23" s="233">
        <f t="shared" si="7"/>
        <v>0</v>
      </c>
      <c r="CL23" s="67"/>
      <c r="CM23" s="260">
        <v>10</v>
      </c>
      <c r="CN23" s="260">
        <v>2</v>
      </c>
      <c r="CO23" s="132">
        <v>2</v>
      </c>
      <c r="CP23" s="132">
        <v>7</v>
      </c>
      <c r="CQ23" s="132"/>
      <c r="CR23" s="261">
        <f t="shared" si="8"/>
        <v>21</v>
      </c>
      <c r="CS23" s="68"/>
      <c r="CT23" s="32"/>
      <c r="CU23" s="68"/>
      <c r="CV23" s="32"/>
      <c r="CW23" s="68"/>
      <c r="CX23" s="32"/>
      <c r="CY23" s="68"/>
      <c r="CZ23" s="32"/>
    </row>
    <row r="24" spans="1:104" ht="12.75" customHeight="1">
      <c r="A24" s="191">
        <v>21</v>
      </c>
      <c r="B24" s="213">
        <v>12</v>
      </c>
      <c r="C24" s="123" t="s">
        <v>20</v>
      </c>
      <c r="D24" s="285">
        <f t="shared" si="9"/>
        <v>20</v>
      </c>
      <c r="E24" s="189"/>
      <c r="F24" s="131"/>
      <c r="G24" s="132"/>
      <c r="H24" s="148">
        <v>1</v>
      </c>
      <c r="I24" s="132"/>
      <c r="J24" s="148">
        <v>1</v>
      </c>
      <c r="K24" s="132"/>
      <c r="L24" s="132"/>
      <c r="M24" s="133"/>
      <c r="N24" s="140">
        <f t="shared" si="0"/>
        <v>2</v>
      </c>
      <c r="O24" s="67"/>
      <c r="P24" s="131"/>
      <c r="Q24" s="132"/>
      <c r="R24" s="132">
        <v>18</v>
      </c>
      <c r="S24" s="134"/>
      <c r="T24" s="132">
        <v>2</v>
      </c>
      <c r="U24" s="132"/>
      <c r="V24" s="132"/>
      <c r="W24" s="133"/>
      <c r="X24" s="68"/>
      <c r="Y24" s="32"/>
      <c r="Z24" s="225"/>
      <c r="AA24" s="230"/>
      <c r="AB24" s="231"/>
      <c r="AC24" s="231"/>
      <c r="AD24" s="231"/>
      <c r="AE24" s="231"/>
      <c r="AF24" s="232"/>
      <c r="AG24" s="232"/>
      <c r="AH24" s="232"/>
      <c r="AI24" s="233">
        <f t="shared" si="1"/>
        <v>0</v>
      </c>
      <c r="AJ24" s="225"/>
      <c r="AK24" s="230"/>
      <c r="AL24" s="231"/>
      <c r="AM24" s="233">
        <f t="shared" si="2"/>
        <v>0</v>
      </c>
      <c r="AN24" s="225"/>
      <c r="AO24" s="230"/>
      <c r="AP24" s="231"/>
      <c r="AQ24" s="231">
        <v>6</v>
      </c>
      <c r="AR24" s="231"/>
      <c r="AS24" s="231">
        <v>1</v>
      </c>
      <c r="AT24" s="232"/>
      <c r="AU24" s="233">
        <f t="shared" si="3"/>
        <v>7</v>
      </c>
      <c r="AV24" s="68"/>
      <c r="AW24" s="32">
        <v>10</v>
      </c>
      <c r="AX24" s="225"/>
      <c r="AY24" s="230"/>
      <c r="AZ24" s="231"/>
      <c r="BA24" s="231">
        <v>1</v>
      </c>
      <c r="BB24" s="231"/>
      <c r="BC24" s="231"/>
      <c r="BD24" s="232"/>
      <c r="BE24" s="233">
        <f t="shared" si="4"/>
        <v>1</v>
      </c>
      <c r="BF24" s="68"/>
      <c r="BG24" s="32"/>
      <c r="BH24" s="68"/>
      <c r="BI24" s="32"/>
      <c r="BJ24" s="225"/>
      <c r="BK24" s="230"/>
      <c r="BL24" s="231"/>
      <c r="BM24" s="231"/>
      <c r="BN24" s="231"/>
      <c r="BO24" s="231"/>
      <c r="BP24" s="232"/>
      <c r="BQ24" s="233">
        <f t="shared" si="5"/>
        <v>0</v>
      </c>
      <c r="BR24" s="225"/>
      <c r="BS24" s="230"/>
      <c r="BT24" s="231"/>
      <c r="BU24" s="231"/>
      <c r="BV24" s="231"/>
      <c r="BW24" s="231"/>
      <c r="BX24" s="232"/>
      <c r="BY24" s="232"/>
      <c r="BZ24" s="232"/>
      <c r="CA24" s="233">
        <f t="shared" si="6"/>
        <v>0</v>
      </c>
      <c r="CB24" s="225"/>
      <c r="CC24" s="230"/>
      <c r="CD24" s="231"/>
      <c r="CE24" s="231">
        <v>1</v>
      </c>
      <c r="CF24" s="231"/>
      <c r="CG24" s="231">
        <v>1</v>
      </c>
      <c r="CH24" s="232"/>
      <c r="CI24" s="232"/>
      <c r="CJ24" s="232"/>
      <c r="CK24" s="233">
        <f t="shared" si="7"/>
        <v>2</v>
      </c>
      <c r="CL24" s="67"/>
      <c r="CM24" s="260"/>
      <c r="CN24" s="260"/>
      <c r="CO24" s="132"/>
      <c r="CP24" s="132"/>
      <c r="CQ24" s="132"/>
      <c r="CR24" s="261">
        <f t="shared" si="8"/>
        <v>0</v>
      </c>
      <c r="CS24" s="68"/>
      <c r="CT24" s="32"/>
      <c r="CU24" s="68"/>
      <c r="CV24" s="32"/>
      <c r="CW24" s="68"/>
      <c r="CX24" s="32"/>
      <c r="CY24" s="68"/>
      <c r="CZ24" s="32"/>
    </row>
    <row r="25" spans="1:104" ht="12.75" customHeight="1">
      <c r="A25" s="191">
        <v>22</v>
      </c>
      <c r="B25" s="214">
        <v>24</v>
      </c>
      <c r="C25" s="123" t="s">
        <v>45</v>
      </c>
      <c r="D25" s="285">
        <f t="shared" si="9"/>
        <v>19</v>
      </c>
      <c r="E25" s="189"/>
      <c r="F25" s="131"/>
      <c r="G25" s="148">
        <v>2</v>
      </c>
      <c r="H25" s="132"/>
      <c r="I25" s="132"/>
      <c r="J25" s="148">
        <v>2</v>
      </c>
      <c r="K25" s="148">
        <v>1</v>
      </c>
      <c r="L25" s="148">
        <v>2</v>
      </c>
      <c r="M25" s="133"/>
      <c r="N25" s="140">
        <f t="shared" si="0"/>
        <v>7</v>
      </c>
      <c r="O25" s="67"/>
      <c r="P25" s="131"/>
      <c r="Q25" s="132">
        <v>2</v>
      </c>
      <c r="R25" s="132"/>
      <c r="S25" s="134"/>
      <c r="T25" s="132">
        <v>2</v>
      </c>
      <c r="U25" s="132">
        <v>2</v>
      </c>
      <c r="V25" s="132">
        <v>2</v>
      </c>
      <c r="W25" s="133"/>
      <c r="X25" s="68"/>
      <c r="Y25" s="32"/>
      <c r="Z25" s="225"/>
      <c r="AA25" s="230"/>
      <c r="AB25" s="231"/>
      <c r="AC25" s="231"/>
      <c r="AD25" s="231"/>
      <c r="AE25" s="231"/>
      <c r="AF25" s="232"/>
      <c r="AG25" s="232"/>
      <c r="AH25" s="232"/>
      <c r="AI25" s="233">
        <f t="shared" si="1"/>
        <v>0</v>
      </c>
      <c r="AJ25" s="225"/>
      <c r="AK25" s="230"/>
      <c r="AL25" s="231"/>
      <c r="AM25" s="233">
        <f t="shared" si="2"/>
        <v>0</v>
      </c>
      <c r="AN25" s="225"/>
      <c r="AO25" s="230"/>
      <c r="AP25" s="231"/>
      <c r="AQ25" s="231"/>
      <c r="AR25" s="231"/>
      <c r="AS25" s="231"/>
      <c r="AT25" s="232">
        <v>1</v>
      </c>
      <c r="AU25" s="233">
        <f t="shared" si="3"/>
        <v>1</v>
      </c>
      <c r="AV25" s="68"/>
      <c r="AW25" s="32"/>
      <c r="AX25" s="225"/>
      <c r="AY25" s="230"/>
      <c r="AZ25" s="231"/>
      <c r="BA25" s="231"/>
      <c r="BB25" s="231"/>
      <c r="BC25" s="231"/>
      <c r="BD25" s="232"/>
      <c r="BE25" s="233">
        <f t="shared" si="4"/>
        <v>0</v>
      </c>
      <c r="BF25" s="68"/>
      <c r="BG25" s="32"/>
      <c r="BH25" s="68"/>
      <c r="BI25" s="32"/>
      <c r="BJ25" s="225"/>
      <c r="BK25" s="230"/>
      <c r="BL25" s="231"/>
      <c r="BM25" s="231"/>
      <c r="BN25" s="231"/>
      <c r="BO25" s="231"/>
      <c r="BP25" s="232"/>
      <c r="BQ25" s="233">
        <f t="shared" si="5"/>
        <v>0</v>
      </c>
      <c r="BR25" s="225"/>
      <c r="BS25" s="230"/>
      <c r="BT25" s="231"/>
      <c r="BU25" s="231"/>
      <c r="BV25" s="231"/>
      <c r="BW25" s="231"/>
      <c r="BX25" s="232"/>
      <c r="BY25" s="232"/>
      <c r="BZ25" s="232"/>
      <c r="CA25" s="233">
        <f t="shared" si="6"/>
        <v>0</v>
      </c>
      <c r="CB25" s="225"/>
      <c r="CC25" s="230"/>
      <c r="CD25" s="231"/>
      <c r="CE25" s="231"/>
      <c r="CF25" s="231"/>
      <c r="CG25" s="231"/>
      <c r="CH25" s="232"/>
      <c r="CI25" s="232"/>
      <c r="CJ25" s="232"/>
      <c r="CK25" s="233">
        <f t="shared" si="7"/>
        <v>0</v>
      </c>
      <c r="CL25" s="67"/>
      <c r="CM25" s="274">
        <v>10</v>
      </c>
      <c r="CN25" s="260">
        <v>2</v>
      </c>
      <c r="CO25" s="132">
        <v>2</v>
      </c>
      <c r="CP25" s="132">
        <v>2</v>
      </c>
      <c r="CQ25" s="132">
        <v>2</v>
      </c>
      <c r="CR25" s="261">
        <f t="shared" si="8"/>
        <v>18</v>
      </c>
      <c r="CS25" s="68"/>
      <c r="CT25" s="32"/>
      <c r="CU25" s="68"/>
      <c r="CV25" s="32"/>
      <c r="CW25" s="68"/>
      <c r="CX25" s="32"/>
      <c r="CY25" s="68"/>
      <c r="CZ25" s="32"/>
    </row>
    <row r="26" spans="1:104" ht="12.75" customHeight="1">
      <c r="A26" s="191">
        <v>23</v>
      </c>
      <c r="B26" s="213">
        <v>15</v>
      </c>
      <c r="C26" s="123" t="s">
        <v>61</v>
      </c>
      <c r="D26" s="285">
        <f t="shared" si="9"/>
        <v>17</v>
      </c>
      <c r="E26" s="189"/>
      <c r="F26" s="246">
        <v>2</v>
      </c>
      <c r="G26" s="132"/>
      <c r="H26" s="148">
        <v>2</v>
      </c>
      <c r="I26" s="134"/>
      <c r="J26" s="132"/>
      <c r="K26" s="148">
        <v>1</v>
      </c>
      <c r="L26" s="148">
        <v>1</v>
      </c>
      <c r="M26" s="133"/>
      <c r="N26" s="140">
        <f t="shared" si="0"/>
        <v>6</v>
      </c>
      <c r="O26" s="67"/>
      <c r="P26" s="131">
        <v>2</v>
      </c>
      <c r="Q26" s="132"/>
      <c r="R26" s="132">
        <v>2</v>
      </c>
      <c r="S26" s="134"/>
      <c r="T26" s="132"/>
      <c r="U26" s="132">
        <v>2</v>
      </c>
      <c r="V26" s="132">
        <v>1</v>
      </c>
      <c r="W26" s="133"/>
      <c r="X26" s="68"/>
      <c r="Y26" s="32"/>
      <c r="Z26" s="225"/>
      <c r="AA26" s="230"/>
      <c r="AB26" s="231"/>
      <c r="AC26" s="231"/>
      <c r="AD26" s="231"/>
      <c r="AE26" s="231"/>
      <c r="AF26" s="232"/>
      <c r="AG26" s="232"/>
      <c r="AH26" s="232"/>
      <c r="AI26" s="233">
        <f t="shared" si="1"/>
        <v>0</v>
      </c>
      <c r="AJ26" s="225"/>
      <c r="AK26" s="230"/>
      <c r="AL26" s="231"/>
      <c r="AM26" s="233">
        <f t="shared" si="2"/>
        <v>0</v>
      </c>
      <c r="AN26" s="225"/>
      <c r="AO26" s="230"/>
      <c r="AP26" s="231"/>
      <c r="AQ26" s="231"/>
      <c r="AR26" s="231"/>
      <c r="AS26" s="231"/>
      <c r="AT26" s="232">
        <v>1</v>
      </c>
      <c r="AU26" s="233">
        <f t="shared" si="3"/>
        <v>1</v>
      </c>
      <c r="AV26" s="68"/>
      <c r="AW26" s="32"/>
      <c r="AX26" s="225"/>
      <c r="AY26" s="230"/>
      <c r="AZ26" s="231"/>
      <c r="BA26" s="231"/>
      <c r="BB26" s="231"/>
      <c r="BC26" s="231"/>
      <c r="BD26" s="232"/>
      <c r="BE26" s="233">
        <f t="shared" si="4"/>
        <v>0</v>
      </c>
      <c r="BF26" s="68"/>
      <c r="BG26" s="32"/>
      <c r="BH26" s="68"/>
      <c r="BI26" s="32"/>
      <c r="BJ26" s="225"/>
      <c r="BK26" s="230"/>
      <c r="BL26" s="231"/>
      <c r="BM26" s="231"/>
      <c r="BN26" s="231"/>
      <c r="BO26" s="231"/>
      <c r="BP26" s="232"/>
      <c r="BQ26" s="233">
        <f t="shared" si="5"/>
        <v>0</v>
      </c>
      <c r="BR26" s="225"/>
      <c r="BS26" s="230"/>
      <c r="BT26" s="231"/>
      <c r="BU26" s="231"/>
      <c r="BV26" s="231"/>
      <c r="BW26" s="231"/>
      <c r="BX26" s="232"/>
      <c r="BY26" s="232"/>
      <c r="BZ26" s="232"/>
      <c r="CA26" s="233">
        <f t="shared" si="6"/>
        <v>0</v>
      </c>
      <c r="CB26" s="225"/>
      <c r="CC26" s="230"/>
      <c r="CD26" s="231"/>
      <c r="CE26" s="231"/>
      <c r="CF26" s="231"/>
      <c r="CG26" s="231"/>
      <c r="CH26" s="232"/>
      <c r="CI26" s="232"/>
      <c r="CJ26" s="232"/>
      <c r="CK26" s="233">
        <f t="shared" si="7"/>
        <v>0</v>
      </c>
      <c r="CL26" s="67"/>
      <c r="CM26" s="260">
        <v>10</v>
      </c>
      <c r="CN26" s="262">
        <v>2</v>
      </c>
      <c r="CO26" s="134">
        <v>2</v>
      </c>
      <c r="CP26" s="132">
        <v>1</v>
      </c>
      <c r="CQ26" s="134">
        <v>1</v>
      </c>
      <c r="CR26" s="261">
        <f t="shared" si="8"/>
        <v>16</v>
      </c>
      <c r="CS26" s="68"/>
      <c r="CT26" s="32"/>
      <c r="CU26" s="68"/>
      <c r="CV26" s="32"/>
      <c r="CW26" s="68"/>
      <c r="CX26" s="32"/>
      <c r="CY26" s="68"/>
      <c r="CZ26" s="32"/>
    </row>
    <row r="27" spans="1:104" ht="12.75" customHeight="1">
      <c r="A27" s="191">
        <v>24</v>
      </c>
      <c r="B27" s="214">
        <v>24</v>
      </c>
      <c r="C27" s="123" t="s">
        <v>113</v>
      </c>
      <c r="D27" s="285">
        <f t="shared" si="9"/>
        <v>1</v>
      </c>
      <c r="E27" s="189"/>
      <c r="F27" s="131"/>
      <c r="G27" s="132"/>
      <c r="H27" s="132"/>
      <c r="I27" s="134"/>
      <c r="J27" s="148">
        <v>1</v>
      </c>
      <c r="K27" s="132"/>
      <c r="L27" s="132"/>
      <c r="M27" s="133"/>
      <c r="N27" s="140">
        <f t="shared" si="0"/>
        <v>1</v>
      </c>
      <c r="O27" s="67"/>
      <c r="P27" s="131"/>
      <c r="Q27" s="132"/>
      <c r="R27" s="132"/>
      <c r="S27" s="134"/>
      <c r="T27" s="132">
        <v>1</v>
      </c>
      <c r="U27" s="132"/>
      <c r="V27" s="132"/>
      <c r="W27" s="133"/>
      <c r="X27" s="68"/>
      <c r="Y27" s="32"/>
      <c r="Z27" s="225"/>
      <c r="AA27" s="230"/>
      <c r="AB27" s="231"/>
      <c r="AC27" s="231"/>
      <c r="AD27" s="231"/>
      <c r="AE27" s="231"/>
      <c r="AF27" s="232"/>
      <c r="AG27" s="232"/>
      <c r="AH27" s="232"/>
      <c r="AI27" s="233">
        <f t="shared" si="1"/>
        <v>0</v>
      </c>
      <c r="AJ27" s="225"/>
      <c r="AK27" s="230"/>
      <c r="AL27" s="231"/>
      <c r="AM27" s="233">
        <f t="shared" si="2"/>
        <v>0</v>
      </c>
      <c r="AN27" s="225"/>
      <c r="AO27" s="230"/>
      <c r="AP27" s="231"/>
      <c r="AQ27" s="231"/>
      <c r="AR27" s="231"/>
      <c r="AS27" s="231"/>
      <c r="AT27" s="232"/>
      <c r="AU27" s="233">
        <f t="shared" si="3"/>
        <v>0</v>
      </c>
      <c r="AV27" s="68"/>
      <c r="AW27" s="32"/>
      <c r="AX27" s="225"/>
      <c r="AY27" s="230"/>
      <c r="AZ27" s="231"/>
      <c r="BA27" s="231"/>
      <c r="BB27" s="231"/>
      <c r="BC27" s="231"/>
      <c r="BD27" s="232"/>
      <c r="BE27" s="233">
        <f t="shared" si="4"/>
        <v>0</v>
      </c>
      <c r="BF27" s="68"/>
      <c r="BG27" s="32"/>
      <c r="BH27" s="68"/>
      <c r="BI27" s="32"/>
      <c r="BJ27" s="225"/>
      <c r="BK27" s="230"/>
      <c r="BL27" s="231"/>
      <c r="BM27" s="231"/>
      <c r="BN27" s="231"/>
      <c r="BO27" s="231"/>
      <c r="BP27" s="232"/>
      <c r="BQ27" s="233">
        <f t="shared" si="5"/>
        <v>0</v>
      </c>
      <c r="BR27" s="225"/>
      <c r="BS27" s="230"/>
      <c r="BT27" s="231"/>
      <c r="BU27" s="231"/>
      <c r="BV27" s="231"/>
      <c r="BW27" s="231">
        <v>1</v>
      </c>
      <c r="BX27" s="232"/>
      <c r="BY27" s="232"/>
      <c r="BZ27" s="232"/>
      <c r="CA27" s="233">
        <f t="shared" si="6"/>
        <v>1</v>
      </c>
      <c r="CB27" s="225"/>
      <c r="CC27" s="230"/>
      <c r="CD27" s="231"/>
      <c r="CE27" s="231"/>
      <c r="CF27" s="231"/>
      <c r="CG27" s="231"/>
      <c r="CH27" s="232"/>
      <c r="CI27" s="232"/>
      <c r="CJ27" s="232"/>
      <c r="CK27" s="233">
        <f t="shared" si="7"/>
        <v>0</v>
      </c>
      <c r="CL27" s="67"/>
      <c r="CM27" s="260"/>
      <c r="CN27" s="260"/>
      <c r="CO27" s="132"/>
      <c r="CP27" s="132"/>
      <c r="CQ27" s="132"/>
      <c r="CR27" s="261">
        <f t="shared" si="8"/>
        <v>0</v>
      </c>
      <c r="CS27" s="68"/>
      <c r="CT27" s="32"/>
      <c r="CU27" s="68"/>
      <c r="CV27" s="32"/>
      <c r="CW27" s="68"/>
      <c r="CX27" s="32"/>
      <c r="CY27" s="68"/>
      <c r="CZ27" s="32"/>
    </row>
    <row r="28" spans="1:104" ht="12.75" customHeight="1">
      <c r="A28" s="184" t="s">
        <v>56</v>
      </c>
      <c r="B28" s="214">
        <v>21</v>
      </c>
      <c r="C28" s="124" t="s">
        <v>31</v>
      </c>
      <c r="D28" s="285">
        <f t="shared" si="9"/>
        <v>0</v>
      </c>
      <c r="E28" s="189"/>
      <c r="F28" s="131"/>
      <c r="G28" s="132"/>
      <c r="H28" s="132"/>
      <c r="I28" s="132"/>
      <c r="J28" s="132"/>
      <c r="K28" s="132"/>
      <c r="L28" s="132"/>
      <c r="M28" s="133"/>
      <c r="N28" s="140">
        <f t="shared" si="0"/>
        <v>0</v>
      </c>
      <c r="O28" s="67"/>
      <c r="P28" s="131"/>
      <c r="Q28" s="132"/>
      <c r="R28" s="132"/>
      <c r="S28" s="134"/>
      <c r="T28" s="132"/>
      <c r="U28" s="132"/>
      <c r="V28" s="132"/>
      <c r="W28" s="133"/>
      <c r="X28" s="68"/>
      <c r="Y28" s="32"/>
      <c r="Z28" s="225"/>
      <c r="AA28" s="230"/>
      <c r="AB28" s="231"/>
      <c r="AC28" s="231"/>
      <c r="AD28" s="231"/>
      <c r="AE28" s="231"/>
      <c r="AF28" s="232"/>
      <c r="AG28" s="232"/>
      <c r="AH28" s="232"/>
      <c r="AI28" s="233">
        <f t="shared" si="1"/>
        <v>0</v>
      </c>
      <c r="AJ28" s="225"/>
      <c r="AK28" s="230"/>
      <c r="AL28" s="231"/>
      <c r="AM28" s="233">
        <f t="shared" si="2"/>
        <v>0</v>
      </c>
      <c r="AN28" s="225"/>
      <c r="AO28" s="230"/>
      <c r="AP28" s="231"/>
      <c r="AQ28" s="231"/>
      <c r="AR28" s="231"/>
      <c r="AS28" s="231"/>
      <c r="AT28" s="232"/>
      <c r="AU28" s="233">
        <f t="shared" si="3"/>
        <v>0</v>
      </c>
      <c r="AV28" s="68"/>
      <c r="AW28" s="32"/>
      <c r="AX28" s="225"/>
      <c r="AY28" s="230"/>
      <c r="AZ28" s="231"/>
      <c r="BA28" s="231"/>
      <c r="BB28" s="231"/>
      <c r="BC28" s="231"/>
      <c r="BD28" s="232"/>
      <c r="BE28" s="233">
        <f t="shared" si="4"/>
        <v>0</v>
      </c>
      <c r="BF28" s="68"/>
      <c r="BG28" s="32"/>
      <c r="BH28" s="68"/>
      <c r="BI28" s="32"/>
      <c r="BJ28" s="225"/>
      <c r="BK28" s="230"/>
      <c r="BL28" s="231"/>
      <c r="BM28" s="231"/>
      <c r="BN28" s="231"/>
      <c r="BO28" s="231"/>
      <c r="BP28" s="232"/>
      <c r="BQ28" s="233">
        <f t="shared" si="5"/>
        <v>0</v>
      </c>
      <c r="BR28" s="225"/>
      <c r="BS28" s="230"/>
      <c r="BT28" s="231"/>
      <c r="BU28" s="231"/>
      <c r="BV28" s="231"/>
      <c r="BW28" s="231"/>
      <c r="BX28" s="232"/>
      <c r="BY28" s="232"/>
      <c r="BZ28" s="232"/>
      <c r="CA28" s="233">
        <f t="shared" si="6"/>
        <v>0</v>
      </c>
      <c r="CB28" s="225"/>
      <c r="CC28" s="230"/>
      <c r="CD28" s="231"/>
      <c r="CE28" s="231"/>
      <c r="CF28" s="231"/>
      <c r="CG28" s="231"/>
      <c r="CH28" s="232"/>
      <c r="CI28" s="232"/>
      <c r="CJ28" s="232"/>
      <c r="CK28" s="233">
        <f t="shared" si="7"/>
        <v>0</v>
      </c>
      <c r="CL28" s="67"/>
      <c r="CM28" s="260"/>
      <c r="CN28" s="260"/>
      <c r="CO28" s="132"/>
      <c r="CP28" s="132"/>
      <c r="CQ28" s="132"/>
      <c r="CR28" s="261">
        <f t="shared" si="8"/>
        <v>0</v>
      </c>
      <c r="CS28" s="68"/>
      <c r="CT28" s="32"/>
      <c r="CU28" s="68"/>
      <c r="CV28" s="32"/>
      <c r="CW28" s="68"/>
      <c r="CX28" s="32"/>
      <c r="CY28" s="68"/>
      <c r="CZ28" s="32"/>
    </row>
    <row r="29" spans="1:104" ht="12.75" customHeight="1">
      <c r="A29" s="184" t="s">
        <v>56</v>
      </c>
      <c r="B29" s="215" t="s">
        <v>56</v>
      </c>
      <c r="C29" s="124" t="s">
        <v>24</v>
      </c>
      <c r="D29" s="285">
        <f t="shared" si="9"/>
        <v>0</v>
      </c>
      <c r="E29" s="189"/>
      <c r="F29" s="131"/>
      <c r="G29" s="132"/>
      <c r="H29" s="132"/>
      <c r="I29" s="134"/>
      <c r="J29" s="132"/>
      <c r="K29" s="132"/>
      <c r="L29" s="132"/>
      <c r="M29" s="133"/>
      <c r="N29" s="140">
        <f t="shared" si="0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  <c r="Z29" s="225"/>
      <c r="AA29" s="230"/>
      <c r="AB29" s="231"/>
      <c r="AC29" s="231"/>
      <c r="AD29" s="231"/>
      <c r="AE29" s="231"/>
      <c r="AF29" s="232"/>
      <c r="AG29" s="232"/>
      <c r="AH29" s="232"/>
      <c r="AI29" s="233">
        <f t="shared" si="1"/>
        <v>0</v>
      </c>
      <c r="AJ29" s="225"/>
      <c r="AK29" s="230"/>
      <c r="AL29" s="231"/>
      <c r="AM29" s="233">
        <f t="shared" si="2"/>
        <v>0</v>
      </c>
      <c r="AN29" s="225"/>
      <c r="AO29" s="230"/>
      <c r="AP29" s="231"/>
      <c r="AQ29" s="231"/>
      <c r="AR29" s="231"/>
      <c r="AS29" s="231"/>
      <c r="AT29" s="232"/>
      <c r="AU29" s="233">
        <f t="shared" si="3"/>
        <v>0</v>
      </c>
      <c r="AV29" s="68"/>
      <c r="AW29" s="32"/>
      <c r="AX29" s="225"/>
      <c r="AY29" s="230"/>
      <c r="AZ29" s="231"/>
      <c r="BA29" s="231"/>
      <c r="BB29" s="231"/>
      <c r="BC29" s="231"/>
      <c r="BD29" s="232"/>
      <c r="BE29" s="233">
        <f t="shared" si="4"/>
        <v>0</v>
      </c>
      <c r="BF29" s="68"/>
      <c r="BG29" s="32"/>
      <c r="BH29" s="68"/>
      <c r="BI29" s="32"/>
      <c r="BJ29" s="225"/>
      <c r="BK29" s="230"/>
      <c r="BL29" s="231"/>
      <c r="BM29" s="231"/>
      <c r="BN29" s="231"/>
      <c r="BO29" s="231"/>
      <c r="BP29" s="232"/>
      <c r="BQ29" s="233">
        <f t="shared" si="5"/>
        <v>0</v>
      </c>
      <c r="BR29" s="225"/>
      <c r="BS29" s="230"/>
      <c r="BT29" s="231"/>
      <c r="BU29" s="231"/>
      <c r="BV29" s="231"/>
      <c r="BW29" s="231"/>
      <c r="BX29" s="232"/>
      <c r="BY29" s="232"/>
      <c r="BZ29" s="232"/>
      <c r="CA29" s="233">
        <f t="shared" si="6"/>
        <v>0</v>
      </c>
      <c r="CB29" s="225"/>
      <c r="CC29" s="230"/>
      <c r="CD29" s="231"/>
      <c r="CE29" s="231"/>
      <c r="CF29" s="231"/>
      <c r="CG29" s="231"/>
      <c r="CH29" s="232"/>
      <c r="CI29" s="232"/>
      <c r="CJ29" s="232"/>
      <c r="CK29" s="233">
        <f t="shared" si="7"/>
        <v>0</v>
      </c>
      <c r="CL29" s="67"/>
      <c r="CM29" s="260"/>
      <c r="CN29" s="260"/>
      <c r="CO29" s="132"/>
      <c r="CP29" s="132"/>
      <c r="CQ29" s="132"/>
      <c r="CR29" s="261">
        <f t="shared" si="8"/>
        <v>0</v>
      </c>
      <c r="CS29" s="68"/>
      <c r="CT29" s="32"/>
      <c r="CU29" s="68"/>
      <c r="CV29" s="32"/>
      <c r="CW29" s="68"/>
      <c r="CX29" s="32"/>
      <c r="CY29" s="68"/>
      <c r="CZ29" s="32"/>
    </row>
    <row r="30" spans="1:104" ht="12.75" customHeight="1">
      <c r="A30" s="184" t="s">
        <v>56</v>
      </c>
      <c r="B30" s="215" t="s">
        <v>56</v>
      </c>
      <c r="C30" s="124" t="s">
        <v>124</v>
      </c>
      <c r="D30" s="285">
        <f t="shared" si="9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0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  <c r="Z30" s="225"/>
      <c r="AA30" s="230"/>
      <c r="AB30" s="231"/>
      <c r="AC30" s="231"/>
      <c r="AD30" s="231"/>
      <c r="AE30" s="231"/>
      <c r="AF30" s="232"/>
      <c r="AG30" s="232"/>
      <c r="AH30" s="232"/>
      <c r="AI30" s="233">
        <f t="shared" si="1"/>
        <v>0</v>
      </c>
      <c r="AJ30" s="225"/>
      <c r="AK30" s="230"/>
      <c r="AL30" s="231"/>
      <c r="AM30" s="233">
        <f t="shared" si="2"/>
        <v>0</v>
      </c>
      <c r="AN30" s="225"/>
      <c r="AO30" s="230"/>
      <c r="AP30" s="231"/>
      <c r="AQ30" s="231"/>
      <c r="AR30" s="231"/>
      <c r="AS30" s="231"/>
      <c r="AT30" s="232"/>
      <c r="AU30" s="233">
        <f t="shared" si="3"/>
        <v>0</v>
      </c>
      <c r="AV30" s="68"/>
      <c r="AW30" s="32"/>
      <c r="AX30" s="225"/>
      <c r="AY30" s="230"/>
      <c r="AZ30" s="231"/>
      <c r="BA30" s="231"/>
      <c r="BB30" s="231"/>
      <c r="BC30" s="231"/>
      <c r="BD30" s="232"/>
      <c r="BE30" s="233">
        <f t="shared" si="4"/>
        <v>0</v>
      </c>
      <c r="BF30" s="68"/>
      <c r="BG30" s="32"/>
      <c r="BH30" s="68"/>
      <c r="BI30" s="32"/>
      <c r="BJ30" s="225"/>
      <c r="BK30" s="230"/>
      <c r="BL30" s="231"/>
      <c r="BM30" s="231"/>
      <c r="BN30" s="231"/>
      <c r="BO30" s="231"/>
      <c r="BP30" s="232"/>
      <c r="BQ30" s="233">
        <f t="shared" si="5"/>
        <v>0</v>
      </c>
      <c r="BR30" s="225"/>
      <c r="BS30" s="230"/>
      <c r="BT30" s="231"/>
      <c r="BU30" s="231"/>
      <c r="BV30" s="231"/>
      <c r="BW30" s="231"/>
      <c r="BX30" s="232"/>
      <c r="BY30" s="232"/>
      <c r="BZ30" s="232"/>
      <c r="CA30" s="233">
        <f t="shared" si="6"/>
        <v>0</v>
      </c>
      <c r="CB30" s="225"/>
      <c r="CC30" s="230"/>
      <c r="CD30" s="231"/>
      <c r="CE30" s="231"/>
      <c r="CF30" s="231"/>
      <c r="CG30" s="231"/>
      <c r="CH30" s="232"/>
      <c r="CI30" s="232"/>
      <c r="CJ30" s="232"/>
      <c r="CK30" s="233">
        <f t="shared" si="7"/>
        <v>0</v>
      </c>
      <c r="CL30" s="67"/>
      <c r="CM30" s="260"/>
      <c r="CN30" s="260"/>
      <c r="CO30" s="132"/>
      <c r="CP30" s="132"/>
      <c r="CQ30" s="132"/>
      <c r="CR30" s="261">
        <f t="shared" si="8"/>
        <v>0</v>
      </c>
      <c r="CS30" s="68"/>
      <c r="CT30" s="32"/>
      <c r="CU30" s="68"/>
      <c r="CV30" s="32"/>
      <c r="CW30" s="68"/>
      <c r="CX30" s="32"/>
      <c r="CY30" s="68"/>
      <c r="CZ30" s="32"/>
    </row>
    <row r="31" spans="1:104" ht="12.75" customHeight="1">
      <c r="A31" s="184" t="s">
        <v>56</v>
      </c>
      <c r="B31" s="215" t="s">
        <v>56</v>
      </c>
      <c r="C31" s="123" t="s">
        <v>25</v>
      </c>
      <c r="D31" s="285">
        <f t="shared" si="9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0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  <c r="Z31" s="225"/>
      <c r="AA31" s="230"/>
      <c r="AB31" s="231"/>
      <c r="AC31" s="231"/>
      <c r="AD31" s="231"/>
      <c r="AE31" s="231"/>
      <c r="AF31" s="232"/>
      <c r="AG31" s="232"/>
      <c r="AH31" s="232"/>
      <c r="AI31" s="233">
        <f t="shared" si="1"/>
        <v>0</v>
      </c>
      <c r="AJ31" s="225"/>
      <c r="AK31" s="230"/>
      <c r="AL31" s="231"/>
      <c r="AM31" s="233">
        <f t="shared" si="2"/>
        <v>0</v>
      </c>
      <c r="AN31" s="225"/>
      <c r="AO31" s="230"/>
      <c r="AP31" s="231"/>
      <c r="AQ31" s="231"/>
      <c r="AR31" s="231"/>
      <c r="AS31" s="231"/>
      <c r="AT31" s="232"/>
      <c r="AU31" s="233">
        <f t="shared" si="3"/>
        <v>0</v>
      </c>
      <c r="AV31" s="68"/>
      <c r="AW31" s="32"/>
      <c r="AX31" s="225"/>
      <c r="AY31" s="230"/>
      <c r="AZ31" s="231"/>
      <c r="BA31" s="231"/>
      <c r="BB31" s="231"/>
      <c r="BC31" s="231"/>
      <c r="BD31" s="232"/>
      <c r="BE31" s="233">
        <f t="shared" si="4"/>
        <v>0</v>
      </c>
      <c r="BF31" s="68"/>
      <c r="BG31" s="32"/>
      <c r="BH31" s="68"/>
      <c r="BI31" s="32"/>
      <c r="BJ31" s="225"/>
      <c r="BK31" s="230"/>
      <c r="BL31" s="231"/>
      <c r="BM31" s="231"/>
      <c r="BN31" s="231"/>
      <c r="BO31" s="231"/>
      <c r="BP31" s="232"/>
      <c r="BQ31" s="233">
        <f t="shared" si="5"/>
        <v>0</v>
      </c>
      <c r="BR31" s="225"/>
      <c r="BS31" s="230"/>
      <c r="BT31" s="231"/>
      <c r="BU31" s="231"/>
      <c r="BV31" s="231"/>
      <c r="BW31" s="231"/>
      <c r="BX31" s="232"/>
      <c r="BY31" s="232"/>
      <c r="BZ31" s="232"/>
      <c r="CA31" s="233">
        <f t="shared" si="6"/>
        <v>0</v>
      </c>
      <c r="CB31" s="225"/>
      <c r="CC31" s="230"/>
      <c r="CD31" s="231"/>
      <c r="CE31" s="231"/>
      <c r="CF31" s="231"/>
      <c r="CG31" s="231"/>
      <c r="CH31" s="232"/>
      <c r="CI31" s="232"/>
      <c r="CJ31" s="232"/>
      <c r="CK31" s="233">
        <f t="shared" si="7"/>
        <v>0</v>
      </c>
      <c r="CL31" s="67"/>
      <c r="CM31" s="260"/>
      <c r="CN31" s="260"/>
      <c r="CO31" s="132"/>
      <c r="CP31" s="132"/>
      <c r="CQ31" s="132"/>
      <c r="CR31" s="261">
        <f t="shared" si="8"/>
        <v>0</v>
      </c>
      <c r="CS31" s="68"/>
      <c r="CT31" s="32"/>
      <c r="CU31" s="68"/>
      <c r="CV31" s="32"/>
      <c r="CW31" s="68"/>
      <c r="CX31" s="32"/>
      <c r="CY31" s="68"/>
      <c r="CZ31" s="32"/>
    </row>
    <row r="32" spans="1:104" ht="12.75" customHeight="1">
      <c r="A32" s="184" t="s">
        <v>56</v>
      </c>
      <c r="B32" s="215" t="s">
        <v>56</v>
      </c>
      <c r="C32" s="123" t="s">
        <v>26</v>
      </c>
      <c r="D32" s="285">
        <f t="shared" si="9"/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t="shared" si="0"/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  <c r="Z32" s="225"/>
      <c r="AA32" s="234"/>
      <c r="AB32" s="235"/>
      <c r="AC32" s="235"/>
      <c r="AD32" s="235"/>
      <c r="AE32" s="235"/>
      <c r="AF32" s="236"/>
      <c r="AG32" s="236"/>
      <c r="AH32" s="236"/>
      <c r="AI32" s="233">
        <f t="shared" si="1"/>
        <v>0</v>
      </c>
      <c r="AJ32" s="225"/>
      <c r="AK32" s="234"/>
      <c r="AL32" s="235"/>
      <c r="AM32" s="233">
        <f t="shared" si="2"/>
        <v>0</v>
      </c>
      <c r="AN32" s="225"/>
      <c r="AO32" s="234"/>
      <c r="AP32" s="235"/>
      <c r="AQ32" s="235"/>
      <c r="AR32" s="235"/>
      <c r="AS32" s="235"/>
      <c r="AT32" s="236"/>
      <c r="AU32" s="233">
        <f t="shared" si="3"/>
        <v>0</v>
      </c>
      <c r="AV32" s="68"/>
      <c r="AW32" s="32"/>
      <c r="AX32" s="225"/>
      <c r="AY32" s="234"/>
      <c r="AZ32" s="235"/>
      <c r="BA32" s="235"/>
      <c r="BB32" s="235"/>
      <c r="BC32" s="235"/>
      <c r="BD32" s="236"/>
      <c r="BE32" s="233">
        <f t="shared" si="4"/>
        <v>0</v>
      </c>
      <c r="BF32" s="68"/>
      <c r="BG32" s="32"/>
      <c r="BH32" s="68"/>
      <c r="BI32" s="32"/>
      <c r="BJ32" s="225"/>
      <c r="BK32" s="234"/>
      <c r="BL32" s="235"/>
      <c r="BM32" s="235"/>
      <c r="BN32" s="235"/>
      <c r="BO32" s="235"/>
      <c r="BP32" s="236"/>
      <c r="BQ32" s="233">
        <f t="shared" si="5"/>
        <v>0</v>
      </c>
      <c r="BR32" s="225"/>
      <c r="BS32" s="234"/>
      <c r="BT32" s="235"/>
      <c r="BU32" s="235"/>
      <c r="BV32" s="235"/>
      <c r="BW32" s="235"/>
      <c r="BX32" s="236"/>
      <c r="BY32" s="236"/>
      <c r="BZ32" s="236"/>
      <c r="CA32" s="233">
        <f t="shared" si="6"/>
        <v>0</v>
      </c>
      <c r="CB32" s="225"/>
      <c r="CC32" s="234"/>
      <c r="CD32" s="235"/>
      <c r="CE32" s="235"/>
      <c r="CF32" s="235"/>
      <c r="CG32" s="235"/>
      <c r="CH32" s="236"/>
      <c r="CI32" s="236"/>
      <c r="CJ32" s="236"/>
      <c r="CK32" s="233">
        <f t="shared" si="7"/>
        <v>0</v>
      </c>
      <c r="CL32" s="67"/>
      <c r="CM32" s="260"/>
      <c r="CN32" s="260"/>
      <c r="CO32" s="132"/>
      <c r="CP32" s="132"/>
      <c r="CQ32" s="132"/>
      <c r="CR32" s="261">
        <f t="shared" si="8"/>
        <v>0</v>
      </c>
      <c r="CS32" s="68"/>
      <c r="CT32" s="32"/>
      <c r="CU32" s="68"/>
      <c r="CV32" s="32"/>
      <c r="CW32" s="68"/>
      <c r="CX32" s="32"/>
      <c r="CY32" s="68"/>
      <c r="CZ32" s="32"/>
    </row>
    <row r="33" spans="1:104" ht="12.75" customHeight="1">
      <c r="A33" s="184" t="s">
        <v>56</v>
      </c>
      <c r="B33" s="215" t="s">
        <v>56</v>
      </c>
      <c r="C33" s="123" t="s">
        <v>53</v>
      </c>
      <c r="D33" s="285">
        <f t="shared" si="9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0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  <c r="Z33" s="225"/>
      <c r="AA33" s="234"/>
      <c r="AB33" s="235"/>
      <c r="AC33" s="235"/>
      <c r="AD33" s="235"/>
      <c r="AE33" s="235"/>
      <c r="AF33" s="236"/>
      <c r="AG33" s="236"/>
      <c r="AH33" s="236"/>
      <c r="AI33" s="233">
        <f t="shared" si="1"/>
        <v>0</v>
      </c>
      <c r="AJ33" s="225"/>
      <c r="AK33" s="234"/>
      <c r="AL33" s="235"/>
      <c r="AM33" s="233">
        <f t="shared" si="2"/>
        <v>0</v>
      </c>
      <c r="AN33" s="225"/>
      <c r="AO33" s="234"/>
      <c r="AP33" s="235"/>
      <c r="AQ33" s="235"/>
      <c r="AR33" s="235"/>
      <c r="AS33" s="235"/>
      <c r="AT33" s="236"/>
      <c r="AU33" s="233">
        <f t="shared" si="3"/>
        <v>0</v>
      </c>
      <c r="AV33" s="68"/>
      <c r="AW33" s="32"/>
      <c r="AX33" s="225"/>
      <c r="AY33" s="234"/>
      <c r="AZ33" s="235"/>
      <c r="BA33" s="235"/>
      <c r="BB33" s="235"/>
      <c r="BC33" s="235"/>
      <c r="BD33" s="236"/>
      <c r="BE33" s="233">
        <f t="shared" si="4"/>
        <v>0</v>
      </c>
      <c r="BF33" s="68"/>
      <c r="BG33" s="32"/>
      <c r="BH33" s="68"/>
      <c r="BI33" s="32"/>
      <c r="BJ33" s="225"/>
      <c r="BK33" s="234"/>
      <c r="BL33" s="235"/>
      <c r="BM33" s="235"/>
      <c r="BN33" s="235"/>
      <c r="BO33" s="235"/>
      <c r="BP33" s="236"/>
      <c r="BQ33" s="233">
        <f t="shared" si="5"/>
        <v>0</v>
      </c>
      <c r="BR33" s="225"/>
      <c r="BS33" s="234"/>
      <c r="BT33" s="235"/>
      <c r="BU33" s="235"/>
      <c r="BV33" s="235"/>
      <c r="BW33" s="235"/>
      <c r="BX33" s="236"/>
      <c r="BY33" s="236"/>
      <c r="BZ33" s="236"/>
      <c r="CA33" s="233">
        <f t="shared" si="6"/>
        <v>0</v>
      </c>
      <c r="CB33" s="225"/>
      <c r="CC33" s="234"/>
      <c r="CD33" s="235"/>
      <c r="CE33" s="235"/>
      <c r="CF33" s="235"/>
      <c r="CG33" s="235"/>
      <c r="CH33" s="236"/>
      <c r="CI33" s="236"/>
      <c r="CJ33" s="236"/>
      <c r="CK33" s="233">
        <f t="shared" si="7"/>
        <v>0</v>
      </c>
      <c r="CL33" s="67"/>
      <c r="CM33" s="260"/>
      <c r="CN33" s="263"/>
      <c r="CO33" s="264"/>
      <c r="CP33" s="132"/>
      <c r="CQ33" s="132"/>
      <c r="CR33" s="261">
        <f t="shared" si="8"/>
        <v>0</v>
      </c>
      <c r="CS33" s="68"/>
      <c r="CT33" s="32"/>
      <c r="CU33" s="68"/>
      <c r="CV33" s="32"/>
      <c r="CW33" s="68"/>
      <c r="CX33" s="32"/>
      <c r="CY33" s="68"/>
      <c r="CZ33" s="32"/>
    </row>
    <row r="34" spans="1:104" ht="12.75" customHeight="1">
      <c r="A34" s="184" t="s">
        <v>56</v>
      </c>
      <c r="B34" s="215" t="s">
        <v>56</v>
      </c>
      <c r="C34" s="123" t="s">
        <v>60</v>
      </c>
      <c r="D34" s="285">
        <f t="shared" si="9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0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  <c r="Z34" s="225"/>
      <c r="AA34" s="234"/>
      <c r="AB34" s="235"/>
      <c r="AC34" s="235"/>
      <c r="AD34" s="235"/>
      <c r="AE34" s="235"/>
      <c r="AF34" s="236"/>
      <c r="AG34" s="236"/>
      <c r="AH34" s="237"/>
      <c r="AI34" s="238">
        <f t="shared" si="1"/>
        <v>0</v>
      </c>
      <c r="AJ34" s="225"/>
      <c r="AK34" s="234"/>
      <c r="AL34" s="235"/>
      <c r="AM34" s="238">
        <f t="shared" si="2"/>
        <v>0</v>
      </c>
      <c r="AN34" s="225"/>
      <c r="AO34" s="234"/>
      <c r="AP34" s="235"/>
      <c r="AQ34" s="235"/>
      <c r="AR34" s="235"/>
      <c r="AS34" s="235"/>
      <c r="AT34" s="237"/>
      <c r="AU34" s="238">
        <f t="shared" si="3"/>
        <v>0</v>
      </c>
      <c r="AV34" s="68"/>
      <c r="AW34" s="32"/>
      <c r="AX34" s="225"/>
      <c r="AY34" s="234"/>
      <c r="AZ34" s="235"/>
      <c r="BA34" s="235"/>
      <c r="BB34" s="235"/>
      <c r="BC34" s="235"/>
      <c r="BD34" s="237"/>
      <c r="BE34" s="238">
        <f t="shared" si="4"/>
        <v>0</v>
      </c>
      <c r="BF34" s="68"/>
      <c r="BG34" s="32"/>
      <c r="BH34" s="68"/>
      <c r="BI34" s="32"/>
      <c r="BJ34" s="225"/>
      <c r="BK34" s="234"/>
      <c r="BL34" s="235"/>
      <c r="BM34" s="235"/>
      <c r="BN34" s="235"/>
      <c r="BO34" s="235"/>
      <c r="BP34" s="237"/>
      <c r="BQ34" s="238">
        <f t="shared" si="5"/>
        <v>0</v>
      </c>
      <c r="BR34" s="225"/>
      <c r="BS34" s="234"/>
      <c r="BT34" s="235"/>
      <c r="BU34" s="235"/>
      <c r="BV34" s="235"/>
      <c r="BW34" s="235"/>
      <c r="BX34" s="236"/>
      <c r="BY34" s="236"/>
      <c r="BZ34" s="237"/>
      <c r="CA34" s="238">
        <f t="shared" si="6"/>
        <v>0</v>
      </c>
      <c r="CB34" s="225"/>
      <c r="CC34" s="234"/>
      <c r="CD34" s="235"/>
      <c r="CE34" s="235"/>
      <c r="CF34" s="235"/>
      <c r="CG34" s="235"/>
      <c r="CH34" s="236"/>
      <c r="CI34" s="236"/>
      <c r="CJ34" s="237"/>
      <c r="CK34" s="238">
        <f t="shared" si="7"/>
        <v>0</v>
      </c>
      <c r="CL34" s="67"/>
      <c r="CM34" s="260"/>
      <c r="CN34" s="263"/>
      <c r="CO34" s="264"/>
      <c r="CP34" s="132"/>
      <c r="CQ34" s="132"/>
      <c r="CR34" s="261">
        <f t="shared" si="8"/>
        <v>0</v>
      </c>
      <c r="CS34" s="68"/>
      <c r="CT34" s="32"/>
      <c r="CU34" s="68"/>
      <c r="CV34" s="32"/>
      <c r="CW34" s="68"/>
      <c r="CX34" s="32"/>
      <c r="CY34" s="68"/>
      <c r="CZ34" s="32"/>
    </row>
    <row r="35" spans="1:104" ht="12.75" customHeight="1">
      <c r="A35" s="184" t="s">
        <v>56</v>
      </c>
      <c r="B35" s="215" t="s">
        <v>56</v>
      </c>
      <c r="C35" s="123" t="s">
        <v>186</v>
      </c>
      <c r="D35" s="285">
        <f t="shared" si="9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0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  <c r="Z35" s="225"/>
      <c r="AA35" s="230"/>
      <c r="AB35" s="231"/>
      <c r="AC35" s="231"/>
      <c r="AD35" s="231"/>
      <c r="AE35" s="231"/>
      <c r="AF35" s="232"/>
      <c r="AG35" s="232"/>
      <c r="AH35" s="239"/>
      <c r="AI35" s="238">
        <f t="shared" si="1"/>
        <v>0</v>
      </c>
      <c r="AJ35" s="225"/>
      <c r="AK35" s="230"/>
      <c r="AL35" s="231"/>
      <c r="AM35" s="238">
        <f t="shared" si="2"/>
        <v>0</v>
      </c>
      <c r="AN35" s="225"/>
      <c r="AO35" s="230"/>
      <c r="AP35" s="231"/>
      <c r="AQ35" s="231"/>
      <c r="AR35" s="231"/>
      <c r="AS35" s="231"/>
      <c r="AT35" s="239"/>
      <c r="AU35" s="238">
        <f t="shared" si="3"/>
        <v>0</v>
      </c>
      <c r="AV35" s="68"/>
      <c r="AW35" s="32"/>
      <c r="AX35" s="225"/>
      <c r="AY35" s="230"/>
      <c r="AZ35" s="231"/>
      <c r="BA35" s="231"/>
      <c r="BB35" s="231"/>
      <c r="BC35" s="231"/>
      <c r="BD35" s="239"/>
      <c r="BE35" s="238">
        <f t="shared" si="4"/>
        <v>0</v>
      </c>
      <c r="BF35" s="68"/>
      <c r="BG35" s="32"/>
      <c r="BH35" s="68"/>
      <c r="BI35" s="32"/>
      <c r="BJ35" s="225"/>
      <c r="BK35" s="234"/>
      <c r="BL35" s="235"/>
      <c r="BM35" s="235"/>
      <c r="BN35" s="235"/>
      <c r="BO35" s="235"/>
      <c r="BP35" s="237"/>
      <c r="BQ35" s="254">
        <f t="shared" si="5"/>
        <v>0</v>
      </c>
      <c r="BR35" s="225"/>
      <c r="BS35" s="230"/>
      <c r="BT35" s="231"/>
      <c r="BU35" s="231"/>
      <c r="BV35" s="231"/>
      <c r="BW35" s="231"/>
      <c r="BX35" s="232"/>
      <c r="BY35" s="232"/>
      <c r="BZ35" s="239"/>
      <c r="CA35" s="238">
        <f t="shared" si="6"/>
        <v>0</v>
      </c>
      <c r="CB35" s="225"/>
      <c r="CC35" s="230"/>
      <c r="CD35" s="231"/>
      <c r="CE35" s="231"/>
      <c r="CF35" s="231"/>
      <c r="CG35" s="231"/>
      <c r="CH35" s="232"/>
      <c r="CI35" s="232"/>
      <c r="CJ35" s="239"/>
      <c r="CK35" s="238">
        <f t="shared" si="7"/>
        <v>0</v>
      </c>
      <c r="CL35" s="67"/>
      <c r="CM35" s="131"/>
      <c r="CN35" s="260"/>
      <c r="CO35" s="132"/>
      <c r="CP35" s="132"/>
      <c r="CQ35" s="132"/>
      <c r="CR35" s="261">
        <f t="shared" si="8"/>
        <v>0</v>
      </c>
      <c r="CS35" s="68"/>
      <c r="CT35" s="32"/>
      <c r="CU35" s="68"/>
      <c r="CV35" s="32"/>
      <c r="CW35" s="68"/>
      <c r="CX35" s="32"/>
      <c r="CY35" s="68"/>
      <c r="CZ35" s="32"/>
    </row>
    <row r="36" spans="1:104" ht="12.75" customHeight="1">
      <c r="A36" s="184" t="s">
        <v>56</v>
      </c>
      <c r="B36" s="215" t="s">
        <v>56</v>
      </c>
      <c r="C36" s="123" t="s">
        <v>55</v>
      </c>
      <c r="D36" s="285">
        <f t="shared" si="9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0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  <c r="Z36" s="225"/>
      <c r="AA36" s="230"/>
      <c r="AB36" s="231"/>
      <c r="AC36" s="231"/>
      <c r="AD36" s="231"/>
      <c r="AE36" s="231"/>
      <c r="AF36" s="232"/>
      <c r="AG36" s="232"/>
      <c r="AH36" s="239"/>
      <c r="AI36" s="238">
        <f t="shared" si="1"/>
        <v>0</v>
      </c>
      <c r="AJ36" s="225"/>
      <c r="AK36" s="230"/>
      <c r="AL36" s="231"/>
      <c r="AM36" s="238">
        <f t="shared" si="2"/>
        <v>0</v>
      </c>
      <c r="AN36" s="225"/>
      <c r="AO36" s="230"/>
      <c r="AP36" s="231"/>
      <c r="AQ36" s="231"/>
      <c r="AR36" s="231"/>
      <c r="AS36" s="231"/>
      <c r="AT36" s="239"/>
      <c r="AU36" s="238">
        <f t="shared" si="3"/>
        <v>0</v>
      </c>
      <c r="AV36" s="251"/>
      <c r="AW36" s="32"/>
      <c r="AX36" s="225"/>
      <c r="AY36" s="230"/>
      <c r="AZ36" s="231"/>
      <c r="BA36" s="231"/>
      <c r="BB36" s="231"/>
      <c r="BC36" s="231"/>
      <c r="BD36" s="239"/>
      <c r="BE36" s="238">
        <f t="shared" si="4"/>
        <v>0</v>
      </c>
      <c r="BF36" s="251"/>
      <c r="BG36" s="32"/>
      <c r="BH36" s="68"/>
      <c r="BI36" s="32"/>
      <c r="BJ36" s="225"/>
      <c r="BK36" s="230"/>
      <c r="BL36" s="231"/>
      <c r="BM36" s="231"/>
      <c r="BN36" s="231"/>
      <c r="BO36" s="231"/>
      <c r="BP36" s="239"/>
      <c r="BQ36" s="238">
        <f t="shared" si="5"/>
        <v>0</v>
      </c>
      <c r="BR36" s="225"/>
      <c r="BS36" s="230"/>
      <c r="BT36" s="231"/>
      <c r="BU36" s="231"/>
      <c r="BV36" s="231"/>
      <c r="BW36" s="231"/>
      <c r="BX36" s="232"/>
      <c r="BY36" s="232"/>
      <c r="BZ36" s="239"/>
      <c r="CA36" s="238">
        <f t="shared" si="6"/>
        <v>0</v>
      </c>
      <c r="CB36" s="225"/>
      <c r="CC36" s="230"/>
      <c r="CD36" s="231"/>
      <c r="CE36" s="231"/>
      <c r="CF36" s="231"/>
      <c r="CG36" s="231"/>
      <c r="CH36" s="232"/>
      <c r="CI36" s="232"/>
      <c r="CJ36" s="239"/>
      <c r="CK36" s="238">
        <f t="shared" si="7"/>
        <v>0</v>
      </c>
      <c r="CL36" s="67"/>
      <c r="CM36" s="131"/>
      <c r="CN36" s="260"/>
      <c r="CO36" s="132"/>
      <c r="CP36" s="132"/>
      <c r="CQ36" s="132"/>
      <c r="CR36" s="261">
        <f t="shared" si="8"/>
        <v>0</v>
      </c>
      <c r="CS36" s="68"/>
      <c r="CT36" s="32"/>
      <c r="CU36" s="68"/>
      <c r="CV36" s="32"/>
      <c r="CW36" s="68"/>
      <c r="CX36" s="32"/>
      <c r="CY36" s="68"/>
      <c r="CZ36" s="32"/>
    </row>
    <row r="37" spans="1:104" ht="12.75" customHeight="1">
      <c r="A37" s="184" t="s">
        <v>56</v>
      </c>
      <c r="B37" s="215" t="s">
        <v>56</v>
      </c>
      <c r="C37" s="123" t="s">
        <v>23</v>
      </c>
      <c r="D37" s="285">
        <f t="shared" si="9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0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  <c r="Z37" s="225"/>
      <c r="AA37" s="230"/>
      <c r="AB37" s="231"/>
      <c r="AC37" s="231"/>
      <c r="AD37" s="231"/>
      <c r="AE37" s="231"/>
      <c r="AF37" s="232"/>
      <c r="AG37" s="232"/>
      <c r="AH37" s="239"/>
      <c r="AI37" s="238">
        <f t="shared" si="1"/>
        <v>0</v>
      </c>
      <c r="AJ37" s="225"/>
      <c r="AK37" s="230"/>
      <c r="AL37" s="231"/>
      <c r="AM37" s="238">
        <f t="shared" si="2"/>
        <v>0</v>
      </c>
      <c r="AN37" s="225"/>
      <c r="AO37" s="230"/>
      <c r="AP37" s="231"/>
      <c r="AQ37" s="231"/>
      <c r="AR37" s="231"/>
      <c r="AS37" s="231"/>
      <c r="AT37" s="239"/>
      <c r="AU37" s="238">
        <f t="shared" si="3"/>
        <v>0</v>
      </c>
      <c r="AV37" s="252"/>
      <c r="AW37" s="32"/>
      <c r="AX37" s="225"/>
      <c r="AY37" s="230"/>
      <c r="AZ37" s="231"/>
      <c r="BA37" s="231"/>
      <c r="BB37" s="231"/>
      <c r="BC37" s="231"/>
      <c r="BD37" s="239"/>
      <c r="BE37" s="238">
        <f t="shared" si="4"/>
        <v>0</v>
      </c>
      <c r="BF37" s="252"/>
      <c r="BG37" s="32"/>
      <c r="BH37" s="68"/>
      <c r="BI37" s="32"/>
      <c r="BJ37" s="225"/>
      <c r="BK37" s="230"/>
      <c r="BL37" s="231"/>
      <c r="BM37" s="231"/>
      <c r="BN37" s="231"/>
      <c r="BO37" s="231"/>
      <c r="BP37" s="239"/>
      <c r="BQ37" s="238">
        <f t="shared" si="5"/>
        <v>0</v>
      </c>
      <c r="BR37" s="225"/>
      <c r="BS37" s="230"/>
      <c r="BT37" s="231"/>
      <c r="BU37" s="231"/>
      <c r="BV37" s="231"/>
      <c r="BW37" s="231"/>
      <c r="BX37" s="232"/>
      <c r="BY37" s="232"/>
      <c r="BZ37" s="239"/>
      <c r="CA37" s="238">
        <f t="shared" si="6"/>
        <v>0</v>
      </c>
      <c r="CB37" s="225"/>
      <c r="CC37" s="230"/>
      <c r="CD37" s="231"/>
      <c r="CE37" s="231"/>
      <c r="CF37" s="231"/>
      <c r="CG37" s="231"/>
      <c r="CH37" s="232"/>
      <c r="CI37" s="232"/>
      <c r="CJ37" s="239"/>
      <c r="CK37" s="238">
        <f t="shared" si="7"/>
        <v>0</v>
      </c>
      <c r="CL37" s="67"/>
      <c r="CM37" s="131"/>
      <c r="CN37" s="260"/>
      <c r="CO37" s="132"/>
      <c r="CP37" s="132"/>
      <c r="CQ37" s="132"/>
      <c r="CR37" s="261">
        <f t="shared" si="8"/>
        <v>0</v>
      </c>
      <c r="CS37" s="68"/>
      <c r="CT37" s="32"/>
      <c r="CU37" s="68"/>
      <c r="CV37" s="32"/>
      <c r="CW37" s="68"/>
      <c r="CX37" s="32"/>
      <c r="CY37" s="68"/>
      <c r="CZ37" s="32"/>
    </row>
    <row r="38" spans="1:104" ht="15.75" thickBot="1">
      <c r="A38" s="185" t="s">
        <v>56</v>
      </c>
      <c r="B38" s="216" t="s">
        <v>56</v>
      </c>
      <c r="C38" s="129" t="s">
        <v>46</v>
      </c>
      <c r="D38" s="286">
        <f t="shared" si="9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0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  <c r="Z38" s="225"/>
      <c r="AA38" s="240"/>
      <c r="AB38" s="241"/>
      <c r="AC38" s="241"/>
      <c r="AD38" s="241"/>
      <c r="AE38" s="241"/>
      <c r="AF38" s="242"/>
      <c r="AG38" s="242"/>
      <c r="AH38" s="243"/>
      <c r="AI38" s="244">
        <f t="shared" si="1"/>
        <v>0</v>
      </c>
      <c r="AJ38" s="225"/>
      <c r="AK38" s="240"/>
      <c r="AL38" s="241"/>
      <c r="AM38" s="244">
        <f t="shared" si="2"/>
        <v>0</v>
      </c>
      <c r="AN38" s="225"/>
      <c r="AO38" s="240"/>
      <c r="AP38" s="241"/>
      <c r="AQ38" s="241"/>
      <c r="AR38" s="241"/>
      <c r="AS38" s="241"/>
      <c r="AT38" s="243"/>
      <c r="AU38" s="244">
        <f t="shared" si="3"/>
        <v>0</v>
      </c>
      <c r="AV38" s="253"/>
      <c r="AW38" s="38"/>
      <c r="AX38" s="225"/>
      <c r="AY38" s="240"/>
      <c r="AZ38" s="241"/>
      <c r="BA38" s="241"/>
      <c r="BB38" s="241"/>
      <c r="BC38" s="241"/>
      <c r="BD38" s="243"/>
      <c r="BE38" s="244">
        <f t="shared" si="4"/>
        <v>0</v>
      </c>
      <c r="BF38" s="253"/>
      <c r="BG38" s="38"/>
      <c r="BH38" s="68"/>
      <c r="BI38" s="38"/>
      <c r="BJ38" s="225"/>
      <c r="BK38" s="240"/>
      <c r="BL38" s="241"/>
      <c r="BM38" s="241"/>
      <c r="BN38" s="241"/>
      <c r="BO38" s="241"/>
      <c r="BP38" s="243"/>
      <c r="BQ38" s="244">
        <f t="shared" si="5"/>
        <v>0</v>
      </c>
      <c r="BR38" s="225"/>
      <c r="BS38" s="240"/>
      <c r="BT38" s="241"/>
      <c r="BU38" s="241"/>
      <c r="BV38" s="241"/>
      <c r="BW38" s="241"/>
      <c r="BX38" s="242"/>
      <c r="BY38" s="242"/>
      <c r="BZ38" s="243"/>
      <c r="CA38" s="244">
        <f t="shared" si="6"/>
        <v>0</v>
      </c>
      <c r="CB38" s="225"/>
      <c r="CC38" s="240"/>
      <c r="CD38" s="241"/>
      <c r="CE38" s="241"/>
      <c r="CF38" s="241"/>
      <c r="CG38" s="241"/>
      <c r="CH38" s="242"/>
      <c r="CI38" s="242"/>
      <c r="CJ38" s="243"/>
      <c r="CK38" s="244">
        <f t="shared" si="7"/>
        <v>0</v>
      </c>
      <c r="CL38" s="67"/>
      <c r="CM38" s="265"/>
      <c r="CN38" s="266"/>
      <c r="CO38" s="137"/>
      <c r="CP38" s="136"/>
      <c r="CQ38" s="137"/>
      <c r="CR38" s="267">
        <f t="shared" si="8"/>
        <v>0</v>
      </c>
      <c r="CS38" s="68"/>
      <c r="CT38" s="38"/>
      <c r="CU38" s="68"/>
      <c r="CV38" s="38"/>
      <c r="CW38" s="68"/>
      <c r="CX38" s="38"/>
      <c r="CY38" s="68"/>
      <c r="CZ38" s="38"/>
    </row>
    <row r="39" spans="2:96" ht="15">
      <c r="B39" s="187"/>
      <c r="C39" s="128"/>
      <c r="D39" s="278"/>
      <c r="E39" s="26"/>
      <c r="F39" s="26"/>
      <c r="G39" s="26"/>
      <c r="H39" s="27"/>
      <c r="I39" s="50"/>
      <c r="J39" s="28"/>
      <c r="K39" s="29"/>
      <c r="L39" s="29"/>
      <c r="M39" s="29" t="s">
        <v>120</v>
      </c>
      <c r="N39" s="221">
        <f>SUM(N4:N38)</f>
        <v>190</v>
      </c>
      <c r="O39" s="219" t="s">
        <v>410</v>
      </c>
      <c r="P39" s="219"/>
      <c r="Q39" s="26"/>
      <c r="R39" s="27"/>
      <c r="S39" s="50"/>
      <c r="T39" s="28"/>
      <c r="U39" s="29"/>
      <c r="V39" s="29"/>
      <c r="W39" s="29"/>
      <c r="CL39" s="29"/>
      <c r="CM39" s="268" t="s">
        <v>459</v>
      </c>
      <c r="CN39" s="36"/>
      <c r="CO39" s="36"/>
      <c r="CP39" s="36"/>
      <c r="CQ39" s="52"/>
      <c r="CR39" s="29"/>
    </row>
    <row r="40" spans="2:95" ht="12.75">
      <c r="B40" s="218" t="s">
        <v>81</v>
      </c>
      <c r="D40" s="281" t="s">
        <v>542</v>
      </c>
      <c r="F40" s="22"/>
      <c r="H40" s="22"/>
      <c r="I40" s="51"/>
      <c r="M40" s="22"/>
      <c r="N40" s="22"/>
      <c r="P40" s="22"/>
      <c r="Q40" s="22"/>
      <c r="R40" s="22"/>
      <c r="S40" s="51"/>
      <c r="W40" s="22"/>
      <c r="CL40" s="25"/>
      <c r="CM40" s="25"/>
      <c r="CN40" s="25"/>
      <c r="CO40" s="25"/>
      <c r="CP40" s="25"/>
      <c r="CQ40" s="53"/>
    </row>
    <row r="41" spans="3:95" ht="12.75">
      <c r="C41" s="113" t="s">
        <v>106</v>
      </c>
      <c r="E41" s="29"/>
      <c r="F41" s="36"/>
      <c r="G41" s="36"/>
      <c r="H41" s="36"/>
      <c r="I41" s="52"/>
      <c r="M41" s="29"/>
      <c r="N41" s="29"/>
      <c r="O41" s="29"/>
      <c r="P41" s="36"/>
      <c r="Q41" s="36"/>
      <c r="R41" s="36"/>
      <c r="S41" s="52"/>
      <c r="W41" s="29"/>
      <c r="CL41" s="25"/>
      <c r="CM41" s="25"/>
      <c r="CN41" s="25"/>
      <c r="CO41" s="25"/>
      <c r="CP41" s="25"/>
      <c r="CQ41" s="53"/>
    </row>
    <row r="42" spans="5:95" ht="12.75">
      <c r="E42" s="25"/>
      <c r="F42" s="25"/>
      <c r="G42" s="25"/>
      <c r="H42" s="25"/>
      <c r="I42" s="53"/>
      <c r="O42" s="25"/>
      <c r="P42" s="25"/>
      <c r="Q42" s="25"/>
      <c r="R42" s="25"/>
      <c r="S42" s="53"/>
      <c r="CL42" s="25"/>
      <c r="CM42" s="25"/>
      <c r="CN42" s="25"/>
      <c r="CO42" s="25"/>
      <c r="CP42" s="25"/>
      <c r="CQ42" s="53"/>
    </row>
    <row r="43" spans="1:95" ht="12.75">
      <c r="A43" s="319" t="s">
        <v>299</v>
      </c>
      <c r="B43" s="202"/>
      <c r="C43" s="320"/>
      <c r="D43" s="203"/>
      <c r="E43" s="203"/>
      <c r="F43" s="324"/>
      <c r="G43" s="25"/>
      <c r="H43" s="25"/>
      <c r="I43" s="53"/>
      <c r="O43" s="25"/>
      <c r="P43" s="25"/>
      <c r="Q43" s="25"/>
      <c r="R43" s="25"/>
      <c r="S43" s="53"/>
      <c r="CL43" s="25"/>
      <c r="CM43" s="25"/>
      <c r="CN43" s="25"/>
      <c r="CO43" s="25"/>
      <c r="CP43" s="25"/>
      <c r="CQ43" s="53"/>
    </row>
    <row r="44" spans="1:95" ht="12.75">
      <c r="A44" s="321" t="s">
        <v>694</v>
      </c>
      <c r="B44" s="202"/>
      <c r="C44" s="322"/>
      <c r="D44" s="203"/>
      <c r="E44" s="203"/>
      <c r="F44" s="324"/>
      <c r="G44" s="25"/>
      <c r="H44" s="25"/>
      <c r="I44" s="53"/>
      <c r="K44" s="34"/>
      <c r="O44" s="25"/>
      <c r="P44" s="25"/>
      <c r="Q44" s="25"/>
      <c r="R44" s="25"/>
      <c r="S44" s="53"/>
      <c r="U44" s="34"/>
      <c r="CL44" s="25"/>
      <c r="CM44" s="25"/>
      <c r="CN44" s="25"/>
      <c r="CO44" s="25"/>
      <c r="CP44" s="25"/>
      <c r="CQ44" s="53"/>
    </row>
    <row r="45" spans="1:96" ht="12.75">
      <c r="A45" s="321" t="s">
        <v>300</v>
      </c>
      <c r="B45" s="202"/>
      <c r="C45" s="322"/>
      <c r="D45" s="203"/>
      <c r="E45" s="203"/>
      <c r="F45" s="324"/>
      <c r="G45" s="25"/>
      <c r="H45" s="25"/>
      <c r="I45" s="53"/>
      <c r="O45" s="25"/>
      <c r="P45" s="25"/>
      <c r="Q45" s="25"/>
      <c r="R45" s="25"/>
      <c r="S45" s="53"/>
      <c r="CL45" s="25"/>
      <c r="CM45" s="25"/>
      <c r="CN45" s="25"/>
      <c r="CO45" s="25"/>
      <c r="CP45" s="25"/>
      <c r="CQ45" s="53"/>
      <c r="CR45" s="25"/>
    </row>
    <row r="46" spans="3:95" ht="12.75">
      <c r="C46" s="33"/>
      <c r="D46" s="280"/>
      <c r="E46" s="25"/>
      <c r="F46" s="25"/>
      <c r="G46" s="25"/>
      <c r="H46" s="25"/>
      <c r="I46" s="53"/>
      <c r="K46" s="25"/>
      <c r="O46" s="25"/>
      <c r="P46" s="25"/>
      <c r="Q46" s="25"/>
      <c r="R46" s="25"/>
      <c r="S46" s="53"/>
      <c r="U46" s="25"/>
      <c r="CL46" s="25"/>
      <c r="CM46" s="25"/>
      <c r="CN46" s="25"/>
      <c r="CO46" s="25"/>
      <c r="CP46" s="25"/>
      <c r="CQ46" s="53"/>
    </row>
    <row r="47" spans="3:23" ht="12.75">
      <c r="C47" s="220" t="s">
        <v>409</v>
      </c>
      <c r="D47" s="279">
        <f>SUM(D4:D38)</f>
        <v>2968.5</v>
      </c>
      <c r="E47" s="25"/>
      <c r="F47" s="25"/>
      <c r="G47" s="25"/>
      <c r="H47" s="25"/>
      <c r="I47" s="53"/>
      <c r="M47" s="25"/>
      <c r="N47" s="25"/>
      <c r="O47" s="25"/>
      <c r="P47" s="25"/>
      <c r="Q47" s="25"/>
      <c r="R47" s="25"/>
      <c r="S47" s="53"/>
      <c r="W47" s="25"/>
    </row>
    <row r="48" spans="5:19" ht="12.75">
      <c r="E48" s="25"/>
      <c r="F48" s="25"/>
      <c r="G48" s="25"/>
      <c r="H48" s="25"/>
      <c r="I48" s="53"/>
      <c r="O48" s="25"/>
      <c r="P48" s="25"/>
      <c r="Q48" s="25"/>
      <c r="R48" s="25"/>
      <c r="S48" s="53"/>
    </row>
  </sheetData>
  <sheetProtection/>
  <mergeCells count="23">
    <mergeCell ref="CR1:CR3"/>
    <mergeCell ref="CT1:CT2"/>
    <mergeCell ref="CV1:CV2"/>
    <mergeCell ref="BG1:BG2"/>
    <mergeCell ref="BI1:BI2"/>
    <mergeCell ref="BK1:BQ2"/>
    <mergeCell ref="BS1:CA2"/>
    <mergeCell ref="Y1:Y2"/>
    <mergeCell ref="AA1:AI2"/>
    <mergeCell ref="AK1:AM2"/>
    <mergeCell ref="AO1:AU2"/>
    <mergeCell ref="AW1:AW2"/>
    <mergeCell ref="AY1:BE2"/>
    <mergeCell ref="CX1:CX2"/>
    <mergeCell ref="CZ1:CZ2"/>
    <mergeCell ref="A1:A3"/>
    <mergeCell ref="B1:B3"/>
    <mergeCell ref="D1:D3"/>
    <mergeCell ref="F1:M2"/>
    <mergeCell ref="N1:N3"/>
    <mergeCell ref="P1:W2"/>
    <mergeCell ref="CC1:CK2"/>
    <mergeCell ref="CM1:C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Z4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279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26" width="2.710937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28125" style="24" customWidth="1"/>
    <col min="34" max="34" width="6.00390625" style="24" customWidth="1"/>
    <col min="35" max="35" width="6.421875" style="24" bestFit="1" customWidth="1"/>
    <col min="36" max="36" width="2.7109375" style="24" customWidth="1"/>
    <col min="37" max="37" width="6.28125" style="24" customWidth="1"/>
    <col min="38" max="38" width="6.00390625" style="24" customWidth="1"/>
    <col min="39" max="39" width="6.421875" style="24" bestFit="1" customWidth="1"/>
    <col min="40" max="40" width="2.7109375" style="24" customWidth="1"/>
    <col min="41" max="46" width="5.7109375" style="24" customWidth="1"/>
    <col min="47" max="47" width="6.421875" style="24" bestFit="1" customWidth="1"/>
    <col min="48" max="48" width="2.7109375" style="10" customWidth="1"/>
    <col min="49" max="49" width="9.28125" style="24" customWidth="1"/>
    <col min="50" max="50" width="2.7109375" style="24" customWidth="1"/>
    <col min="51" max="56" width="5.7109375" style="24" customWidth="1"/>
    <col min="57" max="57" width="6.421875" style="24" bestFit="1" customWidth="1"/>
    <col min="58" max="58" width="2.7109375" style="10" customWidth="1"/>
    <col min="59" max="59" width="9.28125" style="24" customWidth="1"/>
    <col min="60" max="60" width="2.7109375" style="10" customWidth="1"/>
    <col min="61" max="61" width="6.421875" style="24" customWidth="1"/>
    <col min="62" max="62" width="2.7109375" style="24" customWidth="1"/>
    <col min="63" max="68" width="5.7109375" style="24" customWidth="1"/>
    <col min="69" max="69" width="6.421875" style="24" bestFit="1" customWidth="1"/>
    <col min="70" max="70" width="2.7109375" style="24" customWidth="1"/>
    <col min="71" max="71" width="6.28125" style="24" customWidth="1"/>
    <col min="72" max="72" width="6.00390625" style="24" customWidth="1"/>
    <col min="73" max="73" width="6.28125" style="24" customWidth="1"/>
    <col min="74" max="74" width="6.00390625" style="24" customWidth="1"/>
    <col min="75" max="75" width="6.28125" style="24" customWidth="1"/>
    <col min="76" max="76" width="6.00390625" style="24" customWidth="1"/>
    <col min="77" max="77" width="6.28125" style="24" customWidth="1"/>
    <col min="78" max="78" width="6.00390625" style="24" customWidth="1"/>
    <col min="79" max="79" width="6.421875" style="24" bestFit="1" customWidth="1"/>
    <col min="80" max="80" width="2.7109375" style="24" customWidth="1"/>
    <col min="81" max="81" width="6.28125" style="24" customWidth="1"/>
    <col min="82" max="82" width="6.00390625" style="24" customWidth="1"/>
    <col min="83" max="83" width="6.28125" style="24" customWidth="1"/>
    <col min="84" max="84" width="6.00390625" style="24" customWidth="1"/>
    <col min="85" max="85" width="6.28125" style="24" customWidth="1"/>
    <col min="86" max="86" width="6.00390625" style="24" customWidth="1"/>
    <col min="87" max="87" width="6.28125" style="24" customWidth="1"/>
    <col min="88" max="88" width="6.00390625" style="24" customWidth="1"/>
    <col min="89" max="89" width="6.421875" style="24" bestFit="1" customWidth="1"/>
    <col min="90" max="90" width="2.7109375" style="23" customWidth="1"/>
    <col min="91" max="91" width="9.00390625" style="23" customWidth="1"/>
    <col min="92" max="94" width="5.7109375" style="23" customWidth="1"/>
    <col min="95" max="95" width="5.7109375" style="54" customWidth="1"/>
    <col min="96" max="96" width="5.7109375" style="23" customWidth="1"/>
    <col min="97" max="97" width="2.7109375" style="10" customWidth="1"/>
    <col min="98" max="98" width="6.421875" style="24" customWidth="1"/>
    <col min="99" max="99" width="2.7109375" style="10" customWidth="1"/>
    <col min="100" max="100" width="7.57421875" style="24" customWidth="1"/>
    <col min="101" max="101" width="2.7109375" style="10" customWidth="1"/>
    <col min="102" max="102" width="7.57421875" style="24" customWidth="1"/>
    <col min="103" max="103" width="2.7109375" style="10" customWidth="1"/>
    <col min="104" max="104" width="7.57421875" style="24" customWidth="1"/>
    <col min="105" max="16384" width="11.421875" style="24" customWidth="1"/>
  </cols>
  <sheetData>
    <row r="1" spans="1:104" ht="12.75" customHeight="1">
      <c r="A1" s="461">
        <v>2019</v>
      </c>
      <c r="B1" s="464">
        <v>2018</v>
      </c>
      <c r="C1" s="181" t="s">
        <v>50</v>
      </c>
      <c r="D1" s="486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  <c r="Z1" s="222"/>
      <c r="AA1" s="477" t="s">
        <v>411</v>
      </c>
      <c r="AB1" s="478"/>
      <c r="AC1" s="478"/>
      <c r="AD1" s="478"/>
      <c r="AE1" s="478"/>
      <c r="AF1" s="478"/>
      <c r="AG1" s="478"/>
      <c r="AH1" s="478"/>
      <c r="AI1" s="479"/>
      <c r="AJ1" s="222"/>
      <c r="AK1" s="471" t="s">
        <v>418</v>
      </c>
      <c r="AL1" s="472"/>
      <c r="AM1" s="473"/>
      <c r="AN1" s="222"/>
      <c r="AO1" s="477" t="s">
        <v>429</v>
      </c>
      <c r="AP1" s="478"/>
      <c r="AQ1" s="478"/>
      <c r="AR1" s="478"/>
      <c r="AS1" s="478"/>
      <c r="AT1" s="478"/>
      <c r="AU1" s="479"/>
      <c r="AV1" s="68"/>
      <c r="AW1" s="456" t="s">
        <v>422</v>
      </c>
      <c r="AX1" s="222"/>
      <c r="AY1" s="477" t="s">
        <v>444</v>
      </c>
      <c r="AZ1" s="478"/>
      <c r="BA1" s="478"/>
      <c r="BB1" s="478"/>
      <c r="BC1" s="478"/>
      <c r="BD1" s="478"/>
      <c r="BE1" s="479"/>
      <c r="BF1" s="68"/>
      <c r="BG1" s="456" t="s">
        <v>445</v>
      </c>
      <c r="BH1" s="68"/>
      <c r="BI1" s="456" t="s">
        <v>446</v>
      </c>
      <c r="BJ1" s="222"/>
      <c r="BK1" s="477" t="s">
        <v>450</v>
      </c>
      <c r="BL1" s="478"/>
      <c r="BM1" s="478"/>
      <c r="BN1" s="478"/>
      <c r="BO1" s="478"/>
      <c r="BP1" s="478"/>
      <c r="BQ1" s="479"/>
      <c r="BR1" s="222"/>
      <c r="BS1" s="477" t="s">
        <v>451</v>
      </c>
      <c r="BT1" s="478"/>
      <c r="BU1" s="478"/>
      <c r="BV1" s="478"/>
      <c r="BW1" s="478"/>
      <c r="BX1" s="478"/>
      <c r="BY1" s="478"/>
      <c r="BZ1" s="478"/>
      <c r="CA1" s="479"/>
      <c r="CB1" s="222"/>
      <c r="CC1" s="477" t="s">
        <v>455</v>
      </c>
      <c r="CD1" s="478"/>
      <c r="CE1" s="478"/>
      <c r="CF1" s="478"/>
      <c r="CG1" s="478"/>
      <c r="CH1" s="478"/>
      <c r="CI1" s="478"/>
      <c r="CJ1" s="478"/>
      <c r="CK1" s="479"/>
      <c r="CL1" s="70"/>
      <c r="CM1" s="467" t="s">
        <v>529</v>
      </c>
      <c r="CN1" s="483"/>
      <c r="CO1" s="483"/>
      <c r="CP1" s="483"/>
      <c r="CQ1" s="484"/>
      <c r="CR1" s="458" t="s">
        <v>0</v>
      </c>
      <c r="CS1" s="68"/>
      <c r="CT1" s="456" t="s">
        <v>530</v>
      </c>
      <c r="CU1" s="68"/>
      <c r="CV1" s="491" t="s">
        <v>538</v>
      </c>
      <c r="CW1" s="68"/>
      <c r="CX1" s="489" t="s">
        <v>93</v>
      </c>
      <c r="CY1" s="68"/>
      <c r="CZ1" s="456" t="s">
        <v>539</v>
      </c>
    </row>
    <row r="2" spans="1:104" ht="20.25" customHeight="1" thickBot="1">
      <c r="A2" s="462"/>
      <c r="B2" s="465"/>
      <c r="C2" s="94" t="s">
        <v>54</v>
      </c>
      <c r="D2" s="487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  <c r="Z2" s="69"/>
      <c r="AA2" s="480"/>
      <c r="AB2" s="481"/>
      <c r="AC2" s="481"/>
      <c r="AD2" s="481"/>
      <c r="AE2" s="481"/>
      <c r="AF2" s="481"/>
      <c r="AG2" s="481"/>
      <c r="AH2" s="481"/>
      <c r="AI2" s="482"/>
      <c r="AJ2" s="69"/>
      <c r="AK2" s="474"/>
      <c r="AL2" s="475"/>
      <c r="AM2" s="476"/>
      <c r="AN2" s="69"/>
      <c r="AO2" s="480"/>
      <c r="AP2" s="481"/>
      <c r="AQ2" s="481"/>
      <c r="AR2" s="481"/>
      <c r="AS2" s="481"/>
      <c r="AT2" s="481"/>
      <c r="AU2" s="482"/>
      <c r="AV2" s="68"/>
      <c r="AW2" s="457"/>
      <c r="AX2" s="69"/>
      <c r="AY2" s="480"/>
      <c r="AZ2" s="481"/>
      <c r="BA2" s="481"/>
      <c r="BB2" s="481"/>
      <c r="BC2" s="481"/>
      <c r="BD2" s="481"/>
      <c r="BE2" s="482"/>
      <c r="BF2" s="68"/>
      <c r="BG2" s="457"/>
      <c r="BH2" s="68"/>
      <c r="BI2" s="457"/>
      <c r="BJ2" s="69"/>
      <c r="BK2" s="480"/>
      <c r="BL2" s="481"/>
      <c r="BM2" s="481"/>
      <c r="BN2" s="481"/>
      <c r="BO2" s="481"/>
      <c r="BP2" s="481"/>
      <c r="BQ2" s="482"/>
      <c r="BR2" s="69"/>
      <c r="BS2" s="480"/>
      <c r="BT2" s="481"/>
      <c r="BU2" s="481"/>
      <c r="BV2" s="481"/>
      <c r="BW2" s="481"/>
      <c r="BX2" s="481"/>
      <c r="BY2" s="481"/>
      <c r="BZ2" s="481"/>
      <c r="CA2" s="482"/>
      <c r="CB2" s="69"/>
      <c r="CC2" s="480"/>
      <c r="CD2" s="481"/>
      <c r="CE2" s="481"/>
      <c r="CF2" s="481"/>
      <c r="CG2" s="481"/>
      <c r="CH2" s="481"/>
      <c r="CI2" s="481"/>
      <c r="CJ2" s="481"/>
      <c r="CK2" s="482"/>
      <c r="CL2" s="71"/>
      <c r="CM2" s="485"/>
      <c r="CN2" s="485"/>
      <c r="CO2" s="485"/>
      <c r="CP2" s="485"/>
      <c r="CQ2" s="437"/>
      <c r="CR2" s="459"/>
      <c r="CS2" s="68"/>
      <c r="CT2" s="457"/>
      <c r="CU2" s="68"/>
      <c r="CV2" s="492"/>
      <c r="CW2" s="68"/>
      <c r="CX2" s="490"/>
      <c r="CY2" s="68"/>
      <c r="CZ2" s="457"/>
    </row>
    <row r="3" spans="1:104" ht="13.5" customHeight="1" thickBot="1">
      <c r="A3" s="463"/>
      <c r="B3" s="466"/>
      <c r="C3" s="95" t="s">
        <v>16</v>
      </c>
      <c r="D3" s="488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  <c r="Z3" s="223"/>
      <c r="AA3" s="66" t="s">
        <v>187</v>
      </c>
      <c r="AB3" s="44" t="s">
        <v>188</v>
      </c>
      <c r="AC3" s="44" t="s">
        <v>189</v>
      </c>
      <c r="AD3" s="49" t="s">
        <v>190</v>
      </c>
      <c r="AE3" s="45" t="s">
        <v>75</v>
      </c>
      <c r="AF3" s="45" t="s">
        <v>76</v>
      </c>
      <c r="AG3" s="45" t="s">
        <v>78</v>
      </c>
      <c r="AH3" s="46" t="s">
        <v>79</v>
      </c>
      <c r="AI3" s="224" t="s">
        <v>0</v>
      </c>
      <c r="AJ3" s="223"/>
      <c r="AK3" s="66" t="s">
        <v>419</v>
      </c>
      <c r="AL3" s="44" t="s">
        <v>420</v>
      </c>
      <c r="AM3" s="224" t="s">
        <v>0</v>
      </c>
      <c r="AN3" s="223"/>
      <c r="AO3" s="248" t="s">
        <v>423</v>
      </c>
      <c r="AP3" s="249" t="s">
        <v>424</v>
      </c>
      <c r="AQ3" s="249" t="s">
        <v>425</v>
      </c>
      <c r="AR3" s="249" t="s">
        <v>426</v>
      </c>
      <c r="AS3" s="250" t="s">
        <v>427</v>
      </c>
      <c r="AT3" s="250" t="s">
        <v>428</v>
      </c>
      <c r="AU3" s="224" t="s">
        <v>0</v>
      </c>
      <c r="AV3" s="68"/>
      <c r="AW3" s="37" t="s">
        <v>0</v>
      </c>
      <c r="AX3" s="223"/>
      <c r="AY3" s="248" t="s">
        <v>423</v>
      </c>
      <c r="AZ3" s="249" t="s">
        <v>424</v>
      </c>
      <c r="BA3" s="249" t="s">
        <v>425</v>
      </c>
      <c r="BB3" s="249" t="s">
        <v>426</v>
      </c>
      <c r="BC3" s="250" t="s">
        <v>427</v>
      </c>
      <c r="BD3" s="250" t="s">
        <v>428</v>
      </c>
      <c r="BE3" s="224" t="s">
        <v>0</v>
      </c>
      <c r="BF3" s="68"/>
      <c r="BG3" s="37" t="s">
        <v>0</v>
      </c>
      <c r="BH3" s="68"/>
      <c r="BI3" s="37" t="s">
        <v>0</v>
      </c>
      <c r="BJ3" s="223"/>
      <c r="BK3" s="248" t="s">
        <v>423</v>
      </c>
      <c r="BL3" s="249" t="s">
        <v>424</v>
      </c>
      <c r="BM3" s="249" t="s">
        <v>425</v>
      </c>
      <c r="BN3" s="249" t="s">
        <v>426</v>
      </c>
      <c r="BO3" s="250" t="s">
        <v>427</v>
      </c>
      <c r="BP3" s="250" t="s">
        <v>428</v>
      </c>
      <c r="BQ3" s="224" t="s">
        <v>0</v>
      </c>
      <c r="BR3" s="223"/>
      <c r="BS3" s="66" t="s">
        <v>187</v>
      </c>
      <c r="BT3" s="44" t="s">
        <v>188</v>
      </c>
      <c r="BU3" s="44" t="s">
        <v>189</v>
      </c>
      <c r="BV3" s="49" t="s">
        <v>190</v>
      </c>
      <c r="BW3" s="45" t="s">
        <v>75</v>
      </c>
      <c r="BX3" s="45" t="s">
        <v>76</v>
      </c>
      <c r="BY3" s="45" t="s">
        <v>78</v>
      </c>
      <c r="BZ3" s="46" t="s">
        <v>79</v>
      </c>
      <c r="CA3" s="224" t="s">
        <v>0</v>
      </c>
      <c r="CB3" s="223"/>
      <c r="CC3" s="66" t="s">
        <v>187</v>
      </c>
      <c r="CD3" s="44" t="s">
        <v>188</v>
      </c>
      <c r="CE3" s="44" t="s">
        <v>189</v>
      </c>
      <c r="CF3" s="49" t="s">
        <v>190</v>
      </c>
      <c r="CG3" s="45" t="s">
        <v>75</v>
      </c>
      <c r="CH3" s="45" t="s">
        <v>76</v>
      </c>
      <c r="CI3" s="45" t="s">
        <v>78</v>
      </c>
      <c r="CJ3" s="46" t="s">
        <v>79</v>
      </c>
      <c r="CK3" s="224" t="s">
        <v>0</v>
      </c>
      <c r="CL3" s="69"/>
      <c r="CM3" s="255" t="s">
        <v>456</v>
      </c>
      <c r="CN3" s="249" t="s">
        <v>91</v>
      </c>
      <c r="CO3" s="249" t="s">
        <v>457</v>
      </c>
      <c r="CP3" s="249" t="s">
        <v>458</v>
      </c>
      <c r="CQ3" s="256" t="s">
        <v>80</v>
      </c>
      <c r="CR3" s="460"/>
      <c r="CS3" s="68"/>
      <c r="CT3" s="37" t="s">
        <v>0</v>
      </c>
      <c r="CU3" s="68"/>
      <c r="CV3" s="37" t="s">
        <v>0</v>
      </c>
      <c r="CW3" s="68"/>
      <c r="CX3" s="37" t="s">
        <v>0</v>
      </c>
      <c r="CY3" s="68"/>
      <c r="CZ3" s="37" t="s">
        <v>0</v>
      </c>
    </row>
    <row r="4" spans="1:104" ht="12.75" customHeight="1">
      <c r="A4" s="182">
        <v>1</v>
      </c>
      <c r="B4" s="212">
        <v>1</v>
      </c>
      <c r="C4" s="121" t="s">
        <v>29</v>
      </c>
      <c r="D4" s="277">
        <f aca="true" t="shared" si="0" ref="D4:D38">SUM(Y4+AI4+AM4+AU4+AW4+BE4+BG4+BI4+CA4+CK4+CR4+CT4+CV4+CX4)</f>
        <v>865.5</v>
      </c>
      <c r="E4" s="188"/>
      <c r="F4" s="247">
        <v>6</v>
      </c>
      <c r="G4" s="147">
        <v>2</v>
      </c>
      <c r="H4" s="147">
        <v>1</v>
      </c>
      <c r="I4" s="147">
        <v>1</v>
      </c>
      <c r="J4" s="147">
        <v>6</v>
      </c>
      <c r="K4" s="147">
        <v>3</v>
      </c>
      <c r="L4" s="147">
        <v>3</v>
      </c>
      <c r="M4" s="62"/>
      <c r="N4" s="139">
        <f aca="true" t="shared" si="1" ref="N4:N38">SUM(F4:M4)</f>
        <v>22</v>
      </c>
      <c r="O4" s="67"/>
      <c r="P4" s="130">
        <v>94</v>
      </c>
      <c r="Q4" s="60">
        <v>112</v>
      </c>
      <c r="R4" s="60">
        <v>26</v>
      </c>
      <c r="S4" s="61">
        <v>71</v>
      </c>
      <c r="T4" s="60">
        <v>150.5</v>
      </c>
      <c r="U4" s="60">
        <v>144.5</v>
      </c>
      <c r="V4" s="60">
        <v>27</v>
      </c>
      <c r="W4" s="62"/>
      <c r="X4" s="68"/>
      <c r="Y4" s="35">
        <v>10</v>
      </c>
      <c r="Z4" s="225"/>
      <c r="AA4" s="226">
        <v>20</v>
      </c>
      <c r="AB4" s="227">
        <v>20</v>
      </c>
      <c r="AC4" s="227"/>
      <c r="AD4" s="227">
        <v>15</v>
      </c>
      <c r="AE4" s="227">
        <v>19</v>
      </c>
      <c r="AF4" s="228">
        <v>21</v>
      </c>
      <c r="AG4" s="228"/>
      <c r="AH4" s="228"/>
      <c r="AI4" s="229">
        <f aca="true" t="shared" si="2" ref="AI4:AI38">SUM(AA4:AH4)</f>
        <v>95</v>
      </c>
      <c r="AJ4" s="225"/>
      <c r="AK4" s="226"/>
      <c r="AL4" s="227">
        <v>23</v>
      </c>
      <c r="AM4" s="229">
        <f aca="true" t="shared" si="3" ref="AM4:AM38">SUM(AK4:AL4)</f>
        <v>23</v>
      </c>
      <c r="AN4" s="225"/>
      <c r="AO4" s="226">
        <v>12</v>
      </c>
      <c r="AP4" s="227"/>
      <c r="AQ4" s="227">
        <v>10</v>
      </c>
      <c r="AR4" s="227">
        <v>15</v>
      </c>
      <c r="AS4" s="227">
        <v>42</v>
      </c>
      <c r="AT4" s="228">
        <v>20</v>
      </c>
      <c r="AU4" s="229">
        <f aca="true" t="shared" si="4" ref="AU4:AU38">SUM(AO4:AT4)</f>
        <v>99</v>
      </c>
      <c r="AV4" s="68"/>
      <c r="AW4" s="35">
        <v>100</v>
      </c>
      <c r="AX4" s="225"/>
      <c r="AY4" s="226">
        <v>1</v>
      </c>
      <c r="AZ4" s="227">
        <v>26</v>
      </c>
      <c r="BA4" s="227">
        <v>1</v>
      </c>
      <c r="BB4" s="227">
        <v>8</v>
      </c>
      <c r="BC4" s="227">
        <v>13</v>
      </c>
      <c r="BD4" s="228">
        <v>30</v>
      </c>
      <c r="BE4" s="229">
        <f aca="true" t="shared" si="5" ref="BE4:BE38">SUM(AY4:BD4)</f>
        <v>79</v>
      </c>
      <c r="BF4" s="68"/>
      <c r="BG4" s="35">
        <v>100</v>
      </c>
      <c r="BH4" s="68"/>
      <c r="BI4" s="35">
        <v>175</v>
      </c>
      <c r="BJ4" s="225"/>
      <c r="BK4" s="226"/>
      <c r="BL4" s="227"/>
      <c r="BM4" s="227"/>
      <c r="BN4" s="227"/>
      <c r="BO4" s="227"/>
      <c r="BP4" s="228"/>
      <c r="BQ4" s="229">
        <f aca="true" t="shared" si="6" ref="BQ4:BQ38">SUM(BK4:BP4)</f>
        <v>0</v>
      </c>
      <c r="BR4" s="225"/>
      <c r="BS4" s="226">
        <v>20</v>
      </c>
      <c r="BT4" s="227"/>
      <c r="BU4" s="227">
        <v>1</v>
      </c>
      <c r="BV4" s="227"/>
      <c r="BW4" s="227"/>
      <c r="BX4" s="228"/>
      <c r="BY4" s="228"/>
      <c r="BZ4" s="228"/>
      <c r="CA4" s="229">
        <f aca="true" t="shared" si="7" ref="CA4:CA38">SUM(BS4:BZ4)</f>
        <v>21</v>
      </c>
      <c r="CB4" s="225"/>
      <c r="CC4" s="226">
        <v>1</v>
      </c>
      <c r="CD4" s="227">
        <v>20</v>
      </c>
      <c r="CE4" s="227"/>
      <c r="CF4" s="227">
        <v>1</v>
      </c>
      <c r="CG4" s="227">
        <v>11</v>
      </c>
      <c r="CH4" s="228">
        <v>2</v>
      </c>
      <c r="CI4" s="228"/>
      <c r="CJ4" s="228"/>
      <c r="CK4" s="229">
        <f aca="true" t="shared" si="8" ref="CK4:CK38">SUM(CC4:CJ4)</f>
        <v>35</v>
      </c>
      <c r="CL4" s="67"/>
      <c r="CM4" s="273">
        <v>40</v>
      </c>
      <c r="CN4" s="257">
        <v>7</v>
      </c>
      <c r="CO4" s="258">
        <v>6</v>
      </c>
      <c r="CP4" s="258">
        <v>5</v>
      </c>
      <c r="CQ4" s="258">
        <v>3</v>
      </c>
      <c r="CR4" s="259">
        <f aca="true" t="shared" si="9" ref="CR4:CR38">SUM(CM4:CQ4)</f>
        <v>61</v>
      </c>
      <c r="CS4" s="68"/>
      <c r="CT4" s="35">
        <v>37.5</v>
      </c>
      <c r="CU4" s="68"/>
      <c r="CV4" s="35">
        <v>30</v>
      </c>
      <c r="CW4" s="68"/>
      <c r="CX4" s="35"/>
      <c r="CY4" s="68"/>
      <c r="CZ4" s="35"/>
    </row>
    <row r="5" spans="1:104" ht="12.75" customHeight="1">
      <c r="A5" s="183">
        <v>2</v>
      </c>
      <c r="B5" s="213">
        <v>4</v>
      </c>
      <c r="C5" s="122" t="s">
        <v>62</v>
      </c>
      <c r="D5" s="285">
        <f t="shared" si="0"/>
        <v>411</v>
      </c>
      <c r="E5" s="189"/>
      <c r="F5" s="246">
        <v>2</v>
      </c>
      <c r="G5" s="132"/>
      <c r="H5" s="148">
        <v>4</v>
      </c>
      <c r="I5" s="132"/>
      <c r="J5" s="148">
        <v>2</v>
      </c>
      <c r="K5" s="148">
        <v>1</v>
      </c>
      <c r="L5" s="148">
        <v>2</v>
      </c>
      <c r="M5" s="275">
        <v>1</v>
      </c>
      <c r="N5" s="140">
        <f t="shared" si="1"/>
        <v>12</v>
      </c>
      <c r="O5" s="67"/>
      <c r="P5" s="131">
        <v>29</v>
      </c>
      <c r="Q5" s="132"/>
      <c r="R5" s="132">
        <v>224</v>
      </c>
      <c r="S5" s="134"/>
      <c r="T5" s="132">
        <v>43</v>
      </c>
      <c r="U5" s="132">
        <v>15</v>
      </c>
      <c r="V5" s="132">
        <v>46</v>
      </c>
      <c r="W5" s="133">
        <v>1</v>
      </c>
      <c r="X5" s="68"/>
      <c r="Y5" s="32">
        <v>8</v>
      </c>
      <c r="Z5" s="225"/>
      <c r="AA5" s="230">
        <v>10</v>
      </c>
      <c r="AB5" s="231"/>
      <c r="AC5" s="231">
        <v>21</v>
      </c>
      <c r="AD5" s="231"/>
      <c r="AE5" s="231">
        <v>2</v>
      </c>
      <c r="AF5" s="232">
        <v>1</v>
      </c>
      <c r="AG5" s="232"/>
      <c r="AH5" s="232"/>
      <c r="AI5" s="233">
        <f t="shared" si="2"/>
        <v>34</v>
      </c>
      <c r="AJ5" s="225"/>
      <c r="AK5" s="230">
        <v>8</v>
      </c>
      <c r="AL5" s="231"/>
      <c r="AM5" s="233">
        <f t="shared" si="3"/>
        <v>8</v>
      </c>
      <c r="AN5" s="225"/>
      <c r="AO5" s="230">
        <v>7</v>
      </c>
      <c r="AP5" s="231"/>
      <c r="AQ5" s="231">
        <v>9</v>
      </c>
      <c r="AR5" s="231"/>
      <c r="AS5" s="231">
        <v>9</v>
      </c>
      <c r="AT5" s="232">
        <v>1</v>
      </c>
      <c r="AU5" s="233">
        <f t="shared" si="4"/>
        <v>26</v>
      </c>
      <c r="AV5" s="68"/>
      <c r="AW5" s="32">
        <v>40</v>
      </c>
      <c r="AX5" s="225"/>
      <c r="AY5" s="230">
        <v>1</v>
      </c>
      <c r="AZ5" s="231"/>
      <c r="BA5" s="231">
        <v>2</v>
      </c>
      <c r="BB5" s="231"/>
      <c r="BC5" s="231"/>
      <c r="BD5" s="232"/>
      <c r="BE5" s="233">
        <f t="shared" si="5"/>
        <v>3</v>
      </c>
      <c r="BF5" s="68"/>
      <c r="BG5" s="32">
        <v>40</v>
      </c>
      <c r="BH5" s="68"/>
      <c r="BI5" s="32">
        <v>50</v>
      </c>
      <c r="BJ5" s="225"/>
      <c r="BK5" s="230"/>
      <c r="BL5" s="231"/>
      <c r="BM5" s="231"/>
      <c r="BN5" s="231"/>
      <c r="BO5" s="231"/>
      <c r="BP5" s="232"/>
      <c r="BQ5" s="233">
        <f t="shared" si="6"/>
        <v>0</v>
      </c>
      <c r="BR5" s="225"/>
      <c r="BS5" s="230">
        <v>1</v>
      </c>
      <c r="BT5" s="231"/>
      <c r="BU5" s="231"/>
      <c r="BV5" s="231"/>
      <c r="BW5" s="231"/>
      <c r="BX5" s="232"/>
      <c r="BY5" s="232"/>
      <c r="BZ5" s="232"/>
      <c r="CA5" s="233">
        <f t="shared" si="7"/>
        <v>1</v>
      </c>
      <c r="CB5" s="225"/>
      <c r="CC5" s="230"/>
      <c r="CD5" s="231"/>
      <c r="CE5" s="231">
        <v>1</v>
      </c>
      <c r="CF5" s="231"/>
      <c r="CG5" s="231">
        <v>1</v>
      </c>
      <c r="CH5" s="232">
        <v>1</v>
      </c>
      <c r="CI5" s="232"/>
      <c r="CJ5" s="232"/>
      <c r="CK5" s="233">
        <f t="shared" si="8"/>
        <v>3</v>
      </c>
      <c r="CL5" s="67"/>
      <c r="CM5" s="274">
        <v>30</v>
      </c>
      <c r="CN5" s="260">
        <v>9</v>
      </c>
      <c r="CO5" s="132">
        <v>11</v>
      </c>
      <c r="CP5" s="132">
        <v>9</v>
      </c>
      <c r="CQ5" s="132">
        <v>9</v>
      </c>
      <c r="CR5" s="261">
        <f t="shared" si="9"/>
        <v>68</v>
      </c>
      <c r="CS5" s="68"/>
      <c r="CT5" s="32"/>
      <c r="CU5" s="68"/>
      <c r="CV5" s="32">
        <v>20</v>
      </c>
      <c r="CW5" s="68"/>
      <c r="CX5" s="32">
        <v>110</v>
      </c>
      <c r="CY5" s="68"/>
      <c r="CZ5" s="32"/>
    </row>
    <row r="6" spans="1:104" ht="12.75" customHeight="1">
      <c r="A6" s="183">
        <v>3</v>
      </c>
      <c r="B6" s="213">
        <v>9</v>
      </c>
      <c r="C6" s="122" t="s">
        <v>17</v>
      </c>
      <c r="D6" s="285">
        <f t="shared" si="0"/>
        <v>232</v>
      </c>
      <c r="E6" s="189"/>
      <c r="F6" s="246">
        <v>2</v>
      </c>
      <c r="G6" s="132"/>
      <c r="H6" s="148">
        <v>2</v>
      </c>
      <c r="I6" s="132"/>
      <c r="J6" s="148">
        <v>3</v>
      </c>
      <c r="K6" s="132"/>
      <c r="L6" s="148">
        <v>2</v>
      </c>
      <c r="M6" s="133"/>
      <c r="N6" s="140">
        <f t="shared" si="1"/>
        <v>9</v>
      </c>
      <c r="O6" s="67"/>
      <c r="P6" s="131">
        <v>80</v>
      </c>
      <c r="Q6" s="132"/>
      <c r="R6" s="132">
        <v>3</v>
      </c>
      <c r="S6" s="134"/>
      <c r="T6" s="132">
        <v>16</v>
      </c>
      <c r="U6" s="132"/>
      <c r="V6" s="132">
        <v>58</v>
      </c>
      <c r="W6" s="133"/>
      <c r="X6" s="68"/>
      <c r="Y6" s="32">
        <v>2</v>
      </c>
      <c r="Z6" s="225"/>
      <c r="AA6" s="230">
        <v>21</v>
      </c>
      <c r="AB6" s="231"/>
      <c r="AC6" s="231"/>
      <c r="AD6" s="231"/>
      <c r="AE6" s="231"/>
      <c r="AF6" s="232"/>
      <c r="AG6" s="232">
        <v>1</v>
      </c>
      <c r="AH6" s="232"/>
      <c r="AI6" s="233">
        <f t="shared" si="2"/>
        <v>22</v>
      </c>
      <c r="AJ6" s="225"/>
      <c r="AK6" s="230"/>
      <c r="AL6" s="231"/>
      <c r="AM6" s="233">
        <f t="shared" si="3"/>
        <v>0</v>
      </c>
      <c r="AN6" s="225"/>
      <c r="AO6" s="230">
        <v>9</v>
      </c>
      <c r="AP6" s="231"/>
      <c r="AQ6" s="231">
        <v>1</v>
      </c>
      <c r="AR6" s="231"/>
      <c r="AS6" s="231">
        <v>3</v>
      </c>
      <c r="AT6" s="232"/>
      <c r="AU6" s="233">
        <f t="shared" si="4"/>
        <v>13</v>
      </c>
      <c r="AV6" s="68"/>
      <c r="AW6" s="32">
        <v>30</v>
      </c>
      <c r="AX6" s="225"/>
      <c r="AY6" s="230">
        <v>8</v>
      </c>
      <c r="AZ6" s="231"/>
      <c r="BA6" s="231"/>
      <c r="BB6" s="231"/>
      <c r="BC6" s="231">
        <v>2</v>
      </c>
      <c r="BD6" s="232"/>
      <c r="BE6" s="233">
        <f t="shared" si="5"/>
        <v>10</v>
      </c>
      <c r="BF6" s="68"/>
      <c r="BG6" s="32">
        <v>20</v>
      </c>
      <c r="BH6" s="68"/>
      <c r="BI6" s="32">
        <v>50</v>
      </c>
      <c r="BJ6" s="225"/>
      <c r="BK6" s="230"/>
      <c r="BL6" s="231"/>
      <c r="BM6" s="231"/>
      <c r="BN6" s="231"/>
      <c r="BO6" s="231"/>
      <c r="BP6" s="232"/>
      <c r="BQ6" s="233">
        <f t="shared" si="6"/>
        <v>0</v>
      </c>
      <c r="BR6" s="225"/>
      <c r="BS6" s="230"/>
      <c r="BT6" s="231"/>
      <c r="BU6" s="231"/>
      <c r="BV6" s="231"/>
      <c r="BW6" s="231"/>
      <c r="BX6" s="232"/>
      <c r="BY6" s="232">
        <v>1</v>
      </c>
      <c r="BZ6" s="232"/>
      <c r="CA6" s="233">
        <f t="shared" si="7"/>
        <v>1</v>
      </c>
      <c r="CB6" s="225"/>
      <c r="CC6" s="230">
        <v>1</v>
      </c>
      <c r="CD6" s="231"/>
      <c r="CE6" s="231"/>
      <c r="CF6" s="231"/>
      <c r="CG6" s="231">
        <v>1</v>
      </c>
      <c r="CH6" s="232"/>
      <c r="CI6" s="232"/>
      <c r="CJ6" s="232"/>
      <c r="CK6" s="233">
        <f t="shared" si="8"/>
        <v>2</v>
      </c>
      <c r="CL6" s="67"/>
      <c r="CM6" s="260">
        <v>25</v>
      </c>
      <c r="CN6" s="260">
        <v>11</v>
      </c>
      <c r="CO6" s="132">
        <v>2</v>
      </c>
      <c r="CP6" s="132">
        <v>2</v>
      </c>
      <c r="CQ6" s="132">
        <v>16</v>
      </c>
      <c r="CR6" s="261">
        <f t="shared" si="9"/>
        <v>56</v>
      </c>
      <c r="CS6" s="68"/>
      <c r="CT6" s="32">
        <v>16</v>
      </c>
      <c r="CU6" s="68"/>
      <c r="CV6" s="32">
        <v>10</v>
      </c>
      <c r="CW6" s="68"/>
      <c r="CX6" s="32"/>
      <c r="CY6" s="68"/>
      <c r="CZ6" s="32"/>
    </row>
    <row r="7" spans="1:104" ht="12.75" customHeight="1">
      <c r="A7" s="183">
        <v>4</v>
      </c>
      <c r="B7" s="213">
        <v>2</v>
      </c>
      <c r="C7" s="122" t="s">
        <v>57</v>
      </c>
      <c r="D7" s="285">
        <f t="shared" si="0"/>
        <v>228.5</v>
      </c>
      <c r="E7" s="189"/>
      <c r="F7" s="246">
        <v>3</v>
      </c>
      <c r="G7" s="132"/>
      <c r="H7" s="148">
        <v>4</v>
      </c>
      <c r="I7" s="132"/>
      <c r="J7" s="148">
        <v>2</v>
      </c>
      <c r="K7" s="148">
        <v>1</v>
      </c>
      <c r="L7" s="148">
        <v>1</v>
      </c>
      <c r="M7" s="275">
        <v>1</v>
      </c>
      <c r="N7" s="140">
        <f t="shared" si="1"/>
        <v>12</v>
      </c>
      <c r="O7" s="67"/>
      <c r="P7" s="131">
        <v>52</v>
      </c>
      <c r="Q7" s="132"/>
      <c r="R7" s="132">
        <v>51</v>
      </c>
      <c r="S7" s="134"/>
      <c r="T7" s="132">
        <v>16.5</v>
      </c>
      <c r="U7" s="132">
        <v>18</v>
      </c>
      <c r="V7" s="132">
        <v>1</v>
      </c>
      <c r="W7" s="133">
        <v>1</v>
      </c>
      <c r="X7" s="68"/>
      <c r="Y7" s="32">
        <v>3</v>
      </c>
      <c r="Z7" s="225"/>
      <c r="AA7" s="230"/>
      <c r="AB7" s="231"/>
      <c r="AC7" s="231">
        <v>2</v>
      </c>
      <c r="AD7" s="231"/>
      <c r="AE7" s="231">
        <v>2</v>
      </c>
      <c r="AF7" s="232"/>
      <c r="AG7" s="232"/>
      <c r="AH7" s="232"/>
      <c r="AI7" s="233">
        <f t="shared" si="2"/>
        <v>4</v>
      </c>
      <c r="AJ7" s="225"/>
      <c r="AK7" s="230"/>
      <c r="AL7" s="231"/>
      <c r="AM7" s="233">
        <f t="shared" si="3"/>
        <v>0</v>
      </c>
      <c r="AN7" s="225"/>
      <c r="AO7" s="230">
        <v>21</v>
      </c>
      <c r="AP7" s="231"/>
      <c r="AQ7" s="231">
        <v>4</v>
      </c>
      <c r="AR7" s="231"/>
      <c r="AS7" s="231">
        <v>1</v>
      </c>
      <c r="AT7" s="232">
        <v>6</v>
      </c>
      <c r="AU7" s="233">
        <f t="shared" si="4"/>
        <v>32</v>
      </c>
      <c r="AV7" s="68"/>
      <c r="AW7" s="32">
        <v>40</v>
      </c>
      <c r="AX7" s="225"/>
      <c r="AY7" s="230"/>
      <c r="AZ7" s="231"/>
      <c r="BA7" s="231">
        <v>2</v>
      </c>
      <c r="BB7" s="231"/>
      <c r="BC7" s="231"/>
      <c r="BD7" s="232">
        <v>1</v>
      </c>
      <c r="BE7" s="233">
        <f t="shared" si="5"/>
        <v>3</v>
      </c>
      <c r="BF7" s="68"/>
      <c r="BG7" s="32">
        <v>20</v>
      </c>
      <c r="BH7" s="68"/>
      <c r="BI7" s="32">
        <v>75</v>
      </c>
      <c r="BJ7" s="225"/>
      <c r="BK7" s="230"/>
      <c r="BL7" s="231"/>
      <c r="BM7" s="231"/>
      <c r="BN7" s="231"/>
      <c r="BO7" s="231"/>
      <c r="BP7" s="232"/>
      <c r="BQ7" s="233">
        <f t="shared" si="6"/>
        <v>0</v>
      </c>
      <c r="BR7" s="225"/>
      <c r="BS7" s="230"/>
      <c r="BT7" s="231"/>
      <c r="BU7" s="231">
        <v>10</v>
      </c>
      <c r="BV7" s="231"/>
      <c r="BW7" s="231"/>
      <c r="BX7" s="232"/>
      <c r="BY7" s="232"/>
      <c r="BZ7" s="232"/>
      <c r="CA7" s="233">
        <f t="shared" si="7"/>
        <v>10</v>
      </c>
      <c r="CB7" s="225"/>
      <c r="CC7" s="230"/>
      <c r="CD7" s="231"/>
      <c r="CE7" s="231">
        <v>2</v>
      </c>
      <c r="CF7" s="231"/>
      <c r="CG7" s="231">
        <v>2</v>
      </c>
      <c r="CH7" s="232">
        <v>1</v>
      </c>
      <c r="CI7" s="232"/>
      <c r="CJ7" s="232"/>
      <c r="CK7" s="233">
        <f t="shared" si="8"/>
        <v>5</v>
      </c>
      <c r="CL7" s="67"/>
      <c r="CM7" s="274">
        <v>15</v>
      </c>
      <c r="CN7" s="260">
        <v>1</v>
      </c>
      <c r="CO7" s="132">
        <v>9</v>
      </c>
      <c r="CP7" s="132">
        <v>2</v>
      </c>
      <c r="CQ7" s="132">
        <v>2</v>
      </c>
      <c r="CR7" s="261">
        <f t="shared" si="9"/>
        <v>29</v>
      </c>
      <c r="CS7" s="68"/>
      <c r="CT7" s="32">
        <v>7.5</v>
      </c>
      <c r="CU7" s="68"/>
      <c r="CV7" s="32"/>
      <c r="CW7" s="68"/>
      <c r="CX7" s="32"/>
      <c r="CY7" s="68"/>
      <c r="CZ7" s="32"/>
    </row>
    <row r="8" spans="1:104" ht="12.75" customHeight="1">
      <c r="A8" s="191">
        <v>5</v>
      </c>
      <c r="B8" s="213">
        <v>6</v>
      </c>
      <c r="C8" s="123" t="s">
        <v>27</v>
      </c>
      <c r="D8" s="285">
        <f t="shared" si="0"/>
        <v>221</v>
      </c>
      <c r="E8" s="189"/>
      <c r="F8" s="131"/>
      <c r="G8" s="148">
        <v>1</v>
      </c>
      <c r="H8" s="148">
        <v>2</v>
      </c>
      <c r="I8" s="148">
        <v>3</v>
      </c>
      <c r="J8" s="148">
        <v>2</v>
      </c>
      <c r="K8" s="132"/>
      <c r="L8" s="148">
        <v>2</v>
      </c>
      <c r="M8" s="275">
        <v>1</v>
      </c>
      <c r="N8" s="140">
        <f t="shared" si="1"/>
        <v>11</v>
      </c>
      <c r="O8" s="67"/>
      <c r="P8" s="131"/>
      <c r="Q8" s="132">
        <v>77</v>
      </c>
      <c r="R8" s="132">
        <v>3</v>
      </c>
      <c r="S8" s="134">
        <v>117</v>
      </c>
      <c r="T8" s="132">
        <v>6</v>
      </c>
      <c r="U8" s="132"/>
      <c r="V8" s="132">
        <v>2</v>
      </c>
      <c r="W8" s="133">
        <v>6</v>
      </c>
      <c r="X8" s="68"/>
      <c r="Y8" s="32">
        <v>11</v>
      </c>
      <c r="Z8" s="225"/>
      <c r="AA8" s="230"/>
      <c r="AB8" s="231">
        <v>10</v>
      </c>
      <c r="AC8" s="231">
        <v>1</v>
      </c>
      <c r="AD8" s="231">
        <v>8</v>
      </c>
      <c r="AE8" s="231"/>
      <c r="AF8" s="232"/>
      <c r="AG8" s="232"/>
      <c r="AH8" s="232"/>
      <c r="AI8" s="233">
        <f t="shared" si="2"/>
        <v>19</v>
      </c>
      <c r="AJ8" s="225"/>
      <c r="AK8" s="230"/>
      <c r="AL8" s="231"/>
      <c r="AM8" s="233">
        <f t="shared" si="3"/>
        <v>0</v>
      </c>
      <c r="AN8" s="225"/>
      <c r="AO8" s="230"/>
      <c r="AP8" s="231">
        <v>20</v>
      </c>
      <c r="AQ8" s="231">
        <v>2</v>
      </c>
      <c r="AR8" s="231">
        <v>19</v>
      </c>
      <c r="AS8" s="231"/>
      <c r="AT8" s="232"/>
      <c r="AU8" s="233">
        <f t="shared" si="4"/>
        <v>41</v>
      </c>
      <c r="AV8" s="68"/>
      <c r="AW8" s="32">
        <v>30</v>
      </c>
      <c r="AX8" s="225"/>
      <c r="AY8" s="230"/>
      <c r="AZ8" s="231">
        <v>1</v>
      </c>
      <c r="BA8" s="231"/>
      <c r="BB8" s="231">
        <v>11</v>
      </c>
      <c r="BC8" s="231"/>
      <c r="BD8" s="232"/>
      <c r="BE8" s="233">
        <f t="shared" si="5"/>
        <v>12</v>
      </c>
      <c r="BF8" s="68"/>
      <c r="BG8" s="32">
        <v>20</v>
      </c>
      <c r="BH8" s="68"/>
      <c r="BI8" s="32"/>
      <c r="BJ8" s="225"/>
      <c r="BK8" s="230"/>
      <c r="BL8" s="231"/>
      <c r="BM8" s="231"/>
      <c r="BN8" s="231"/>
      <c r="BO8" s="231"/>
      <c r="BP8" s="232"/>
      <c r="BQ8" s="233">
        <f t="shared" si="6"/>
        <v>0</v>
      </c>
      <c r="BR8" s="225"/>
      <c r="BS8" s="230"/>
      <c r="BT8" s="231">
        <v>20</v>
      </c>
      <c r="BU8" s="231"/>
      <c r="BV8" s="231">
        <v>20</v>
      </c>
      <c r="BW8" s="231"/>
      <c r="BX8" s="232"/>
      <c r="BY8" s="232"/>
      <c r="BZ8" s="232"/>
      <c r="CA8" s="233">
        <f t="shared" si="7"/>
        <v>40</v>
      </c>
      <c r="CB8" s="225"/>
      <c r="CC8" s="230"/>
      <c r="CD8" s="231">
        <v>15</v>
      </c>
      <c r="CE8" s="231"/>
      <c r="CF8" s="231">
        <v>6</v>
      </c>
      <c r="CG8" s="231"/>
      <c r="CH8" s="232"/>
      <c r="CI8" s="232"/>
      <c r="CJ8" s="232"/>
      <c r="CK8" s="233">
        <f t="shared" si="8"/>
        <v>21</v>
      </c>
      <c r="CL8" s="67"/>
      <c r="CM8" s="260">
        <v>10</v>
      </c>
      <c r="CN8" s="260">
        <v>1</v>
      </c>
      <c r="CO8" s="132">
        <v>2</v>
      </c>
      <c r="CP8" s="132">
        <v>2</v>
      </c>
      <c r="CQ8" s="132">
        <v>2</v>
      </c>
      <c r="CR8" s="261">
        <f t="shared" si="9"/>
        <v>17</v>
      </c>
      <c r="CS8" s="68"/>
      <c r="CT8" s="32">
        <v>10</v>
      </c>
      <c r="CU8" s="68"/>
      <c r="CV8" s="32"/>
      <c r="CW8" s="68"/>
      <c r="CX8" s="32"/>
      <c r="CY8" s="68"/>
      <c r="CZ8" s="32"/>
    </row>
    <row r="9" spans="1:104" ht="12.75" customHeight="1">
      <c r="A9" s="183">
        <v>6</v>
      </c>
      <c r="B9" s="213">
        <v>8</v>
      </c>
      <c r="C9" s="123" t="s">
        <v>185</v>
      </c>
      <c r="D9" s="285">
        <f t="shared" si="0"/>
        <v>194</v>
      </c>
      <c r="E9" s="189"/>
      <c r="F9" s="246">
        <v>2</v>
      </c>
      <c r="G9" s="132"/>
      <c r="H9" s="148">
        <v>2</v>
      </c>
      <c r="I9" s="132"/>
      <c r="J9" s="148">
        <v>1</v>
      </c>
      <c r="K9" s="132"/>
      <c r="L9" s="148">
        <v>3</v>
      </c>
      <c r="M9" s="275">
        <v>1</v>
      </c>
      <c r="N9" s="140">
        <f t="shared" si="1"/>
        <v>9</v>
      </c>
      <c r="O9" s="67"/>
      <c r="P9" s="131">
        <v>46</v>
      </c>
      <c r="Q9" s="132"/>
      <c r="R9" s="132">
        <v>2</v>
      </c>
      <c r="S9" s="134"/>
      <c r="T9" s="132">
        <v>45</v>
      </c>
      <c r="U9" s="132"/>
      <c r="V9" s="132">
        <v>47</v>
      </c>
      <c r="W9" s="133">
        <v>6</v>
      </c>
      <c r="X9" s="68"/>
      <c r="Y9" s="32">
        <v>3</v>
      </c>
      <c r="Z9" s="225"/>
      <c r="AA9" s="230">
        <v>8</v>
      </c>
      <c r="AB9" s="231"/>
      <c r="AC9" s="231"/>
      <c r="AD9" s="231"/>
      <c r="AE9" s="231">
        <v>1</v>
      </c>
      <c r="AF9" s="232"/>
      <c r="AG9" s="232">
        <v>2</v>
      </c>
      <c r="AH9" s="232"/>
      <c r="AI9" s="233">
        <f t="shared" si="2"/>
        <v>11</v>
      </c>
      <c r="AJ9" s="225"/>
      <c r="AK9" s="230"/>
      <c r="AL9" s="231"/>
      <c r="AM9" s="233">
        <f t="shared" si="3"/>
        <v>0</v>
      </c>
      <c r="AN9" s="225"/>
      <c r="AO9" s="230">
        <v>15</v>
      </c>
      <c r="AP9" s="231"/>
      <c r="AQ9" s="231">
        <v>1</v>
      </c>
      <c r="AR9" s="231"/>
      <c r="AS9" s="231">
        <v>3</v>
      </c>
      <c r="AT9" s="232"/>
      <c r="AU9" s="233">
        <f t="shared" si="4"/>
        <v>19</v>
      </c>
      <c r="AV9" s="68"/>
      <c r="AW9" s="32">
        <v>30</v>
      </c>
      <c r="AX9" s="225"/>
      <c r="AY9" s="230">
        <v>1</v>
      </c>
      <c r="AZ9" s="231"/>
      <c r="BA9" s="231"/>
      <c r="BB9" s="231"/>
      <c r="BC9" s="231">
        <v>9</v>
      </c>
      <c r="BD9" s="232"/>
      <c r="BE9" s="233">
        <f t="shared" si="5"/>
        <v>10</v>
      </c>
      <c r="BF9" s="68"/>
      <c r="BG9" s="32">
        <v>20</v>
      </c>
      <c r="BH9" s="68"/>
      <c r="BI9" s="32"/>
      <c r="BJ9" s="225"/>
      <c r="BK9" s="230"/>
      <c r="BL9" s="231"/>
      <c r="BM9" s="231"/>
      <c r="BN9" s="231"/>
      <c r="BO9" s="231"/>
      <c r="BP9" s="232"/>
      <c r="BQ9" s="233">
        <f t="shared" si="6"/>
        <v>0</v>
      </c>
      <c r="BR9" s="225"/>
      <c r="BS9" s="230">
        <v>6</v>
      </c>
      <c r="BT9" s="231"/>
      <c r="BU9" s="231"/>
      <c r="BV9" s="231"/>
      <c r="BW9" s="231">
        <v>20</v>
      </c>
      <c r="BX9" s="232"/>
      <c r="BY9" s="232">
        <v>9</v>
      </c>
      <c r="BZ9" s="232"/>
      <c r="CA9" s="233">
        <f t="shared" si="7"/>
        <v>35</v>
      </c>
      <c r="CB9" s="225"/>
      <c r="CC9" s="230">
        <v>1</v>
      </c>
      <c r="CD9" s="231"/>
      <c r="CE9" s="231"/>
      <c r="CF9" s="231"/>
      <c r="CG9" s="231"/>
      <c r="CH9" s="232"/>
      <c r="CI9" s="232"/>
      <c r="CJ9" s="232"/>
      <c r="CK9" s="233">
        <f t="shared" si="8"/>
        <v>1</v>
      </c>
      <c r="CL9" s="67"/>
      <c r="CM9" s="274">
        <v>20</v>
      </c>
      <c r="CN9" s="260">
        <v>5</v>
      </c>
      <c r="CO9" s="132">
        <v>7</v>
      </c>
      <c r="CP9" s="132">
        <v>11</v>
      </c>
      <c r="CQ9" s="132">
        <v>2</v>
      </c>
      <c r="CR9" s="261">
        <f t="shared" si="9"/>
        <v>45</v>
      </c>
      <c r="CS9" s="68"/>
      <c r="CT9" s="32">
        <v>20</v>
      </c>
      <c r="CU9" s="68"/>
      <c r="CV9" s="32"/>
      <c r="CW9" s="68"/>
      <c r="CX9" s="32"/>
      <c r="CY9" s="68"/>
      <c r="CZ9" s="32"/>
    </row>
    <row r="10" spans="1:104" ht="12.75" customHeight="1">
      <c r="A10" s="183">
        <v>7</v>
      </c>
      <c r="B10" s="213">
        <v>7</v>
      </c>
      <c r="C10" s="123" t="s">
        <v>164</v>
      </c>
      <c r="D10" s="285">
        <f t="shared" si="0"/>
        <v>143</v>
      </c>
      <c r="E10" s="189"/>
      <c r="F10" s="131"/>
      <c r="G10" s="132"/>
      <c r="H10" s="148">
        <v>3</v>
      </c>
      <c r="I10" s="148">
        <v>1</v>
      </c>
      <c r="J10" s="132"/>
      <c r="K10" s="132"/>
      <c r="L10" s="148">
        <v>1</v>
      </c>
      <c r="M10" s="133"/>
      <c r="N10" s="140">
        <f t="shared" si="1"/>
        <v>5</v>
      </c>
      <c r="O10" s="67"/>
      <c r="P10" s="131">
        <v>3</v>
      </c>
      <c r="Q10" s="132"/>
      <c r="R10" s="132">
        <v>108</v>
      </c>
      <c r="S10" s="134">
        <v>7</v>
      </c>
      <c r="T10" s="132"/>
      <c r="U10" s="132"/>
      <c r="V10" s="132">
        <v>15</v>
      </c>
      <c r="W10" s="133"/>
      <c r="X10" s="68"/>
      <c r="Y10" s="32">
        <v>11</v>
      </c>
      <c r="Z10" s="225"/>
      <c r="AA10" s="230"/>
      <c r="AB10" s="231"/>
      <c r="AC10" s="231"/>
      <c r="AD10" s="231"/>
      <c r="AE10" s="231"/>
      <c r="AF10" s="232"/>
      <c r="AG10" s="232"/>
      <c r="AH10" s="232"/>
      <c r="AI10" s="233">
        <f t="shared" si="2"/>
        <v>0</v>
      </c>
      <c r="AJ10" s="225"/>
      <c r="AK10" s="230"/>
      <c r="AL10" s="231"/>
      <c r="AM10" s="233">
        <f t="shared" si="3"/>
        <v>0</v>
      </c>
      <c r="AN10" s="225"/>
      <c r="AO10" s="230">
        <v>1</v>
      </c>
      <c r="AP10" s="231"/>
      <c r="AQ10" s="231">
        <v>2</v>
      </c>
      <c r="AR10" s="231">
        <v>1</v>
      </c>
      <c r="AS10" s="231"/>
      <c r="AT10" s="232"/>
      <c r="AU10" s="233">
        <f t="shared" si="4"/>
        <v>4</v>
      </c>
      <c r="AV10" s="68"/>
      <c r="AW10" s="32">
        <v>10</v>
      </c>
      <c r="AX10" s="225"/>
      <c r="AY10" s="230"/>
      <c r="AZ10" s="231"/>
      <c r="BA10" s="231">
        <v>25</v>
      </c>
      <c r="BB10" s="231"/>
      <c r="BC10" s="231"/>
      <c r="BD10" s="232"/>
      <c r="BE10" s="233">
        <f t="shared" si="5"/>
        <v>25</v>
      </c>
      <c r="BF10" s="68"/>
      <c r="BG10" s="32">
        <v>20</v>
      </c>
      <c r="BH10" s="68"/>
      <c r="BI10" s="32"/>
      <c r="BJ10" s="225"/>
      <c r="BK10" s="230"/>
      <c r="BL10" s="231"/>
      <c r="BM10" s="231"/>
      <c r="BN10" s="231"/>
      <c r="BO10" s="231"/>
      <c r="BP10" s="232"/>
      <c r="BQ10" s="233">
        <f t="shared" si="6"/>
        <v>0</v>
      </c>
      <c r="BR10" s="225"/>
      <c r="BS10" s="230">
        <v>1</v>
      </c>
      <c r="BT10" s="231"/>
      <c r="BU10" s="231"/>
      <c r="BV10" s="231">
        <v>6</v>
      </c>
      <c r="BW10" s="231"/>
      <c r="BX10" s="232"/>
      <c r="BY10" s="232">
        <v>15</v>
      </c>
      <c r="BZ10" s="232"/>
      <c r="CA10" s="233">
        <f t="shared" si="7"/>
        <v>22</v>
      </c>
      <c r="CB10" s="225"/>
      <c r="CC10" s="230">
        <v>1</v>
      </c>
      <c r="CD10" s="231"/>
      <c r="CE10" s="231">
        <v>20</v>
      </c>
      <c r="CF10" s="231"/>
      <c r="CG10" s="231"/>
      <c r="CH10" s="232"/>
      <c r="CI10" s="232"/>
      <c r="CJ10" s="232"/>
      <c r="CK10" s="233">
        <f t="shared" si="8"/>
        <v>21</v>
      </c>
      <c r="CL10" s="67"/>
      <c r="CM10" s="260"/>
      <c r="CN10" s="260"/>
      <c r="CO10" s="132"/>
      <c r="CP10" s="132"/>
      <c r="CQ10" s="132"/>
      <c r="CR10" s="261">
        <f t="shared" si="9"/>
        <v>0</v>
      </c>
      <c r="CS10" s="68"/>
      <c r="CT10" s="32"/>
      <c r="CU10" s="68"/>
      <c r="CV10" s="32"/>
      <c r="CW10" s="68"/>
      <c r="CX10" s="32">
        <v>30</v>
      </c>
      <c r="CY10" s="68"/>
      <c r="CZ10" s="32"/>
    </row>
    <row r="11" spans="1:104" ht="12.75" customHeight="1">
      <c r="A11" s="183">
        <v>8</v>
      </c>
      <c r="B11" s="214">
        <v>5</v>
      </c>
      <c r="C11" s="122" t="s">
        <v>19</v>
      </c>
      <c r="D11" s="285">
        <f t="shared" si="0"/>
        <v>121</v>
      </c>
      <c r="E11" s="189"/>
      <c r="F11" s="131"/>
      <c r="G11" s="132"/>
      <c r="H11" s="148">
        <v>2</v>
      </c>
      <c r="I11" s="132"/>
      <c r="J11" s="148">
        <v>2</v>
      </c>
      <c r="K11" s="148">
        <v>1</v>
      </c>
      <c r="L11" s="148">
        <v>1</v>
      </c>
      <c r="M11" s="275">
        <v>1</v>
      </c>
      <c r="N11" s="140">
        <f t="shared" si="1"/>
        <v>7</v>
      </c>
      <c r="O11" s="67"/>
      <c r="P11" s="131"/>
      <c r="Q11" s="132"/>
      <c r="R11" s="132">
        <v>48</v>
      </c>
      <c r="S11" s="134"/>
      <c r="T11" s="132">
        <v>50</v>
      </c>
      <c r="U11" s="132">
        <v>1</v>
      </c>
      <c r="V11" s="132">
        <v>12</v>
      </c>
      <c r="W11" s="133">
        <v>1</v>
      </c>
      <c r="X11" s="68"/>
      <c r="Y11" s="32">
        <v>7</v>
      </c>
      <c r="Z11" s="225"/>
      <c r="AA11" s="230"/>
      <c r="AB11" s="231"/>
      <c r="AC11" s="231">
        <v>15</v>
      </c>
      <c r="AD11" s="231"/>
      <c r="AE11" s="231">
        <v>6</v>
      </c>
      <c r="AF11" s="232"/>
      <c r="AG11" s="232"/>
      <c r="AH11" s="232"/>
      <c r="AI11" s="233">
        <f t="shared" si="2"/>
        <v>21</v>
      </c>
      <c r="AJ11" s="225"/>
      <c r="AK11" s="230"/>
      <c r="AL11" s="231"/>
      <c r="AM11" s="233">
        <f t="shared" si="3"/>
        <v>0</v>
      </c>
      <c r="AN11" s="225"/>
      <c r="AO11" s="230"/>
      <c r="AP11" s="231"/>
      <c r="AQ11" s="231">
        <v>15</v>
      </c>
      <c r="AR11" s="231"/>
      <c r="AS11" s="231">
        <v>10</v>
      </c>
      <c r="AT11" s="232"/>
      <c r="AU11" s="233">
        <f t="shared" si="4"/>
        <v>25</v>
      </c>
      <c r="AV11" s="68"/>
      <c r="AW11" s="32">
        <v>20</v>
      </c>
      <c r="AX11" s="225"/>
      <c r="AY11" s="230"/>
      <c r="AZ11" s="231"/>
      <c r="BA11" s="231"/>
      <c r="BB11" s="231"/>
      <c r="BC11" s="231">
        <v>1</v>
      </c>
      <c r="BD11" s="232"/>
      <c r="BE11" s="233">
        <f t="shared" si="5"/>
        <v>1</v>
      </c>
      <c r="BF11" s="68"/>
      <c r="BG11" s="32"/>
      <c r="BH11" s="68"/>
      <c r="BI11" s="32"/>
      <c r="BJ11" s="225"/>
      <c r="BK11" s="230"/>
      <c r="BL11" s="231"/>
      <c r="BM11" s="231"/>
      <c r="BN11" s="231"/>
      <c r="BO11" s="231"/>
      <c r="BP11" s="232"/>
      <c r="BQ11" s="233">
        <f t="shared" si="6"/>
        <v>0</v>
      </c>
      <c r="BR11" s="225"/>
      <c r="BS11" s="230"/>
      <c r="BT11" s="231"/>
      <c r="BU11" s="231"/>
      <c r="BV11" s="231"/>
      <c r="BW11" s="231"/>
      <c r="BX11" s="232"/>
      <c r="BY11" s="232"/>
      <c r="BZ11" s="232"/>
      <c r="CA11" s="233">
        <f t="shared" si="7"/>
        <v>0</v>
      </c>
      <c r="CB11" s="225"/>
      <c r="CC11" s="230"/>
      <c r="CD11" s="231"/>
      <c r="CE11" s="231"/>
      <c r="CF11" s="231"/>
      <c r="CG11" s="231">
        <v>1</v>
      </c>
      <c r="CH11" s="232"/>
      <c r="CI11" s="232"/>
      <c r="CJ11" s="232"/>
      <c r="CK11" s="233">
        <f t="shared" si="8"/>
        <v>1</v>
      </c>
      <c r="CL11" s="67"/>
      <c r="CM11" s="260">
        <v>10</v>
      </c>
      <c r="CN11" s="260">
        <v>2</v>
      </c>
      <c r="CO11" s="132">
        <v>1</v>
      </c>
      <c r="CP11" s="132">
        <v>2</v>
      </c>
      <c r="CQ11" s="132">
        <v>5</v>
      </c>
      <c r="CR11" s="261">
        <f t="shared" si="9"/>
        <v>20</v>
      </c>
      <c r="CS11" s="68"/>
      <c r="CT11" s="32">
        <v>16</v>
      </c>
      <c r="CU11" s="68"/>
      <c r="CV11" s="32">
        <v>10</v>
      </c>
      <c r="CW11" s="68"/>
      <c r="CX11" s="32"/>
      <c r="CY11" s="68"/>
      <c r="CZ11" s="32"/>
    </row>
    <row r="12" spans="1:104" ht="12.75" customHeight="1">
      <c r="A12" s="183">
        <v>9</v>
      </c>
      <c r="B12" s="213">
        <v>3</v>
      </c>
      <c r="C12" s="123" t="s">
        <v>74</v>
      </c>
      <c r="D12" s="285">
        <f t="shared" si="0"/>
        <v>119</v>
      </c>
      <c r="E12" s="189"/>
      <c r="F12" s="246">
        <v>2</v>
      </c>
      <c r="G12" s="132"/>
      <c r="H12" s="148">
        <v>2</v>
      </c>
      <c r="I12" s="148">
        <v>1</v>
      </c>
      <c r="J12" s="148">
        <v>3</v>
      </c>
      <c r="K12" s="148">
        <v>1</v>
      </c>
      <c r="L12" s="148">
        <v>1</v>
      </c>
      <c r="M12" s="275">
        <v>1</v>
      </c>
      <c r="N12" s="140">
        <f t="shared" si="1"/>
        <v>11</v>
      </c>
      <c r="O12" s="67"/>
      <c r="P12" s="131">
        <v>1</v>
      </c>
      <c r="Q12" s="132"/>
      <c r="R12" s="132">
        <v>2</v>
      </c>
      <c r="S12" s="134">
        <v>46</v>
      </c>
      <c r="T12" s="132">
        <v>14</v>
      </c>
      <c r="U12" s="132">
        <v>31</v>
      </c>
      <c r="V12" s="132">
        <v>1</v>
      </c>
      <c r="W12" s="133">
        <v>4</v>
      </c>
      <c r="X12" s="68"/>
      <c r="Y12" s="32"/>
      <c r="Z12" s="225"/>
      <c r="AA12" s="230"/>
      <c r="AB12" s="231"/>
      <c r="AC12" s="231"/>
      <c r="AD12" s="231"/>
      <c r="AE12" s="231"/>
      <c r="AF12" s="232"/>
      <c r="AG12" s="232"/>
      <c r="AH12" s="232"/>
      <c r="AI12" s="233">
        <f t="shared" si="2"/>
        <v>0</v>
      </c>
      <c r="AJ12" s="225"/>
      <c r="AK12" s="230"/>
      <c r="AL12" s="231"/>
      <c r="AM12" s="233">
        <f t="shared" si="3"/>
        <v>0</v>
      </c>
      <c r="AN12" s="225"/>
      <c r="AO12" s="230"/>
      <c r="AP12" s="231"/>
      <c r="AQ12" s="231"/>
      <c r="AR12" s="231"/>
      <c r="AS12" s="231">
        <v>1</v>
      </c>
      <c r="AT12" s="232">
        <v>15</v>
      </c>
      <c r="AU12" s="233">
        <f t="shared" si="4"/>
        <v>16</v>
      </c>
      <c r="AV12" s="68"/>
      <c r="AW12" s="32">
        <v>20</v>
      </c>
      <c r="AX12" s="225"/>
      <c r="AY12" s="230"/>
      <c r="AZ12" s="231"/>
      <c r="BA12" s="231"/>
      <c r="BB12" s="231">
        <v>15</v>
      </c>
      <c r="BC12" s="231"/>
      <c r="BD12" s="232">
        <v>1</v>
      </c>
      <c r="BE12" s="233">
        <f t="shared" si="5"/>
        <v>16</v>
      </c>
      <c r="BF12" s="68"/>
      <c r="BG12" s="32">
        <v>20</v>
      </c>
      <c r="BH12" s="68"/>
      <c r="BI12" s="32">
        <v>10</v>
      </c>
      <c r="BJ12" s="225"/>
      <c r="BK12" s="230"/>
      <c r="BL12" s="231"/>
      <c r="BM12" s="231"/>
      <c r="BN12" s="231"/>
      <c r="BO12" s="231"/>
      <c r="BP12" s="232"/>
      <c r="BQ12" s="233">
        <f t="shared" si="6"/>
        <v>0</v>
      </c>
      <c r="BR12" s="225"/>
      <c r="BS12" s="230"/>
      <c r="BT12" s="231"/>
      <c r="BU12" s="231"/>
      <c r="BV12" s="231"/>
      <c r="BW12" s="231"/>
      <c r="BX12" s="232"/>
      <c r="BY12" s="232"/>
      <c r="BZ12" s="232"/>
      <c r="CA12" s="233">
        <f t="shared" si="7"/>
        <v>0</v>
      </c>
      <c r="CB12" s="225"/>
      <c r="CC12" s="230"/>
      <c r="CD12" s="231"/>
      <c r="CE12" s="231"/>
      <c r="CF12" s="231"/>
      <c r="CG12" s="231"/>
      <c r="CH12" s="232"/>
      <c r="CI12" s="232"/>
      <c r="CJ12" s="232"/>
      <c r="CK12" s="233">
        <f t="shared" si="8"/>
        <v>0</v>
      </c>
      <c r="CL12" s="67"/>
      <c r="CM12" s="274">
        <v>10</v>
      </c>
      <c r="CN12" s="260">
        <v>2</v>
      </c>
      <c r="CO12" s="132">
        <v>2</v>
      </c>
      <c r="CP12" s="132">
        <v>2</v>
      </c>
      <c r="CQ12" s="132">
        <v>1</v>
      </c>
      <c r="CR12" s="261">
        <f t="shared" si="9"/>
        <v>17</v>
      </c>
      <c r="CS12" s="68"/>
      <c r="CT12" s="32">
        <v>20</v>
      </c>
      <c r="CU12" s="68"/>
      <c r="CV12" s="32"/>
      <c r="CW12" s="68"/>
      <c r="CX12" s="32"/>
      <c r="CY12" s="68"/>
      <c r="CZ12" s="32"/>
    </row>
    <row r="13" spans="1:104" ht="12.75" customHeight="1">
      <c r="A13" s="183">
        <v>10</v>
      </c>
      <c r="B13" s="213">
        <v>11</v>
      </c>
      <c r="C13" s="123" t="s">
        <v>73</v>
      </c>
      <c r="D13" s="285">
        <f t="shared" si="0"/>
        <v>117</v>
      </c>
      <c r="E13" s="189"/>
      <c r="F13" s="131"/>
      <c r="G13" s="132"/>
      <c r="H13" s="148">
        <v>3</v>
      </c>
      <c r="I13" s="148">
        <v>1</v>
      </c>
      <c r="J13" s="148">
        <v>5</v>
      </c>
      <c r="K13" s="148">
        <v>1</v>
      </c>
      <c r="L13" s="148">
        <v>2</v>
      </c>
      <c r="M13" s="133"/>
      <c r="N13" s="140">
        <f t="shared" si="1"/>
        <v>12</v>
      </c>
      <c r="O13" s="67"/>
      <c r="P13" s="131"/>
      <c r="Q13" s="132"/>
      <c r="R13" s="132">
        <v>4</v>
      </c>
      <c r="S13" s="134">
        <v>60</v>
      </c>
      <c r="T13" s="132">
        <v>9</v>
      </c>
      <c r="U13" s="132">
        <v>30</v>
      </c>
      <c r="V13" s="132">
        <v>4</v>
      </c>
      <c r="W13" s="133"/>
      <c r="X13" s="68"/>
      <c r="Y13" s="32">
        <v>4</v>
      </c>
      <c r="Z13" s="225"/>
      <c r="AA13" s="230"/>
      <c r="AB13" s="231"/>
      <c r="AC13" s="231"/>
      <c r="AD13" s="231">
        <v>20</v>
      </c>
      <c r="AE13" s="231"/>
      <c r="AF13" s="232"/>
      <c r="AG13" s="232"/>
      <c r="AH13" s="232"/>
      <c r="AI13" s="233">
        <f t="shared" si="2"/>
        <v>20</v>
      </c>
      <c r="AJ13" s="225"/>
      <c r="AK13" s="230"/>
      <c r="AL13" s="231"/>
      <c r="AM13" s="233">
        <f t="shared" si="3"/>
        <v>0</v>
      </c>
      <c r="AN13" s="225"/>
      <c r="AO13" s="230"/>
      <c r="AP13" s="231"/>
      <c r="AQ13" s="231">
        <v>3</v>
      </c>
      <c r="AR13" s="231">
        <v>20</v>
      </c>
      <c r="AS13" s="231">
        <v>3</v>
      </c>
      <c r="AT13" s="232">
        <v>8</v>
      </c>
      <c r="AU13" s="233">
        <f t="shared" si="4"/>
        <v>34</v>
      </c>
      <c r="AV13" s="68"/>
      <c r="AW13" s="32">
        <v>20</v>
      </c>
      <c r="AX13" s="225"/>
      <c r="AY13" s="230"/>
      <c r="AZ13" s="231"/>
      <c r="BA13" s="231"/>
      <c r="BB13" s="231">
        <v>1</v>
      </c>
      <c r="BC13" s="231"/>
      <c r="BD13" s="232">
        <v>1</v>
      </c>
      <c r="BE13" s="233">
        <f t="shared" si="5"/>
        <v>2</v>
      </c>
      <c r="BF13" s="68"/>
      <c r="BG13" s="32"/>
      <c r="BH13" s="68"/>
      <c r="BI13" s="32"/>
      <c r="BJ13" s="225"/>
      <c r="BK13" s="230"/>
      <c r="BL13" s="231"/>
      <c r="BM13" s="231"/>
      <c r="BN13" s="231"/>
      <c r="BO13" s="231"/>
      <c r="BP13" s="232"/>
      <c r="BQ13" s="233">
        <f t="shared" si="6"/>
        <v>0</v>
      </c>
      <c r="BR13" s="225"/>
      <c r="BS13" s="230"/>
      <c r="BT13" s="231"/>
      <c r="BU13" s="231"/>
      <c r="BV13" s="231">
        <v>8</v>
      </c>
      <c r="BW13" s="231"/>
      <c r="BX13" s="232">
        <v>6</v>
      </c>
      <c r="BY13" s="232"/>
      <c r="BZ13" s="232"/>
      <c r="CA13" s="233">
        <f t="shared" si="7"/>
        <v>14</v>
      </c>
      <c r="CB13" s="225"/>
      <c r="CC13" s="230"/>
      <c r="CD13" s="231"/>
      <c r="CE13" s="231"/>
      <c r="CF13" s="231">
        <v>1</v>
      </c>
      <c r="CG13" s="231"/>
      <c r="CH13" s="232"/>
      <c r="CI13" s="232"/>
      <c r="CJ13" s="232"/>
      <c r="CK13" s="233">
        <f t="shared" si="8"/>
        <v>1</v>
      </c>
      <c r="CL13" s="67"/>
      <c r="CM13" s="260">
        <v>10</v>
      </c>
      <c r="CN13" s="260">
        <v>1</v>
      </c>
      <c r="CO13" s="132">
        <v>2</v>
      </c>
      <c r="CP13" s="132">
        <v>2</v>
      </c>
      <c r="CQ13" s="132">
        <v>2</v>
      </c>
      <c r="CR13" s="261">
        <f t="shared" si="9"/>
        <v>17</v>
      </c>
      <c r="CS13" s="68"/>
      <c r="CT13" s="32">
        <v>5</v>
      </c>
      <c r="CU13" s="68"/>
      <c r="CV13" s="32"/>
      <c r="CW13" s="68"/>
      <c r="CX13" s="32"/>
      <c r="CY13" s="68"/>
      <c r="CZ13" s="32"/>
    </row>
    <row r="14" spans="1:104" ht="12.75" customHeight="1">
      <c r="A14" s="183">
        <v>11</v>
      </c>
      <c r="B14" s="213">
        <v>13</v>
      </c>
      <c r="C14" s="123" t="s">
        <v>184</v>
      </c>
      <c r="D14" s="285">
        <f t="shared" si="0"/>
        <v>76</v>
      </c>
      <c r="E14" s="189"/>
      <c r="F14" s="131"/>
      <c r="G14" s="132"/>
      <c r="H14" s="148">
        <v>1</v>
      </c>
      <c r="I14" s="148">
        <v>1</v>
      </c>
      <c r="J14" s="132"/>
      <c r="K14" s="132"/>
      <c r="L14" s="132"/>
      <c r="M14" s="133"/>
      <c r="N14" s="140">
        <f t="shared" si="1"/>
        <v>2</v>
      </c>
      <c r="O14" s="67"/>
      <c r="P14" s="131"/>
      <c r="Q14" s="132"/>
      <c r="R14" s="132">
        <v>75</v>
      </c>
      <c r="S14" s="134">
        <v>1</v>
      </c>
      <c r="T14" s="132"/>
      <c r="U14" s="132"/>
      <c r="V14" s="132"/>
      <c r="W14" s="133"/>
      <c r="X14" s="68"/>
      <c r="Y14" s="32">
        <v>8</v>
      </c>
      <c r="Z14" s="225"/>
      <c r="AA14" s="230"/>
      <c r="AB14" s="231"/>
      <c r="AC14" s="231">
        <v>6</v>
      </c>
      <c r="AD14" s="231"/>
      <c r="AE14" s="231"/>
      <c r="AF14" s="232"/>
      <c r="AG14" s="232"/>
      <c r="AH14" s="232"/>
      <c r="AI14" s="233">
        <f t="shared" si="2"/>
        <v>6</v>
      </c>
      <c r="AJ14" s="225"/>
      <c r="AK14" s="230"/>
      <c r="AL14" s="231"/>
      <c r="AM14" s="233">
        <f t="shared" si="3"/>
        <v>0</v>
      </c>
      <c r="AN14" s="225"/>
      <c r="AO14" s="230"/>
      <c r="AP14" s="231"/>
      <c r="AQ14" s="231">
        <v>20</v>
      </c>
      <c r="AR14" s="231">
        <v>1</v>
      </c>
      <c r="AS14" s="231"/>
      <c r="AT14" s="232"/>
      <c r="AU14" s="233">
        <f t="shared" si="4"/>
        <v>21</v>
      </c>
      <c r="AV14" s="68"/>
      <c r="AW14" s="32">
        <v>10</v>
      </c>
      <c r="AX14" s="225"/>
      <c r="AY14" s="230"/>
      <c r="AZ14" s="231"/>
      <c r="BA14" s="231">
        <v>10</v>
      </c>
      <c r="BB14" s="231"/>
      <c r="BC14" s="231"/>
      <c r="BD14" s="232"/>
      <c r="BE14" s="233">
        <f t="shared" si="5"/>
        <v>10</v>
      </c>
      <c r="BF14" s="68"/>
      <c r="BG14" s="32">
        <v>20</v>
      </c>
      <c r="BH14" s="68"/>
      <c r="BI14" s="32"/>
      <c r="BJ14" s="225"/>
      <c r="BK14" s="230"/>
      <c r="BL14" s="231"/>
      <c r="BM14" s="231"/>
      <c r="BN14" s="231"/>
      <c r="BO14" s="231"/>
      <c r="BP14" s="232"/>
      <c r="BQ14" s="233">
        <f t="shared" si="6"/>
        <v>0</v>
      </c>
      <c r="BR14" s="225"/>
      <c r="BS14" s="230"/>
      <c r="BT14" s="231"/>
      <c r="BU14" s="231"/>
      <c r="BV14" s="231"/>
      <c r="BW14" s="231"/>
      <c r="BX14" s="232"/>
      <c r="BY14" s="232"/>
      <c r="BZ14" s="232"/>
      <c r="CA14" s="233">
        <f t="shared" si="7"/>
        <v>0</v>
      </c>
      <c r="CB14" s="225"/>
      <c r="CC14" s="230"/>
      <c r="CD14" s="231"/>
      <c r="CE14" s="231">
        <v>1</v>
      </c>
      <c r="CF14" s="231"/>
      <c r="CG14" s="231"/>
      <c r="CH14" s="232"/>
      <c r="CI14" s="232"/>
      <c r="CJ14" s="232"/>
      <c r="CK14" s="233">
        <f t="shared" si="8"/>
        <v>1</v>
      </c>
      <c r="CL14" s="67"/>
      <c r="CM14" s="260"/>
      <c r="CN14" s="260"/>
      <c r="CO14" s="132"/>
      <c r="CP14" s="132"/>
      <c r="CQ14" s="132"/>
      <c r="CR14" s="261">
        <f t="shared" si="9"/>
        <v>0</v>
      </c>
      <c r="CS14" s="68"/>
      <c r="CT14" s="32"/>
      <c r="CU14" s="68"/>
      <c r="CV14" s="32"/>
      <c r="CW14" s="68"/>
      <c r="CX14" s="32"/>
      <c r="CY14" s="68"/>
      <c r="CZ14" s="32"/>
    </row>
    <row r="15" spans="1:104" ht="12.75" customHeight="1">
      <c r="A15" s="183">
        <v>12</v>
      </c>
      <c r="B15" s="213">
        <v>10</v>
      </c>
      <c r="C15" s="123" t="s">
        <v>52</v>
      </c>
      <c r="D15" s="285">
        <f t="shared" si="0"/>
        <v>51</v>
      </c>
      <c r="E15" s="189"/>
      <c r="F15" s="246">
        <v>1</v>
      </c>
      <c r="G15" s="132"/>
      <c r="H15" s="148">
        <v>2</v>
      </c>
      <c r="I15" s="134"/>
      <c r="J15" s="148">
        <v>3</v>
      </c>
      <c r="K15" s="132"/>
      <c r="L15" s="148">
        <v>2</v>
      </c>
      <c r="M15" s="133"/>
      <c r="N15" s="140">
        <f t="shared" si="1"/>
        <v>8</v>
      </c>
      <c r="O15" s="67"/>
      <c r="P15" s="131">
        <v>1</v>
      </c>
      <c r="Q15" s="132"/>
      <c r="R15" s="132">
        <v>1</v>
      </c>
      <c r="S15" s="134"/>
      <c r="T15" s="132">
        <v>35</v>
      </c>
      <c r="U15" s="132"/>
      <c r="V15" s="132">
        <v>2</v>
      </c>
      <c r="W15" s="133"/>
      <c r="X15" s="68"/>
      <c r="Y15" s="32">
        <v>2</v>
      </c>
      <c r="Z15" s="225"/>
      <c r="AA15" s="230"/>
      <c r="AB15" s="231"/>
      <c r="AC15" s="231"/>
      <c r="AD15" s="231"/>
      <c r="AE15" s="231">
        <v>1</v>
      </c>
      <c r="AF15" s="232"/>
      <c r="AG15" s="232"/>
      <c r="AH15" s="232"/>
      <c r="AI15" s="233">
        <f t="shared" si="2"/>
        <v>1</v>
      </c>
      <c r="AJ15" s="225"/>
      <c r="AK15" s="230"/>
      <c r="AL15" s="231"/>
      <c r="AM15" s="233">
        <f t="shared" si="3"/>
        <v>0</v>
      </c>
      <c r="AN15" s="225"/>
      <c r="AO15" s="230"/>
      <c r="AP15" s="231"/>
      <c r="AQ15" s="231">
        <v>1</v>
      </c>
      <c r="AR15" s="231"/>
      <c r="AS15" s="231">
        <v>8</v>
      </c>
      <c r="AT15" s="232"/>
      <c r="AU15" s="233">
        <f t="shared" si="4"/>
        <v>9</v>
      </c>
      <c r="AV15" s="68"/>
      <c r="AW15" s="32">
        <v>10</v>
      </c>
      <c r="AX15" s="225"/>
      <c r="AY15" s="230"/>
      <c r="AZ15" s="231"/>
      <c r="BA15" s="231"/>
      <c r="BB15" s="231"/>
      <c r="BC15" s="231">
        <v>1</v>
      </c>
      <c r="BD15" s="232"/>
      <c r="BE15" s="233">
        <f t="shared" si="5"/>
        <v>1</v>
      </c>
      <c r="BF15" s="68"/>
      <c r="BG15" s="32"/>
      <c r="BH15" s="68"/>
      <c r="BI15" s="32"/>
      <c r="BJ15" s="225"/>
      <c r="BK15" s="230"/>
      <c r="BL15" s="231"/>
      <c r="BM15" s="231"/>
      <c r="BN15" s="231"/>
      <c r="BO15" s="231"/>
      <c r="BP15" s="232"/>
      <c r="BQ15" s="233">
        <f t="shared" si="6"/>
        <v>0</v>
      </c>
      <c r="BR15" s="225"/>
      <c r="BS15" s="230"/>
      <c r="BT15" s="231"/>
      <c r="BU15" s="231"/>
      <c r="BV15" s="231"/>
      <c r="BW15" s="231"/>
      <c r="BX15" s="232"/>
      <c r="BY15" s="232"/>
      <c r="BZ15" s="232"/>
      <c r="CA15" s="233">
        <f t="shared" si="7"/>
        <v>0</v>
      </c>
      <c r="CB15" s="225"/>
      <c r="CC15" s="230"/>
      <c r="CD15" s="231"/>
      <c r="CE15" s="231"/>
      <c r="CF15" s="231"/>
      <c r="CG15" s="231">
        <v>1</v>
      </c>
      <c r="CH15" s="232"/>
      <c r="CI15" s="232"/>
      <c r="CJ15" s="232"/>
      <c r="CK15" s="233">
        <f t="shared" si="8"/>
        <v>1</v>
      </c>
      <c r="CL15" s="67"/>
      <c r="CM15" s="274">
        <v>10</v>
      </c>
      <c r="CN15" s="260">
        <v>1</v>
      </c>
      <c r="CO15" s="132">
        <v>2</v>
      </c>
      <c r="CP15" s="132">
        <v>2</v>
      </c>
      <c r="CQ15" s="132">
        <v>2</v>
      </c>
      <c r="CR15" s="261">
        <f t="shared" si="9"/>
        <v>17</v>
      </c>
      <c r="CS15" s="68"/>
      <c r="CT15" s="32"/>
      <c r="CU15" s="68"/>
      <c r="CV15" s="32">
        <v>10</v>
      </c>
      <c r="CW15" s="68"/>
      <c r="CX15" s="32"/>
      <c r="CY15" s="68"/>
      <c r="CZ15" s="32"/>
    </row>
    <row r="16" spans="1:104" ht="12.75" customHeight="1">
      <c r="A16" s="183">
        <v>13</v>
      </c>
      <c r="B16" s="214">
        <v>20</v>
      </c>
      <c r="C16" s="123" t="s">
        <v>30</v>
      </c>
      <c r="D16" s="285">
        <f t="shared" si="0"/>
        <v>46</v>
      </c>
      <c r="E16" s="189"/>
      <c r="F16" s="246">
        <v>1</v>
      </c>
      <c r="G16" s="132"/>
      <c r="H16" s="148">
        <v>3</v>
      </c>
      <c r="I16" s="148">
        <v>1</v>
      </c>
      <c r="J16" s="148">
        <v>2</v>
      </c>
      <c r="K16" s="132"/>
      <c r="L16" s="148">
        <v>1</v>
      </c>
      <c r="M16" s="133"/>
      <c r="N16" s="140">
        <f t="shared" si="1"/>
        <v>8</v>
      </c>
      <c r="O16" s="67"/>
      <c r="P16" s="131">
        <v>2</v>
      </c>
      <c r="Q16" s="132"/>
      <c r="R16" s="132">
        <v>17</v>
      </c>
      <c r="S16" s="134">
        <v>2</v>
      </c>
      <c r="T16" s="132">
        <v>10</v>
      </c>
      <c r="U16" s="132"/>
      <c r="V16" s="132">
        <v>1</v>
      </c>
      <c r="W16" s="133"/>
      <c r="X16" s="68"/>
      <c r="Y16" s="32">
        <v>1</v>
      </c>
      <c r="Z16" s="225"/>
      <c r="AA16" s="230"/>
      <c r="AB16" s="231"/>
      <c r="AC16" s="231">
        <v>1</v>
      </c>
      <c r="AD16" s="231"/>
      <c r="AE16" s="231">
        <v>1</v>
      </c>
      <c r="AF16" s="232"/>
      <c r="AG16" s="232"/>
      <c r="AH16" s="232"/>
      <c r="AI16" s="233">
        <f t="shared" si="2"/>
        <v>2</v>
      </c>
      <c r="AJ16" s="225"/>
      <c r="AK16" s="230"/>
      <c r="AL16" s="231"/>
      <c r="AM16" s="233">
        <f t="shared" si="3"/>
        <v>0</v>
      </c>
      <c r="AN16" s="225"/>
      <c r="AO16" s="230">
        <v>1</v>
      </c>
      <c r="AP16" s="231"/>
      <c r="AQ16" s="231">
        <v>1</v>
      </c>
      <c r="AR16" s="231">
        <v>6</v>
      </c>
      <c r="AS16" s="231">
        <v>2</v>
      </c>
      <c r="AT16" s="232"/>
      <c r="AU16" s="233">
        <f t="shared" si="4"/>
        <v>10</v>
      </c>
      <c r="AV16" s="68"/>
      <c r="AW16" s="32">
        <v>10</v>
      </c>
      <c r="AX16" s="225"/>
      <c r="AY16" s="230"/>
      <c r="AZ16" s="231"/>
      <c r="BA16" s="231">
        <v>1</v>
      </c>
      <c r="BB16" s="231"/>
      <c r="BC16" s="231"/>
      <c r="BD16" s="232"/>
      <c r="BE16" s="233">
        <f t="shared" si="5"/>
        <v>1</v>
      </c>
      <c r="BF16" s="68"/>
      <c r="BG16" s="32"/>
      <c r="BH16" s="68"/>
      <c r="BI16" s="32"/>
      <c r="BJ16" s="225"/>
      <c r="BK16" s="230"/>
      <c r="BL16" s="231"/>
      <c r="BM16" s="231"/>
      <c r="BN16" s="231"/>
      <c r="BO16" s="231"/>
      <c r="BP16" s="232"/>
      <c r="BQ16" s="233">
        <f t="shared" si="6"/>
        <v>0</v>
      </c>
      <c r="BR16" s="225"/>
      <c r="BS16" s="230"/>
      <c r="BT16" s="231"/>
      <c r="BU16" s="231"/>
      <c r="BV16" s="231"/>
      <c r="BW16" s="231"/>
      <c r="BX16" s="232"/>
      <c r="BY16" s="232"/>
      <c r="BZ16" s="232"/>
      <c r="CA16" s="233">
        <f t="shared" si="7"/>
        <v>0</v>
      </c>
      <c r="CB16" s="225"/>
      <c r="CC16" s="230"/>
      <c r="CD16" s="231"/>
      <c r="CE16" s="231"/>
      <c r="CF16" s="231"/>
      <c r="CG16" s="231"/>
      <c r="CH16" s="232"/>
      <c r="CI16" s="232"/>
      <c r="CJ16" s="232"/>
      <c r="CK16" s="233">
        <f t="shared" si="8"/>
        <v>0</v>
      </c>
      <c r="CL16" s="67"/>
      <c r="CM16" s="260">
        <v>10</v>
      </c>
      <c r="CN16" s="260">
        <v>2</v>
      </c>
      <c r="CO16" s="132">
        <v>2</v>
      </c>
      <c r="CP16" s="132">
        <v>3</v>
      </c>
      <c r="CQ16" s="132">
        <v>1</v>
      </c>
      <c r="CR16" s="261">
        <f t="shared" si="9"/>
        <v>18</v>
      </c>
      <c r="CS16" s="68"/>
      <c r="CT16" s="32">
        <v>4</v>
      </c>
      <c r="CU16" s="68"/>
      <c r="CV16" s="32"/>
      <c r="CW16" s="68"/>
      <c r="CX16" s="32"/>
      <c r="CY16" s="68"/>
      <c r="CZ16" s="32"/>
    </row>
    <row r="17" spans="1:104" ht="12.75" customHeight="1">
      <c r="A17" s="183">
        <v>14</v>
      </c>
      <c r="B17" s="213">
        <v>14</v>
      </c>
      <c r="C17" s="122" t="s">
        <v>22</v>
      </c>
      <c r="D17" s="285">
        <f t="shared" si="0"/>
        <v>45</v>
      </c>
      <c r="E17" s="189"/>
      <c r="F17" s="246">
        <v>4</v>
      </c>
      <c r="G17" s="132"/>
      <c r="H17" s="148">
        <v>3</v>
      </c>
      <c r="I17" s="148">
        <v>1</v>
      </c>
      <c r="J17" s="148">
        <v>5</v>
      </c>
      <c r="K17" s="132"/>
      <c r="L17" s="132"/>
      <c r="M17" s="133"/>
      <c r="N17" s="140">
        <f t="shared" si="1"/>
        <v>13</v>
      </c>
      <c r="O17" s="67"/>
      <c r="P17" s="131">
        <v>5</v>
      </c>
      <c r="Q17" s="132"/>
      <c r="R17" s="132">
        <v>7</v>
      </c>
      <c r="S17" s="134">
        <v>1</v>
      </c>
      <c r="T17" s="132">
        <v>38</v>
      </c>
      <c r="U17" s="132"/>
      <c r="V17" s="132"/>
      <c r="W17" s="133"/>
      <c r="X17" s="68"/>
      <c r="Y17" s="32">
        <v>3</v>
      </c>
      <c r="Z17" s="225"/>
      <c r="AA17" s="230">
        <v>3</v>
      </c>
      <c r="AB17" s="231"/>
      <c r="AC17" s="231">
        <v>2</v>
      </c>
      <c r="AD17" s="231"/>
      <c r="AE17" s="231">
        <v>1</v>
      </c>
      <c r="AF17" s="232"/>
      <c r="AG17" s="232"/>
      <c r="AH17" s="232"/>
      <c r="AI17" s="233">
        <f t="shared" si="2"/>
        <v>6</v>
      </c>
      <c r="AJ17" s="225"/>
      <c r="AK17" s="230"/>
      <c r="AL17" s="231"/>
      <c r="AM17" s="233">
        <f t="shared" si="3"/>
        <v>0</v>
      </c>
      <c r="AN17" s="225"/>
      <c r="AO17" s="230"/>
      <c r="AP17" s="231"/>
      <c r="AQ17" s="231">
        <v>1</v>
      </c>
      <c r="AR17" s="231"/>
      <c r="AS17" s="231">
        <v>1</v>
      </c>
      <c r="AT17" s="232"/>
      <c r="AU17" s="233">
        <f t="shared" si="4"/>
        <v>2</v>
      </c>
      <c r="AV17" s="68"/>
      <c r="AW17" s="32"/>
      <c r="AX17" s="225"/>
      <c r="AY17" s="230"/>
      <c r="AZ17" s="231"/>
      <c r="BA17" s="231"/>
      <c r="BB17" s="231"/>
      <c r="BC17" s="231"/>
      <c r="BD17" s="232"/>
      <c r="BE17" s="233">
        <f t="shared" si="5"/>
        <v>0</v>
      </c>
      <c r="BF17" s="68"/>
      <c r="BG17" s="32"/>
      <c r="BH17" s="68"/>
      <c r="BI17" s="32">
        <v>10</v>
      </c>
      <c r="BJ17" s="225"/>
      <c r="BK17" s="230"/>
      <c r="BL17" s="231"/>
      <c r="BM17" s="231"/>
      <c r="BN17" s="231"/>
      <c r="BO17" s="231"/>
      <c r="BP17" s="232"/>
      <c r="BQ17" s="233">
        <f t="shared" si="6"/>
        <v>0</v>
      </c>
      <c r="BR17" s="225"/>
      <c r="BS17" s="230"/>
      <c r="BT17" s="231"/>
      <c r="BU17" s="231"/>
      <c r="BV17" s="231"/>
      <c r="BW17" s="231"/>
      <c r="BX17" s="232"/>
      <c r="BY17" s="232"/>
      <c r="BZ17" s="232"/>
      <c r="CA17" s="233">
        <f t="shared" si="7"/>
        <v>0</v>
      </c>
      <c r="CB17" s="225"/>
      <c r="CC17" s="230"/>
      <c r="CD17" s="231"/>
      <c r="CE17" s="231"/>
      <c r="CF17" s="231"/>
      <c r="CG17" s="231"/>
      <c r="CH17" s="232"/>
      <c r="CI17" s="232"/>
      <c r="CJ17" s="232"/>
      <c r="CK17" s="233">
        <f t="shared" si="8"/>
        <v>0</v>
      </c>
      <c r="CL17" s="67"/>
      <c r="CM17" s="260">
        <v>10</v>
      </c>
      <c r="CN17" s="260">
        <v>2</v>
      </c>
      <c r="CO17" s="132">
        <v>1</v>
      </c>
      <c r="CP17" s="132">
        <v>1</v>
      </c>
      <c r="CQ17" s="132"/>
      <c r="CR17" s="261">
        <f t="shared" si="9"/>
        <v>14</v>
      </c>
      <c r="CS17" s="68"/>
      <c r="CT17" s="32"/>
      <c r="CU17" s="68"/>
      <c r="CV17" s="32">
        <v>10</v>
      </c>
      <c r="CW17" s="68"/>
      <c r="CX17" s="32"/>
      <c r="CY17" s="68"/>
      <c r="CZ17" s="32"/>
    </row>
    <row r="18" spans="1:104" ht="12.75" customHeight="1">
      <c r="A18" s="183">
        <v>15</v>
      </c>
      <c r="B18" s="213">
        <v>17</v>
      </c>
      <c r="C18" s="123" t="s">
        <v>183</v>
      </c>
      <c r="D18" s="285">
        <f t="shared" si="0"/>
        <v>36</v>
      </c>
      <c r="E18" s="189"/>
      <c r="F18" s="246">
        <v>2</v>
      </c>
      <c r="G18" s="132"/>
      <c r="H18" s="148">
        <v>2</v>
      </c>
      <c r="I18" s="134"/>
      <c r="J18" s="148">
        <v>2</v>
      </c>
      <c r="K18" s="132"/>
      <c r="L18" s="132"/>
      <c r="M18" s="275">
        <v>2</v>
      </c>
      <c r="N18" s="140">
        <f t="shared" si="1"/>
        <v>8</v>
      </c>
      <c r="O18" s="67"/>
      <c r="P18" s="131">
        <v>2</v>
      </c>
      <c r="Q18" s="132"/>
      <c r="R18" s="132">
        <v>3</v>
      </c>
      <c r="S18" s="134"/>
      <c r="T18" s="132">
        <v>3</v>
      </c>
      <c r="U18" s="132"/>
      <c r="V18" s="132"/>
      <c r="W18" s="133">
        <v>18</v>
      </c>
      <c r="X18" s="68"/>
      <c r="Y18" s="32">
        <v>2</v>
      </c>
      <c r="Z18" s="225"/>
      <c r="AA18" s="230"/>
      <c r="AB18" s="231"/>
      <c r="AC18" s="231"/>
      <c r="AD18" s="231"/>
      <c r="AE18" s="231"/>
      <c r="AF18" s="232"/>
      <c r="AG18" s="232"/>
      <c r="AH18" s="232"/>
      <c r="AI18" s="233">
        <f t="shared" si="2"/>
        <v>0</v>
      </c>
      <c r="AJ18" s="225"/>
      <c r="AK18" s="230"/>
      <c r="AL18" s="231"/>
      <c r="AM18" s="233">
        <f t="shared" si="3"/>
        <v>0</v>
      </c>
      <c r="AN18" s="225"/>
      <c r="AO18" s="230"/>
      <c r="AP18" s="231"/>
      <c r="AQ18" s="231"/>
      <c r="AR18" s="231"/>
      <c r="AS18" s="231"/>
      <c r="AT18" s="232"/>
      <c r="AU18" s="233">
        <f t="shared" si="4"/>
        <v>0</v>
      </c>
      <c r="AV18" s="68"/>
      <c r="AW18" s="32"/>
      <c r="AX18" s="225"/>
      <c r="AY18" s="230"/>
      <c r="AZ18" s="231"/>
      <c r="BA18" s="231"/>
      <c r="BB18" s="231"/>
      <c r="BC18" s="231"/>
      <c r="BD18" s="232"/>
      <c r="BE18" s="233">
        <f t="shared" si="5"/>
        <v>0</v>
      </c>
      <c r="BF18" s="68"/>
      <c r="BG18" s="32"/>
      <c r="BH18" s="68"/>
      <c r="BI18" s="32"/>
      <c r="BJ18" s="225"/>
      <c r="BK18" s="230"/>
      <c r="BL18" s="231"/>
      <c r="BM18" s="231"/>
      <c r="BN18" s="231"/>
      <c r="BO18" s="231"/>
      <c r="BP18" s="232"/>
      <c r="BQ18" s="233">
        <f t="shared" si="6"/>
        <v>0</v>
      </c>
      <c r="BR18" s="225"/>
      <c r="BS18" s="230"/>
      <c r="BT18" s="231"/>
      <c r="BU18" s="231"/>
      <c r="BV18" s="231"/>
      <c r="BW18" s="231"/>
      <c r="BX18" s="232"/>
      <c r="BY18" s="232"/>
      <c r="BZ18" s="232"/>
      <c r="CA18" s="233">
        <f t="shared" si="7"/>
        <v>0</v>
      </c>
      <c r="CB18" s="225"/>
      <c r="CC18" s="230"/>
      <c r="CD18" s="231"/>
      <c r="CE18" s="231"/>
      <c r="CF18" s="231"/>
      <c r="CG18" s="231"/>
      <c r="CH18" s="232"/>
      <c r="CI18" s="232"/>
      <c r="CJ18" s="232"/>
      <c r="CK18" s="233">
        <f t="shared" si="8"/>
        <v>0</v>
      </c>
      <c r="CL18" s="67"/>
      <c r="CM18" s="274">
        <v>10</v>
      </c>
      <c r="CN18" s="262">
        <v>2</v>
      </c>
      <c r="CO18" s="134">
        <v>2</v>
      </c>
      <c r="CP18" s="132">
        <v>2</v>
      </c>
      <c r="CQ18" s="134">
        <v>2</v>
      </c>
      <c r="CR18" s="261">
        <f t="shared" si="9"/>
        <v>18</v>
      </c>
      <c r="CS18" s="68"/>
      <c r="CT18" s="32">
        <v>16</v>
      </c>
      <c r="CU18" s="68"/>
      <c r="CV18" s="32"/>
      <c r="CW18" s="68"/>
      <c r="CX18" s="32"/>
      <c r="CY18" s="68"/>
      <c r="CZ18" s="32"/>
    </row>
    <row r="19" spans="1:104" ht="12.75" customHeight="1">
      <c r="A19" s="183">
        <v>16</v>
      </c>
      <c r="B19" s="213">
        <v>18</v>
      </c>
      <c r="C19" s="122" t="s">
        <v>42</v>
      </c>
      <c r="D19" s="285">
        <f t="shared" si="0"/>
        <v>34</v>
      </c>
      <c r="E19" s="189"/>
      <c r="F19" s="131"/>
      <c r="G19" s="148">
        <v>1</v>
      </c>
      <c r="H19" s="148">
        <v>2</v>
      </c>
      <c r="I19" s="148">
        <v>1</v>
      </c>
      <c r="J19" s="148">
        <v>2</v>
      </c>
      <c r="K19" s="132"/>
      <c r="L19" s="148">
        <v>1</v>
      </c>
      <c r="M19" s="275">
        <v>1</v>
      </c>
      <c r="N19" s="140">
        <f t="shared" si="1"/>
        <v>8</v>
      </c>
      <c r="O19" s="67"/>
      <c r="P19" s="131"/>
      <c r="Q19" s="132">
        <v>17</v>
      </c>
      <c r="R19" s="132">
        <v>2</v>
      </c>
      <c r="S19" s="134">
        <v>1</v>
      </c>
      <c r="T19" s="132">
        <v>2</v>
      </c>
      <c r="U19" s="132"/>
      <c r="V19" s="132">
        <v>1</v>
      </c>
      <c r="W19" s="133">
        <v>1</v>
      </c>
      <c r="X19" s="68"/>
      <c r="Y19" s="32"/>
      <c r="Z19" s="225"/>
      <c r="AA19" s="230"/>
      <c r="AB19" s="231"/>
      <c r="AC19" s="231"/>
      <c r="AD19" s="231"/>
      <c r="AE19" s="231"/>
      <c r="AF19" s="232"/>
      <c r="AG19" s="232"/>
      <c r="AH19" s="232"/>
      <c r="AI19" s="233">
        <f t="shared" si="2"/>
        <v>0</v>
      </c>
      <c r="AJ19" s="225"/>
      <c r="AK19" s="230"/>
      <c r="AL19" s="231"/>
      <c r="AM19" s="233">
        <f t="shared" si="3"/>
        <v>0</v>
      </c>
      <c r="AN19" s="225"/>
      <c r="AO19" s="230"/>
      <c r="AP19" s="231">
        <v>15</v>
      </c>
      <c r="AQ19" s="231"/>
      <c r="AR19" s="231"/>
      <c r="AS19" s="231"/>
      <c r="AT19" s="232"/>
      <c r="AU19" s="233">
        <f t="shared" si="4"/>
        <v>15</v>
      </c>
      <c r="AV19" s="68"/>
      <c r="AW19" s="32"/>
      <c r="AX19" s="225"/>
      <c r="AY19" s="230"/>
      <c r="AZ19" s="231"/>
      <c r="BA19" s="231"/>
      <c r="BB19" s="231"/>
      <c r="BC19" s="231"/>
      <c r="BD19" s="232"/>
      <c r="BE19" s="233">
        <f t="shared" si="5"/>
        <v>0</v>
      </c>
      <c r="BF19" s="68"/>
      <c r="BG19" s="32"/>
      <c r="BH19" s="68"/>
      <c r="BI19" s="32"/>
      <c r="BJ19" s="225"/>
      <c r="BK19" s="230"/>
      <c r="BL19" s="231"/>
      <c r="BM19" s="231"/>
      <c r="BN19" s="231"/>
      <c r="BO19" s="231"/>
      <c r="BP19" s="232"/>
      <c r="BQ19" s="233">
        <f t="shared" si="6"/>
        <v>0</v>
      </c>
      <c r="BR19" s="225"/>
      <c r="BS19" s="230"/>
      <c r="BT19" s="231"/>
      <c r="BU19" s="231"/>
      <c r="BV19" s="231"/>
      <c r="BW19" s="231"/>
      <c r="BX19" s="232"/>
      <c r="BY19" s="232"/>
      <c r="BZ19" s="232"/>
      <c r="CA19" s="233">
        <f t="shared" si="7"/>
        <v>0</v>
      </c>
      <c r="CB19" s="225"/>
      <c r="CC19" s="230"/>
      <c r="CD19" s="231">
        <v>1</v>
      </c>
      <c r="CE19" s="231"/>
      <c r="CF19" s="231"/>
      <c r="CG19" s="231"/>
      <c r="CH19" s="232"/>
      <c r="CI19" s="232"/>
      <c r="CJ19" s="232"/>
      <c r="CK19" s="233">
        <f t="shared" si="8"/>
        <v>1</v>
      </c>
      <c r="CL19" s="67"/>
      <c r="CM19" s="260">
        <v>10</v>
      </c>
      <c r="CN19" s="260">
        <v>2</v>
      </c>
      <c r="CO19" s="132">
        <v>2</v>
      </c>
      <c r="CP19" s="132">
        <v>2</v>
      </c>
      <c r="CQ19" s="132">
        <v>2</v>
      </c>
      <c r="CR19" s="261">
        <f t="shared" si="9"/>
        <v>18</v>
      </c>
      <c r="CS19" s="68"/>
      <c r="CT19" s="32"/>
      <c r="CU19" s="68"/>
      <c r="CV19" s="32"/>
      <c r="CW19" s="68"/>
      <c r="CX19" s="32"/>
      <c r="CY19" s="68"/>
      <c r="CZ19" s="32"/>
    </row>
    <row r="20" spans="1:104" ht="12.75" customHeight="1">
      <c r="A20" s="191">
        <v>17</v>
      </c>
      <c r="B20" s="214">
        <v>19</v>
      </c>
      <c r="C20" s="123" t="s">
        <v>28</v>
      </c>
      <c r="D20" s="285">
        <f t="shared" si="0"/>
        <v>34</v>
      </c>
      <c r="E20" s="189"/>
      <c r="F20" s="131"/>
      <c r="G20" s="148">
        <v>1</v>
      </c>
      <c r="H20" s="132"/>
      <c r="I20" s="148">
        <v>1</v>
      </c>
      <c r="J20" s="132"/>
      <c r="K20" s="148">
        <v>1</v>
      </c>
      <c r="L20" s="132"/>
      <c r="M20" s="133"/>
      <c r="N20" s="140">
        <f t="shared" si="1"/>
        <v>3</v>
      </c>
      <c r="O20" s="67"/>
      <c r="P20" s="131"/>
      <c r="Q20" s="132">
        <v>1</v>
      </c>
      <c r="R20" s="132"/>
      <c r="S20" s="134">
        <v>1</v>
      </c>
      <c r="T20" s="132"/>
      <c r="U20" s="132">
        <v>32</v>
      </c>
      <c r="V20" s="132"/>
      <c r="W20" s="133"/>
      <c r="X20" s="68"/>
      <c r="Y20" s="32"/>
      <c r="Z20" s="225"/>
      <c r="AA20" s="230"/>
      <c r="AB20" s="231"/>
      <c r="AC20" s="231"/>
      <c r="AD20" s="231"/>
      <c r="AE20" s="231"/>
      <c r="AF20" s="232"/>
      <c r="AG20" s="232"/>
      <c r="AH20" s="232"/>
      <c r="AI20" s="233">
        <f t="shared" si="2"/>
        <v>0</v>
      </c>
      <c r="AJ20" s="225"/>
      <c r="AK20" s="230"/>
      <c r="AL20" s="231"/>
      <c r="AM20" s="233">
        <f t="shared" si="3"/>
        <v>0</v>
      </c>
      <c r="AN20" s="225"/>
      <c r="AO20" s="230"/>
      <c r="AP20" s="231"/>
      <c r="AQ20" s="231"/>
      <c r="AR20" s="231">
        <v>1</v>
      </c>
      <c r="AS20" s="231"/>
      <c r="AT20" s="232">
        <v>10</v>
      </c>
      <c r="AU20" s="233">
        <f t="shared" si="4"/>
        <v>11</v>
      </c>
      <c r="AV20" s="68"/>
      <c r="AW20" s="32">
        <v>10</v>
      </c>
      <c r="AX20" s="225"/>
      <c r="AY20" s="230"/>
      <c r="AZ20" s="231"/>
      <c r="BA20" s="231"/>
      <c r="BB20" s="231"/>
      <c r="BC20" s="231"/>
      <c r="BD20" s="232">
        <v>1</v>
      </c>
      <c r="BE20" s="233">
        <f t="shared" si="5"/>
        <v>1</v>
      </c>
      <c r="BF20" s="68"/>
      <c r="BG20" s="32"/>
      <c r="BH20" s="68"/>
      <c r="BI20" s="32"/>
      <c r="BJ20" s="225"/>
      <c r="BK20" s="230"/>
      <c r="BL20" s="231"/>
      <c r="BM20" s="231"/>
      <c r="BN20" s="231"/>
      <c r="BO20" s="231"/>
      <c r="BP20" s="232"/>
      <c r="BQ20" s="233">
        <f t="shared" si="6"/>
        <v>0</v>
      </c>
      <c r="BR20" s="225"/>
      <c r="BS20" s="230"/>
      <c r="BT20" s="231"/>
      <c r="BU20" s="231"/>
      <c r="BV20" s="231"/>
      <c r="BW20" s="231"/>
      <c r="BX20" s="232"/>
      <c r="BY20" s="232"/>
      <c r="BZ20" s="232"/>
      <c r="CA20" s="233">
        <f t="shared" si="7"/>
        <v>0</v>
      </c>
      <c r="CB20" s="225"/>
      <c r="CC20" s="230"/>
      <c r="CD20" s="231">
        <v>1</v>
      </c>
      <c r="CE20" s="231"/>
      <c r="CF20" s="231"/>
      <c r="CG20" s="231"/>
      <c r="CH20" s="232">
        <v>1</v>
      </c>
      <c r="CI20" s="232"/>
      <c r="CJ20" s="232"/>
      <c r="CK20" s="233">
        <f t="shared" si="8"/>
        <v>2</v>
      </c>
      <c r="CL20" s="67"/>
      <c r="CM20" s="260"/>
      <c r="CN20" s="260"/>
      <c r="CO20" s="132"/>
      <c r="CP20" s="132"/>
      <c r="CQ20" s="132"/>
      <c r="CR20" s="261">
        <f t="shared" si="9"/>
        <v>0</v>
      </c>
      <c r="CS20" s="68"/>
      <c r="CT20" s="32"/>
      <c r="CU20" s="68"/>
      <c r="CV20" s="32">
        <v>10</v>
      </c>
      <c r="CW20" s="68"/>
      <c r="CX20" s="32"/>
      <c r="CY20" s="68"/>
      <c r="CZ20" s="32"/>
    </row>
    <row r="21" spans="1:104" ht="12.75" customHeight="1">
      <c r="A21" s="191">
        <v>18</v>
      </c>
      <c r="B21" s="214">
        <v>23</v>
      </c>
      <c r="C21" s="122" t="s">
        <v>18</v>
      </c>
      <c r="D21" s="285">
        <f t="shared" si="0"/>
        <v>31.5</v>
      </c>
      <c r="E21" s="189"/>
      <c r="F21" s="246">
        <v>1</v>
      </c>
      <c r="G21" s="132"/>
      <c r="H21" s="148">
        <v>1</v>
      </c>
      <c r="I21" s="132"/>
      <c r="J21" s="148">
        <v>2</v>
      </c>
      <c r="K21" s="132"/>
      <c r="L21" s="148">
        <v>2</v>
      </c>
      <c r="M21" s="133"/>
      <c r="N21" s="140">
        <f t="shared" si="1"/>
        <v>6</v>
      </c>
      <c r="O21" s="67"/>
      <c r="P21" s="131">
        <v>1</v>
      </c>
      <c r="Q21" s="132"/>
      <c r="R21" s="132">
        <v>1</v>
      </c>
      <c r="S21" s="134"/>
      <c r="T21" s="132">
        <v>1</v>
      </c>
      <c r="U21" s="132"/>
      <c r="V21" s="132">
        <v>17.5</v>
      </c>
      <c r="W21" s="133"/>
      <c r="X21" s="68"/>
      <c r="Y21" s="32">
        <v>1</v>
      </c>
      <c r="Z21" s="225"/>
      <c r="AA21" s="230"/>
      <c r="AB21" s="231"/>
      <c r="AC21" s="231"/>
      <c r="AD21" s="231"/>
      <c r="AE21" s="231"/>
      <c r="AF21" s="232"/>
      <c r="AG21" s="232"/>
      <c r="AH21" s="232"/>
      <c r="AI21" s="233">
        <f t="shared" si="2"/>
        <v>0</v>
      </c>
      <c r="AJ21" s="225"/>
      <c r="AK21" s="230">
        <v>6</v>
      </c>
      <c r="AL21" s="231"/>
      <c r="AM21" s="233">
        <f t="shared" si="3"/>
        <v>6</v>
      </c>
      <c r="AN21" s="225"/>
      <c r="AO21" s="230"/>
      <c r="AP21" s="231"/>
      <c r="AQ21" s="231"/>
      <c r="AR21" s="231"/>
      <c r="AS21" s="231">
        <v>1</v>
      </c>
      <c r="AT21" s="232"/>
      <c r="AU21" s="233">
        <f t="shared" si="4"/>
        <v>1</v>
      </c>
      <c r="AV21" s="68"/>
      <c r="AW21" s="32"/>
      <c r="AX21" s="225"/>
      <c r="AY21" s="230"/>
      <c r="AZ21" s="231"/>
      <c r="BA21" s="231"/>
      <c r="BB21" s="231"/>
      <c r="BC21" s="231"/>
      <c r="BD21" s="232"/>
      <c r="BE21" s="233">
        <f t="shared" si="5"/>
        <v>0</v>
      </c>
      <c r="BF21" s="68"/>
      <c r="BG21" s="32"/>
      <c r="BH21" s="68"/>
      <c r="BI21" s="32"/>
      <c r="BJ21" s="225"/>
      <c r="BK21" s="230"/>
      <c r="BL21" s="231"/>
      <c r="BM21" s="231"/>
      <c r="BN21" s="231"/>
      <c r="BO21" s="231"/>
      <c r="BP21" s="232"/>
      <c r="BQ21" s="233">
        <f t="shared" si="6"/>
        <v>0</v>
      </c>
      <c r="BR21" s="225"/>
      <c r="BS21" s="230"/>
      <c r="BT21" s="231"/>
      <c r="BU21" s="231"/>
      <c r="BV21" s="231"/>
      <c r="BW21" s="231"/>
      <c r="BX21" s="232"/>
      <c r="BY21" s="232"/>
      <c r="BZ21" s="232"/>
      <c r="CA21" s="233">
        <f t="shared" si="7"/>
        <v>0</v>
      </c>
      <c r="CB21" s="225"/>
      <c r="CC21" s="230"/>
      <c r="CD21" s="231"/>
      <c r="CE21" s="231"/>
      <c r="CF21" s="231"/>
      <c r="CG21" s="231"/>
      <c r="CH21" s="232">
        <v>1</v>
      </c>
      <c r="CI21" s="232"/>
      <c r="CJ21" s="232"/>
      <c r="CK21" s="233">
        <f t="shared" si="8"/>
        <v>1</v>
      </c>
      <c r="CL21" s="67"/>
      <c r="CM21" s="274">
        <v>10</v>
      </c>
      <c r="CN21" s="260">
        <v>1</v>
      </c>
      <c r="CO21" s="132">
        <v>1</v>
      </c>
      <c r="CP21" s="132">
        <v>2</v>
      </c>
      <c r="CQ21" s="132">
        <v>1</v>
      </c>
      <c r="CR21" s="261">
        <f t="shared" si="9"/>
        <v>15</v>
      </c>
      <c r="CS21" s="68"/>
      <c r="CT21" s="32">
        <v>7.5</v>
      </c>
      <c r="CU21" s="68"/>
      <c r="CV21" s="32"/>
      <c r="CW21" s="68"/>
      <c r="CX21" s="32"/>
      <c r="CY21" s="68"/>
      <c r="CZ21" s="32"/>
    </row>
    <row r="22" spans="1:104" ht="12.75" customHeight="1">
      <c r="A22" s="191">
        <v>19</v>
      </c>
      <c r="B22" s="213">
        <v>16</v>
      </c>
      <c r="C22" s="123" t="s">
        <v>303</v>
      </c>
      <c r="D22" s="285">
        <f t="shared" si="0"/>
        <v>25</v>
      </c>
      <c r="E22" s="189"/>
      <c r="F22" s="131"/>
      <c r="G22" s="132"/>
      <c r="H22" s="132"/>
      <c r="I22" s="148">
        <v>1</v>
      </c>
      <c r="J22" s="148">
        <v>1</v>
      </c>
      <c r="K22" s="132"/>
      <c r="L22" s="132"/>
      <c r="M22" s="133"/>
      <c r="N22" s="140">
        <f t="shared" si="1"/>
        <v>2</v>
      </c>
      <c r="O22" s="67"/>
      <c r="P22" s="131"/>
      <c r="Q22" s="132"/>
      <c r="R22" s="132"/>
      <c r="S22" s="134">
        <v>24</v>
      </c>
      <c r="T22" s="132">
        <v>1</v>
      </c>
      <c r="U22" s="132"/>
      <c r="V22" s="132"/>
      <c r="W22" s="133"/>
      <c r="X22" s="68"/>
      <c r="Y22" s="32">
        <v>8</v>
      </c>
      <c r="Z22" s="225"/>
      <c r="AA22" s="230"/>
      <c r="AB22" s="231"/>
      <c r="AC22" s="231"/>
      <c r="AD22" s="231"/>
      <c r="AE22" s="231"/>
      <c r="AF22" s="232"/>
      <c r="AG22" s="232"/>
      <c r="AH22" s="232"/>
      <c r="AI22" s="233">
        <f t="shared" si="2"/>
        <v>0</v>
      </c>
      <c r="AJ22" s="225"/>
      <c r="AK22" s="230"/>
      <c r="AL22" s="231"/>
      <c r="AM22" s="233">
        <f t="shared" si="3"/>
        <v>0</v>
      </c>
      <c r="AN22" s="225"/>
      <c r="AO22" s="230"/>
      <c r="AP22" s="231"/>
      <c r="AQ22" s="231"/>
      <c r="AR22" s="231">
        <v>1</v>
      </c>
      <c r="AS22" s="231"/>
      <c r="AT22" s="232"/>
      <c r="AU22" s="233">
        <f t="shared" si="4"/>
        <v>1</v>
      </c>
      <c r="AV22" s="68"/>
      <c r="AW22" s="32"/>
      <c r="AX22" s="225"/>
      <c r="AY22" s="230"/>
      <c r="AZ22" s="231"/>
      <c r="BA22" s="231"/>
      <c r="BB22" s="231"/>
      <c r="BC22" s="231"/>
      <c r="BD22" s="232"/>
      <c r="BE22" s="233">
        <f t="shared" si="5"/>
        <v>0</v>
      </c>
      <c r="BF22" s="68"/>
      <c r="BG22" s="32"/>
      <c r="BH22" s="68"/>
      <c r="BI22" s="32"/>
      <c r="BJ22" s="225"/>
      <c r="BK22" s="230"/>
      <c r="BL22" s="231"/>
      <c r="BM22" s="231"/>
      <c r="BN22" s="231"/>
      <c r="BO22" s="231"/>
      <c r="BP22" s="232"/>
      <c r="BQ22" s="233">
        <f t="shared" si="6"/>
        <v>0</v>
      </c>
      <c r="BR22" s="225"/>
      <c r="BS22" s="230"/>
      <c r="BT22" s="231"/>
      <c r="BU22" s="231"/>
      <c r="BV22" s="231">
        <v>15</v>
      </c>
      <c r="BW22" s="231">
        <v>1</v>
      </c>
      <c r="BX22" s="232"/>
      <c r="BY22" s="232"/>
      <c r="BZ22" s="232"/>
      <c r="CA22" s="233">
        <f t="shared" si="7"/>
        <v>16</v>
      </c>
      <c r="CB22" s="225"/>
      <c r="CC22" s="230"/>
      <c r="CD22" s="231"/>
      <c r="CE22" s="231"/>
      <c r="CF22" s="231"/>
      <c r="CG22" s="231"/>
      <c r="CH22" s="232"/>
      <c r="CI22" s="232"/>
      <c r="CJ22" s="232"/>
      <c r="CK22" s="233">
        <f t="shared" si="8"/>
        <v>0</v>
      </c>
      <c r="CL22" s="67"/>
      <c r="CM22" s="260"/>
      <c r="CN22" s="260"/>
      <c r="CO22" s="132"/>
      <c r="CP22" s="132"/>
      <c r="CQ22" s="132"/>
      <c r="CR22" s="261">
        <f t="shared" si="9"/>
        <v>0</v>
      </c>
      <c r="CS22" s="68"/>
      <c r="CT22" s="32"/>
      <c r="CU22" s="68"/>
      <c r="CV22" s="32"/>
      <c r="CW22" s="68"/>
      <c r="CX22" s="32"/>
      <c r="CY22" s="68"/>
      <c r="CZ22" s="32"/>
    </row>
    <row r="23" spans="1:104" ht="12.75" customHeight="1">
      <c r="A23" s="191">
        <v>20</v>
      </c>
      <c r="B23" s="214">
        <v>22</v>
      </c>
      <c r="C23" s="123" t="s">
        <v>21</v>
      </c>
      <c r="D23" s="285">
        <f t="shared" si="0"/>
        <v>21</v>
      </c>
      <c r="E23" s="189"/>
      <c r="F23" s="246">
        <v>1</v>
      </c>
      <c r="G23" s="132"/>
      <c r="H23" s="148">
        <v>2</v>
      </c>
      <c r="I23" s="148">
        <v>1</v>
      </c>
      <c r="J23" s="148">
        <v>2</v>
      </c>
      <c r="K23" s="132"/>
      <c r="L23" s="132"/>
      <c r="M23" s="133"/>
      <c r="N23" s="140">
        <f t="shared" si="1"/>
        <v>6</v>
      </c>
      <c r="O23" s="67"/>
      <c r="P23" s="131">
        <v>1</v>
      </c>
      <c r="Q23" s="132"/>
      <c r="R23" s="132">
        <v>3</v>
      </c>
      <c r="S23" s="134">
        <v>1</v>
      </c>
      <c r="T23" s="132">
        <v>7</v>
      </c>
      <c r="U23" s="132"/>
      <c r="V23" s="132"/>
      <c r="W23" s="133"/>
      <c r="X23" s="68"/>
      <c r="Y23" s="32"/>
      <c r="Z23" s="225"/>
      <c r="AA23" s="230"/>
      <c r="AB23" s="231"/>
      <c r="AC23" s="231"/>
      <c r="AD23" s="231"/>
      <c r="AE23" s="231"/>
      <c r="AF23" s="232"/>
      <c r="AG23" s="232"/>
      <c r="AH23" s="232"/>
      <c r="AI23" s="233">
        <f t="shared" si="2"/>
        <v>0</v>
      </c>
      <c r="AJ23" s="225"/>
      <c r="AK23" s="230"/>
      <c r="AL23" s="231"/>
      <c r="AM23" s="233">
        <f t="shared" si="3"/>
        <v>0</v>
      </c>
      <c r="AN23" s="225"/>
      <c r="AO23" s="230"/>
      <c r="AP23" s="231"/>
      <c r="AQ23" s="231"/>
      <c r="AR23" s="231"/>
      <c r="AS23" s="231"/>
      <c r="AT23" s="232"/>
      <c r="AU23" s="233">
        <f t="shared" si="4"/>
        <v>0</v>
      </c>
      <c r="AV23" s="68"/>
      <c r="AW23" s="32"/>
      <c r="AX23" s="225"/>
      <c r="AY23" s="230"/>
      <c r="AZ23" s="231"/>
      <c r="BA23" s="231"/>
      <c r="BB23" s="231"/>
      <c r="BC23" s="231"/>
      <c r="BD23" s="232"/>
      <c r="BE23" s="233">
        <f t="shared" si="5"/>
        <v>0</v>
      </c>
      <c r="BF23" s="68"/>
      <c r="BG23" s="32"/>
      <c r="BH23" s="68"/>
      <c r="BI23" s="32"/>
      <c r="BJ23" s="225"/>
      <c r="BK23" s="230"/>
      <c r="BL23" s="231"/>
      <c r="BM23" s="231"/>
      <c r="BN23" s="231"/>
      <c r="BO23" s="231"/>
      <c r="BP23" s="232"/>
      <c r="BQ23" s="233">
        <f t="shared" si="6"/>
        <v>0</v>
      </c>
      <c r="BR23" s="225"/>
      <c r="BS23" s="230"/>
      <c r="BT23" s="231"/>
      <c r="BU23" s="231"/>
      <c r="BV23" s="231"/>
      <c r="BW23" s="231"/>
      <c r="BX23" s="232"/>
      <c r="BY23" s="232"/>
      <c r="BZ23" s="232"/>
      <c r="CA23" s="233">
        <f t="shared" si="7"/>
        <v>0</v>
      </c>
      <c r="CB23" s="225"/>
      <c r="CC23" s="230"/>
      <c r="CD23" s="231"/>
      <c r="CE23" s="231"/>
      <c r="CF23" s="231"/>
      <c r="CG23" s="231"/>
      <c r="CH23" s="232"/>
      <c r="CI23" s="232"/>
      <c r="CJ23" s="232"/>
      <c r="CK23" s="233">
        <f t="shared" si="8"/>
        <v>0</v>
      </c>
      <c r="CL23" s="67"/>
      <c r="CM23" s="260">
        <v>10</v>
      </c>
      <c r="CN23" s="260">
        <v>2</v>
      </c>
      <c r="CO23" s="132">
        <v>2</v>
      </c>
      <c r="CP23" s="132">
        <v>7</v>
      </c>
      <c r="CQ23" s="132"/>
      <c r="CR23" s="261">
        <f t="shared" si="9"/>
        <v>21</v>
      </c>
      <c r="CS23" s="68"/>
      <c r="CT23" s="32"/>
      <c r="CU23" s="68"/>
      <c r="CV23" s="32"/>
      <c r="CW23" s="68"/>
      <c r="CX23" s="32"/>
      <c r="CY23" s="68"/>
      <c r="CZ23" s="32"/>
    </row>
    <row r="24" spans="1:104" ht="12.75" customHeight="1">
      <c r="A24" s="191">
        <v>21</v>
      </c>
      <c r="B24" s="213">
        <v>12</v>
      </c>
      <c r="C24" s="123" t="s">
        <v>20</v>
      </c>
      <c r="D24" s="285">
        <f t="shared" si="0"/>
        <v>20</v>
      </c>
      <c r="E24" s="189"/>
      <c r="F24" s="131"/>
      <c r="G24" s="132"/>
      <c r="H24" s="148">
        <v>1</v>
      </c>
      <c r="I24" s="132"/>
      <c r="J24" s="148">
        <v>1</v>
      </c>
      <c r="K24" s="132"/>
      <c r="L24" s="132"/>
      <c r="M24" s="133"/>
      <c r="N24" s="140">
        <f t="shared" si="1"/>
        <v>2</v>
      </c>
      <c r="O24" s="67"/>
      <c r="P24" s="131"/>
      <c r="Q24" s="132"/>
      <c r="R24" s="132">
        <v>18</v>
      </c>
      <c r="S24" s="134"/>
      <c r="T24" s="132">
        <v>2</v>
      </c>
      <c r="U24" s="132"/>
      <c r="V24" s="132"/>
      <c r="W24" s="133"/>
      <c r="X24" s="68"/>
      <c r="Y24" s="32"/>
      <c r="Z24" s="225"/>
      <c r="AA24" s="230"/>
      <c r="AB24" s="231"/>
      <c r="AC24" s="231"/>
      <c r="AD24" s="231"/>
      <c r="AE24" s="231"/>
      <c r="AF24" s="232"/>
      <c r="AG24" s="232"/>
      <c r="AH24" s="232"/>
      <c r="AI24" s="233">
        <f t="shared" si="2"/>
        <v>0</v>
      </c>
      <c r="AJ24" s="225"/>
      <c r="AK24" s="230"/>
      <c r="AL24" s="231"/>
      <c r="AM24" s="233">
        <f t="shared" si="3"/>
        <v>0</v>
      </c>
      <c r="AN24" s="225"/>
      <c r="AO24" s="230"/>
      <c r="AP24" s="231"/>
      <c r="AQ24" s="231">
        <v>6</v>
      </c>
      <c r="AR24" s="231"/>
      <c r="AS24" s="231">
        <v>1</v>
      </c>
      <c r="AT24" s="232"/>
      <c r="AU24" s="233">
        <f t="shared" si="4"/>
        <v>7</v>
      </c>
      <c r="AV24" s="68"/>
      <c r="AW24" s="32">
        <v>10</v>
      </c>
      <c r="AX24" s="225"/>
      <c r="AY24" s="230"/>
      <c r="AZ24" s="231"/>
      <c r="BA24" s="231">
        <v>1</v>
      </c>
      <c r="BB24" s="231"/>
      <c r="BC24" s="231"/>
      <c r="BD24" s="232"/>
      <c r="BE24" s="233">
        <f t="shared" si="5"/>
        <v>1</v>
      </c>
      <c r="BF24" s="68"/>
      <c r="BG24" s="32"/>
      <c r="BH24" s="68"/>
      <c r="BI24" s="32"/>
      <c r="BJ24" s="225"/>
      <c r="BK24" s="230"/>
      <c r="BL24" s="231"/>
      <c r="BM24" s="231"/>
      <c r="BN24" s="231"/>
      <c r="BO24" s="231"/>
      <c r="BP24" s="232"/>
      <c r="BQ24" s="233">
        <f t="shared" si="6"/>
        <v>0</v>
      </c>
      <c r="BR24" s="225"/>
      <c r="BS24" s="230"/>
      <c r="BT24" s="231"/>
      <c r="BU24" s="231"/>
      <c r="BV24" s="231"/>
      <c r="BW24" s="231"/>
      <c r="BX24" s="232"/>
      <c r="BY24" s="232"/>
      <c r="BZ24" s="232"/>
      <c r="CA24" s="233">
        <f t="shared" si="7"/>
        <v>0</v>
      </c>
      <c r="CB24" s="225"/>
      <c r="CC24" s="230"/>
      <c r="CD24" s="231"/>
      <c r="CE24" s="231">
        <v>1</v>
      </c>
      <c r="CF24" s="231"/>
      <c r="CG24" s="231">
        <v>1</v>
      </c>
      <c r="CH24" s="232"/>
      <c r="CI24" s="232"/>
      <c r="CJ24" s="232"/>
      <c r="CK24" s="233">
        <f t="shared" si="8"/>
        <v>2</v>
      </c>
      <c r="CL24" s="67"/>
      <c r="CM24" s="260"/>
      <c r="CN24" s="260"/>
      <c r="CO24" s="132"/>
      <c r="CP24" s="132"/>
      <c r="CQ24" s="132"/>
      <c r="CR24" s="261">
        <f t="shared" si="9"/>
        <v>0</v>
      </c>
      <c r="CS24" s="68"/>
      <c r="CT24" s="32"/>
      <c r="CU24" s="68"/>
      <c r="CV24" s="32"/>
      <c r="CW24" s="68"/>
      <c r="CX24" s="32"/>
      <c r="CY24" s="68"/>
      <c r="CZ24" s="32"/>
    </row>
    <row r="25" spans="1:104" ht="12.75" customHeight="1">
      <c r="A25" s="191">
        <v>22</v>
      </c>
      <c r="B25" s="214">
        <v>24</v>
      </c>
      <c r="C25" s="123" t="s">
        <v>45</v>
      </c>
      <c r="D25" s="285">
        <f t="shared" si="0"/>
        <v>19</v>
      </c>
      <c r="E25" s="189"/>
      <c r="F25" s="131"/>
      <c r="G25" s="148">
        <v>2</v>
      </c>
      <c r="H25" s="132"/>
      <c r="I25" s="132"/>
      <c r="J25" s="148">
        <v>2</v>
      </c>
      <c r="K25" s="148">
        <v>1</v>
      </c>
      <c r="L25" s="148">
        <v>2</v>
      </c>
      <c r="M25" s="133"/>
      <c r="N25" s="140">
        <f t="shared" si="1"/>
        <v>7</v>
      </c>
      <c r="O25" s="67"/>
      <c r="P25" s="131"/>
      <c r="Q25" s="132">
        <v>2</v>
      </c>
      <c r="R25" s="132"/>
      <c r="S25" s="134"/>
      <c r="T25" s="132">
        <v>2</v>
      </c>
      <c r="U25" s="132">
        <v>2</v>
      </c>
      <c r="V25" s="132">
        <v>2</v>
      </c>
      <c r="W25" s="133"/>
      <c r="X25" s="68"/>
      <c r="Y25" s="32"/>
      <c r="Z25" s="225"/>
      <c r="AA25" s="230"/>
      <c r="AB25" s="231"/>
      <c r="AC25" s="231"/>
      <c r="AD25" s="231"/>
      <c r="AE25" s="231"/>
      <c r="AF25" s="232"/>
      <c r="AG25" s="232"/>
      <c r="AH25" s="232"/>
      <c r="AI25" s="233">
        <f t="shared" si="2"/>
        <v>0</v>
      </c>
      <c r="AJ25" s="225"/>
      <c r="AK25" s="230"/>
      <c r="AL25" s="231"/>
      <c r="AM25" s="233">
        <f t="shared" si="3"/>
        <v>0</v>
      </c>
      <c r="AN25" s="225"/>
      <c r="AO25" s="230"/>
      <c r="AP25" s="231"/>
      <c r="AQ25" s="231"/>
      <c r="AR25" s="231"/>
      <c r="AS25" s="231"/>
      <c r="AT25" s="232">
        <v>1</v>
      </c>
      <c r="AU25" s="233">
        <f t="shared" si="4"/>
        <v>1</v>
      </c>
      <c r="AV25" s="68"/>
      <c r="AW25" s="32"/>
      <c r="AX25" s="225"/>
      <c r="AY25" s="230"/>
      <c r="AZ25" s="231"/>
      <c r="BA25" s="231"/>
      <c r="BB25" s="231"/>
      <c r="BC25" s="231"/>
      <c r="BD25" s="232"/>
      <c r="BE25" s="233">
        <f t="shared" si="5"/>
        <v>0</v>
      </c>
      <c r="BF25" s="68"/>
      <c r="BG25" s="32"/>
      <c r="BH25" s="68"/>
      <c r="BI25" s="32"/>
      <c r="BJ25" s="225"/>
      <c r="BK25" s="230"/>
      <c r="BL25" s="231"/>
      <c r="BM25" s="231"/>
      <c r="BN25" s="231"/>
      <c r="BO25" s="231"/>
      <c r="BP25" s="232"/>
      <c r="BQ25" s="233">
        <f t="shared" si="6"/>
        <v>0</v>
      </c>
      <c r="BR25" s="225"/>
      <c r="BS25" s="230"/>
      <c r="BT25" s="231"/>
      <c r="BU25" s="231"/>
      <c r="BV25" s="231"/>
      <c r="BW25" s="231"/>
      <c r="BX25" s="232"/>
      <c r="BY25" s="232"/>
      <c r="BZ25" s="232"/>
      <c r="CA25" s="233">
        <f t="shared" si="7"/>
        <v>0</v>
      </c>
      <c r="CB25" s="225"/>
      <c r="CC25" s="230"/>
      <c r="CD25" s="231"/>
      <c r="CE25" s="231"/>
      <c r="CF25" s="231"/>
      <c r="CG25" s="231"/>
      <c r="CH25" s="232"/>
      <c r="CI25" s="232"/>
      <c r="CJ25" s="232"/>
      <c r="CK25" s="233">
        <f t="shared" si="8"/>
        <v>0</v>
      </c>
      <c r="CL25" s="67"/>
      <c r="CM25" s="274">
        <v>10</v>
      </c>
      <c r="CN25" s="260">
        <v>2</v>
      </c>
      <c r="CO25" s="132">
        <v>2</v>
      </c>
      <c r="CP25" s="132">
        <v>2</v>
      </c>
      <c r="CQ25" s="132">
        <v>2</v>
      </c>
      <c r="CR25" s="261">
        <f t="shared" si="9"/>
        <v>18</v>
      </c>
      <c r="CS25" s="68"/>
      <c r="CT25" s="32"/>
      <c r="CU25" s="68"/>
      <c r="CV25" s="32"/>
      <c r="CW25" s="68"/>
      <c r="CX25" s="32"/>
      <c r="CY25" s="68"/>
      <c r="CZ25" s="32"/>
    </row>
    <row r="26" spans="1:104" ht="12.75" customHeight="1">
      <c r="A26" s="191">
        <v>23</v>
      </c>
      <c r="B26" s="213">
        <v>15</v>
      </c>
      <c r="C26" s="123" t="s">
        <v>61</v>
      </c>
      <c r="D26" s="285">
        <f t="shared" si="0"/>
        <v>17</v>
      </c>
      <c r="E26" s="189"/>
      <c r="F26" s="246">
        <v>2</v>
      </c>
      <c r="G26" s="132"/>
      <c r="H26" s="148">
        <v>2</v>
      </c>
      <c r="I26" s="134"/>
      <c r="J26" s="132"/>
      <c r="K26" s="148">
        <v>1</v>
      </c>
      <c r="L26" s="148">
        <v>1</v>
      </c>
      <c r="M26" s="133"/>
      <c r="N26" s="140">
        <f t="shared" si="1"/>
        <v>6</v>
      </c>
      <c r="O26" s="67"/>
      <c r="P26" s="131">
        <v>2</v>
      </c>
      <c r="Q26" s="132"/>
      <c r="R26" s="132">
        <v>2</v>
      </c>
      <c r="S26" s="134"/>
      <c r="T26" s="132"/>
      <c r="U26" s="132">
        <v>2</v>
      </c>
      <c r="V26" s="132">
        <v>1</v>
      </c>
      <c r="W26" s="133"/>
      <c r="X26" s="68"/>
      <c r="Y26" s="32"/>
      <c r="Z26" s="225"/>
      <c r="AA26" s="230"/>
      <c r="AB26" s="231"/>
      <c r="AC26" s="231"/>
      <c r="AD26" s="231"/>
      <c r="AE26" s="231"/>
      <c r="AF26" s="232"/>
      <c r="AG26" s="232"/>
      <c r="AH26" s="232"/>
      <c r="AI26" s="233">
        <f t="shared" si="2"/>
        <v>0</v>
      </c>
      <c r="AJ26" s="225"/>
      <c r="AK26" s="230"/>
      <c r="AL26" s="231"/>
      <c r="AM26" s="233">
        <f t="shared" si="3"/>
        <v>0</v>
      </c>
      <c r="AN26" s="225"/>
      <c r="AO26" s="230"/>
      <c r="AP26" s="231"/>
      <c r="AQ26" s="231"/>
      <c r="AR26" s="231"/>
      <c r="AS26" s="231"/>
      <c r="AT26" s="232">
        <v>1</v>
      </c>
      <c r="AU26" s="233">
        <f t="shared" si="4"/>
        <v>1</v>
      </c>
      <c r="AV26" s="68"/>
      <c r="AW26" s="32"/>
      <c r="AX26" s="225"/>
      <c r="AY26" s="230"/>
      <c r="AZ26" s="231"/>
      <c r="BA26" s="231"/>
      <c r="BB26" s="231"/>
      <c r="BC26" s="231"/>
      <c r="BD26" s="232"/>
      <c r="BE26" s="233">
        <f t="shared" si="5"/>
        <v>0</v>
      </c>
      <c r="BF26" s="68"/>
      <c r="BG26" s="32"/>
      <c r="BH26" s="68"/>
      <c r="BI26" s="32"/>
      <c r="BJ26" s="225"/>
      <c r="BK26" s="230"/>
      <c r="BL26" s="231"/>
      <c r="BM26" s="231"/>
      <c r="BN26" s="231"/>
      <c r="BO26" s="231"/>
      <c r="BP26" s="232"/>
      <c r="BQ26" s="233">
        <f t="shared" si="6"/>
        <v>0</v>
      </c>
      <c r="BR26" s="225"/>
      <c r="BS26" s="230"/>
      <c r="BT26" s="231"/>
      <c r="BU26" s="231"/>
      <c r="BV26" s="231"/>
      <c r="BW26" s="231"/>
      <c r="BX26" s="232"/>
      <c r="BY26" s="232"/>
      <c r="BZ26" s="232"/>
      <c r="CA26" s="233">
        <f t="shared" si="7"/>
        <v>0</v>
      </c>
      <c r="CB26" s="225"/>
      <c r="CC26" s="230"/>
      <c r="CD26" s="231"/>
      <c r="CE26" s="231"/>
      <c r="CF26" s="231"/>
      <c r="CG26" s="231"/>
      <c r="CH26" s="232"/>
      <c r="CI26" s="232"/>
      <c r="CJ26" s="232"/>
      <c r="CK26" s="233">
        <f t="shared" si="8"/>
        <v>0</v>
      </c>
      <c r="CL26" s="67"/>
      <c r="CM26" s="260">
        <v>10</v>
      </c>
      <c r="CN26" s="262">
        <v>2</v>
      </c>
      <c r="CO26" s="134">
        <v>2</v>
      </c>
      <c r="CP26" s="132">
        <v>1</v>
      </c>
      <c r="CQ26" s="134">
        <v>1</v>
      </c>
      <c r="CR26" s="261">
        <f t="shared" si="9"/>
        <v>16</v>
      </c>
      <c r="CS26" s="68"/>
      <c r="CT26" s="32"/>
      <c r="CU26" s="68"/>
      <c r="CV26" s="32"/>
      <c r="CW26" s="68"/>
      <c r="CX26" s="32"/>
      <c r="CY26" s="68"/>
      <c r="CZ26" s="32"/>
    </row>
    <row r="27" spans="1:104" ht="12.75" customHeight="1">
      <c r="A27" s="191">
        <v>24</v>
      </c>
      <c r="B27" s="214">
        <v>24</v>
      </c>
      <c r="C27" s="123" t="s">
        <v>113</v>
      </c>
      <c r="D27" s="285">
        <f t="shared" si="0"/>
        <v>1</v>
      </c>
      <c r="E27" s="189"/>
      <c r="F27" s="131"/>
      <c r="G27" s="132"/>
      <c r="H27" s="132"/>
      <c r="I27" s="134"/>
      <c r="J27" s="148">
        <v>1</v>
      </c>
      <c r="K27" s="132"/>
      <c r="L27" s="132"/>
      <c r="M27" s="133"/>
      <c r="N27" s="140">
        <f t="shared" si="1"/>
        <v>1</v>
      </c>
      <c r="O27" s="67"/>
      <c r="P27" s="131"/>
      <c r="Q27" s="132"/>
      <c r="R27" s="132"/>
      <c r="S27" s="134"/>
      <c r="T27" s="132">
        <v>1</v>
      </c>
      <c r="U27" s="132"/>
      <c r="V27" s="132"/>
      <c r="W27" s="133"/>
      <c r="X27" s="68"/>
      <c r="Y27" s="32"/>
      <c r="Z27" s="225"/>
      <c r="AA27" s="230"/>
      <c r="AB27" s="231"/>
      <c r="AC27" s="231"/>
      <c r="AD27" s="231"/>
      <c r="AE27" s="231"/>
      <c r="AF27" s="232"/>
      <c r="AG27" s="232"/>
      <c r="AH27" s="232"/>
      <c r="AI27" s="233">
        <f t="shared" si="2"/>
        <v>0</v>
      </c>
      <c r="AJ27" s="225"/>
      <c r="AK27" s="230"/>
      <c r="AL27" s="231"/>
      <c r="AM27" s="233">
        <f t="shared" si="3"/>
        <v>0</v>
      </c>
      <c r="AN27" s="225"/>
      <c r="AO27" s="230"/>
      <c r="AP27" s="231"/>
      <c r="AQ27" s="231"/>
      <c r="AR27" s="231"/>
      <c r="AS27" s="231"/>
      <c r="AT27" s="232"/>
      <c r="AU27" s="233">
        <f t="shared" si="4"/>
        <v>0</v>
      </c>
      <c r="AV27" s="68"/>
      <c r="AW27" s="32"/>
      <c r="AX27" s="225"/>
      <c r="AY27" s="230"/>
      <c r="AZ27" s="231"/>
      <c r="BA27" s="231"/>
      <c r="BB27" s="231"/>
      <c r="BC27" s="231"/>
      <c r="BD27" s="232"/>
      <c r="BE27" s="233">
        <f t="shared" si="5"/>
        <v>0</v>
      </c>
      <c r="BF27" s="68"/>
      <c r="BG27" s="32"/>
      <c r="BH27" s="68"/>
      <c r="BI27" s="32"/>
      <c r="BJ27" s="225"/>
      <c r="BK27" s="230"/>
      <c r="BL27" s="231"/>
      <c r="BM27" s="231"/>
      <c r="BN27" s="231"/>
      <c r="BO27" s="231"/>
      <c r="BP27" s="232"/>
      <c r="BQ27" s="233">
        <f t="shared" si="6"/>
        <v>0</v>
      </c>
      <c r="BR27" s="225"/>
      <c r="BS27" s="230"/>
      <c r="BT27" s="231"/>
      <c r="BU27" s="231"/>
      <c r="BV27" s="231"/>
      <c r="BW27" s="231">
        <v>1</v>
      </c>
      <c r="BX27" s="232"/>
      <c r="BY27" s="232"/>
      <c r="BZ27" s="232"/>
      <c r="CA27" s="233">
        <f t="shared" si="7"/>
        <v>1</v>
      </c>
      <c r="CB27" s="225"/>
      <c r="CC27" s="230"/>
      <c r="CD27" s="231"/>
      <c r="CE27" s="231"/>
      <c r="CF27" s="231"/>
      <c r="CG27" s="231"/>
      <c r="CH27" s="232"/>
      <c r="CI27" s="232"/>
      <c r="CJ27" s="232"/>
      <c r="CK27" s="233">
        <f t="shared" si="8"/>
        <v>0</v>
      </c>
      <c r="CL27" s="67"/>
      <c r="CM27" s="260"/>
      <c r="CN27" s="260"/>
      <c r="CO27" s="132"/>
      <c r="CP27" s="132"/>
      <c r="CQ27" s="132"/>
      <c r="CR27" s="261">
        <f t="shared" si="9"/>
        <v>0</v>
      </c>
      <c r="CS27" s="68"/>
      <c r="CT27" s="32"/>
      <c r="CU27" s="68"/>
      <c r="CV27" s="32"/>
      <c r="CW27" s="68"/>
      <c r="CX27" s="32"/>
      <c r="CY27" s="68"/>
      <c r="CZ27" s="32"/>
    </row>
    <row r="28" spans="1:104" ht="12.75" customHeight="1">
      <c r="A28" s="184" t="s">
        <v>56</v>
      </c>
      <c r="B28" s="214">
        <v>21</v>
      </c>
      <c r="C28" s="124" t="s">
        <v>31</v>
      </c>
      <c r="D28" s="285">
        <f t="shared" si="0"/>
        <v>0</v>
      </c>
      <c r="E28" s="189"/>
      <c r="F28" s="131"/>
      <c r="G28" s="132"/>
      <c r="H28" s="132"/>
      <c r="I28" s="132"/>
      <c r="J28" s="132"/>
      <c r="K28" s="132"/>
      <c r="L28" s="132"/>
      <c r="M28" s="133"/>
      <c r="N28" s="140">
        <f t="shared" si="1"/>
        <v>0</v>
      </c>
      <c r="O28" s="67"/>
      <c r="P28" s="131"/>
      <c r="Q28" s="132"/>
      <c r="R28" s="132"/>
      <c r="S28" s="134"/>
      <c r="T28" s="132"/>
      <c r="U28" s="132"/>
      <c r="V28" s="132"/>
      <c r="W28" s="133"/>
      <c r="X28" s="68"/>
      <c r="Y28" s="32"/>
      <c r="Z28" s="225"/>
      <c r="AA28" s="230"/>
      <c r="AB28" s="231"/>
      <c r="AC28" s="231"/>
      <c r="AD28" s="231"/>
      <c r="AE28" s="231"/>
      <c r="AF28" s="232"/>
      <c r="AG28" s="232"/>
      <c r="AH28" s="232"/>
      <c r="AI28" s="233">
        <f t="shared" si="2"/>
        <v>0</v>
      </c>
      <c r="AJ28" s="225"/>
      <c r="AK28" s="230"/>
      <c r="AL28" s="231"/>
      <c r="AM28" s="233">
        <f t="shared" si="3"/>
        <v>0</v>
      </c>
      <c r="AN28" s="225"/>
      <c r="AO28" s="230"/>
      <c r="AP28" s="231"/>
      <c r="AQ28" s="231"/>
      <c r="AR28" s="231"/>
      <c r="AS28" s="231"/>
      <c r="AT28" s="232"/>
      <c r="AU28" s="233">
        <f t="shared" si="4"/>
        <v>0</v>
      </c>
      <c r="AV28" s="68"/>
      <c r="AW28" s="32"/>
      <c r="AX28" s="225"/>
      <c r="AY28" s="230"/>
      <c r="AZ28" s="231"/>
      <c r="BA28" s="231"/>
      <c r="BB28" s="231"/>
      <c r="BC28" s="231"/>
      <c r="BD28" s="232"/>
      <c r="BE28" s="233">
        <f t="shared" si="5"/>
        <v>0</v>
      </c>
      <c r="BF28" s="68"/>
      <c r="BG28" s="32"/>
      <c r="BH28" s="68"/>
      <c r="BI28" s="32"/>
      <c r="BJ28" s="225"/>
      <c r="BK28" s="230"/>
      <c r="BL28" s="231"/>
      <c r="BM28" s="231"/>
      <c r="BN28" s="231"/>
      <c r="BO28" s="231"/>
      <c r="BP28" s="232"/>
      <c r="BQ28" s="233">
        <f t="shared" si="6"/>
        <v>0</v>
      </c>
      <c r="BR28" s="225"/>
      <c r="BS28" s="230"/>
      <c r="BT28" s="231"/>
      <c r="BU28" s="231"/>
      <c r="BV28" s="231"/>
      <c r="BW28" s="231"/>
      <c r="BX28" s="232"/>
      <c r="BY28" s="232"/>
      <c r="BZ28" s="232"/>
      <c r="CA28" s="233">
        <f t="shared" si="7"/>
        <v>0</v>
      </c>
      <c r="CB28" s="225"/>
      <c r="CC28" s="230"/>
      <c r="CD28" s="231"/>
      <c r="CE28" s="231"/>
      <c r="CF28" s="231"/>
      <c r="CG28" s="231"/>
      <c r="CH28" s="232"/>
      <c r="CI28" s="232"/>
      <c r="CJ28" s="232"/>
      <c r="CK28" s="233">
        <f t="shared" si="8"/>
        <v>0</v>
      </c>
      <c r="CL28" s="67"/>
      <c r="CM28" s="260"/>
      <c r="CN28" s="260"/>
      <c r="CO28" s="132"/>
      <c r="CP28" s="132"/>
      <c r="CQ28" s="132"/>
      <c r="CR28" s="261">
        <f t="shared" si="9"/>
        <v>0</v>
      </c>
      <c r="CS28" s="68"/>
      <c r="CT28" s="32"/>
      <c r="CU28" s="68"/>
      <c r="CV28" s="32"/>
      <c r="CW28" s="68"/>
      <c r="CX28" s="32"/>
      <c r="CY28" s="68"/>
      <c r="CZ28" s="32"/>
    </row>
    <row r="29" spans="1:104" ht="12.75" customHeight="1">
      <c r="A29" s="184" t="s">
        <v>56</v>
      </c>
      <c r="B29" s="215" t="s">
        <v>56</v>
      </c>
      <c r="C29" s="124" t="s">
        <v>24</v>
      </c>
      <c r="D29" s="285">
        <f t="shared" si="0"/>
        <v>0</v>
      </c>
      <c r="E29" s="189"/>
      <c r="F29" s="131"/>
      <c r="G29" s="132"/>
      <c r="H29" s="132"/>
      <c r="I29" s="134"/>
      <c r="J29" s="132"/>
      <c r="K29" s="132"/>
      <c r="L29" s="132"/>
      <c r="M29" s="133"/>
      <c r="N29" s="140">
        <f t="shared" si="1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  <c r="Z29" s="225"/>
      <c r="AA29" s="230"/>
      <c r="AB29" s="231"/>
      <c r="AC29" s="231"/>
      <c r="AD29" s="231"/>
      <c r="AE29" s="231"/>
      <c r="AF29" s="232"/>
      <c r="AG29" s="232"/>
      <c r="AH29" s="232"/>
      <c r="AI29" s="233">
        <f t="shared" si="2"/>
        <v>0</v>
      </c>
      <c r="AJ29" s="225"/>
      <c r="AK29" s="230"/>
      <c r="AL29" s="231"/>
      <c r="AM29" s="233">
        <f t="shared" si="3"/>
        <v>0</v>
      </c>
      <c r="AN29" s="225"/>
      <c r="AO29" s="230"/>
      <c r="AP29" s="231"/>
      <c r="AQ29" s="231"/>
      <c r="AR29" s="231"/>
      <c r="AS29" s="231"/>
      <c r="AT29" s="232"/>
      <c r="AU29" s="233">
        <f t="shared" si="4"/>
        <v>0</v>
      </c>
      <c r="AV29" s="68"/>
      <c r="AW29" s="32"/>
      <c r="AX29" s="225"/>
      <c r="AY29" s="230"/>
      <c r="AZ29" s="231"/>
      <c r="BA29" s="231"/>
      <c r="BB29" s="231"/>
      <c r="BC29" s="231"/>
      <c r="BD29" s="232"/>
      <c r="BE29" s="233">
        <f t="shared" si="5"/>
        <v>0</v>
      </c>
      <c r="BF29" s="68"/>
      <c r="BG29" s="32"/>
      <c r="BH29" s="68"/>
      <c r="BI29" s="32"/>
      <c r="BJ29" s="225"/>
      <c r="BK29" s="230"/>
      <c r="BL29" s="231"/>
      <c r="BM29" s="231"/>
      <c r="BN29" s="231"/>
      <c r="BO29" s="231"/>
      <c r="BP29" s="232"/>
      <c r="BQ29" s="233">
        <f t="shared" si="6"/>
        <v>0</v>
      </c>
      <c r="BR29" s="225"/>
      <c r="BS29" s="230"/>
      <c r="BT29" s="231"/>
      <c r="BU29" s="231"/>
      <c r="BV29" s="231"/>
      <c r="BW29" s="231"/>
      <c r="BX29" s="232"/>
      <c r="BY29" s="232"/>
      <c r="BZ29" s="232"/>
      <c r="CA29" s="233">
        <f t="shared" si="7"/>
        <v>0</v>
      </c>
      <c r="CB29" s="225"/>
      <c r="CC29" s="230"/>
      <c r="CD29" s="231"/>
      <c r="CE29" s="231"/>
      <c r="CF29" s="231"/>
      <c r="CG29" s="231"/>
      <c r="CH29" s="232"/>
      <c r="CI29" s="232"/>
      <c r="CJ29" s="232"/>
      <c r="CK29" s="233">
        <f t="shared" si="8"/>
        <v>0</v>
      </c>
      <c r="CL29" s="67"/>
      <c r="CM29" s="260"/>
      <c r="CN29" s="260"/>
      <c r="CO29" s="132"/>
      <c r="CP29" s="132"/>
      <c r="CQ29" s="132"/>
      <c r="CR29" s="261">
        <f t="shared" si="9"/>
        <v>0</v>
      </c>
      <c r="CS29" s="68"/>
      <c r="CT29" s="32"/>
      <c r="CU29" s="68"/>
      <c r="CV29" s="32"/>
      <c r="CW29" s="68"/>
      <c r="CX29" s="32"/>
      <c r="CY29" s="68"/>
      <c r="CZ29" s="32"/>
    </row>
    <row r="30" spans="1:104" ht="12.75" customHeight="1">
      <c r="A30" s="184" t="s">
        <v>56</v>
      </c>
      <c r="B30" s="215" t="s">
        <v>56</v>
      </c>
      <c r="C30" s="124" t="s">
        <v>124</v>
      </c>
      <c r="D30" s="285">
        <f t="shared" si="0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1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  <c r="Z30" s="225"/>
      <c r="AA30" s="230"/>
      <c r="AB30" s="231"/>
      <c r="AC30" s="231"/>
      <c r="AD30" s="231"/>
      <c r="AE30" s="231"/>
      <c r="AF30" s="232"/>
      <c r="AG30" s="232"/>
      <c r="AH30" s="232"/>
      <c r="AI30" s="233">
        <f t="shared" si="2"/>
        <v>0</v>
      </c>
      <c r="AJ30" s="225"/>
      <c r="AK30" s="230"/>
      <c r="AL30" s="231"/>
      <c r="AM30" s="233">
        <f t="shared" si="3"/>
        <v>0</v>
      </c>
      <c r="AN30" s="225"/>
      <c r="AO30" s="230"/>
      <c r="AP30" s="231"/>
      <c r="AQ30" s="231"/>
      <c r="AR30" s="231"/>
      <c r="AS30" s="231"/>
      <c r="AT30" s="232"/>
      <c r="AU30" s="233">
        <f t="shared" si="4"/>
        <v>0</v>
      </c>
      <c r="AV30" s="68"/>
      <c r="AW30" s="32"/>
      <c r="AX30" s="225"/>
      <c r="AY30" s="230"/>
      <c r="AZ30" s="231"/>
      <c r="BA30" s="231"/>
      <c r="BB30" s="231"/>
      <c r="BC30" s="231"/>
      <c r="BD30" s="232"/>
      <c r="BE30" s="233">
        <f t="shared" si="5"/>
        <v>0</v>
      </c>
      <c r="BF30" s="68"/>
      <c r="BG30" s="32"/>
      <c r="BH30" s="68"/>
      <c r="BI30" s="32"/>
      <c r="BJ30" s="225"/>
      <c r="BK30" s="230"/>
      <c r="BL30" s="231"/>
      <c r="BM30" s="231"/>
      <c r="BN30" s="231"/>
      <c r="BO30" s="231"/>
      <c r="BP30" s="232"/>
      <c r="BQ30" s="233">
        <f t="shared" si="6"/>
        <v>0</v>
      </c>
      <c r="BR30" s="225"/>
      <c r="BS30" s="230"/>
      <c r="BT30" s="231"/>
      <c r="BU30" s="231"/>
      <c r="BV30" s="231"/>
      <c r="BW30" s="231"/>
      <c r="BX30" s="232"/>
      <c r="BY30" s="232"/>
      <c r="BZ30" s="232"/>
      <c r="CA30" s="233">
        <f t="shared" si="7"/>
        <v>0</v>
      </c>
      <c r="CB30" s="225"/>
      <c r="CC30" s="230"/>
      <c r="CD30" s="231"/>
      <c r="CE30" s="231"/>
      <c r="CF30" s="231"/>
      <c r="CG30" s="231"/>
      <c r="CH30" s="232"/>
      <c r="CI30" s="232"/>
      <c r="CJ30" s="232"/>
      <c r="CK30" s="233">
        <f t="shared" si="8"/>
        <v>0</v>
      </c>
      <c r="CL30" s="67"/>
      <c r="CM30" s="260"/>
      <c r="CN30" s="260"/>
      <c r="CO30" s="132"/>
      <c r="CP30" s="132"/>
      <c r="CQ30" s="132"/>
      <c r="CR30" s="261">
        <f t="shared" si="9"/>
        <v>0</v>
      </c>
      <c r="CS30" s="68"/>
      <c r="CT30" s="32"/>
      <c r="CU30" s="68"/>
      <c r="CV30" s="32"/>
      <c r="CW30" s="68"/>
      <c r="CX30" s="32"/>
      <c r="CY30" s="68"/>
      <c r="CZ30" s="32"/>
    </row>
    <row r="31" spans="1:104" ht="12.75" customHeight="1">
      <c r="A31" s="184" t="s">
        <v>56</v>
      </c>
      <c r="B31" s="215" t="s">
        <v>56</v>
      </c>
      <c r="C31" s="123" t="s">
        <v>25</v>
      </c>
      <c r="D31" s="285">
        <f t="shared" si="0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1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  <c r="Z31" s="225"/>
      <c r="AA31" s="230"/>
      <c r="AB31" s="231"/>
      <c r="AC31" s="231"/>
      <c r="AD31" s="231"/>
      <c r="AE31" s="231"/>
      <c r="AF31" s="232"/>
      <c r="AG31" s="232"/>
      <c r="AH31" s="232"/>
      <c r="AI31" s="233">
        <f t="shared" si="2"/>
        <v>0</v>
      </c>
      <c r="AJ31" s="225"/>
      <c r="AK31" s="230"/>
      <c r="AL31" s="231"/>
      <c r="AM31" s="233">
        <f t="shared" si="3"/>
        <v>0</v>
      </c>
      <c r="AN31" s="225"/>
      <c r="AO31" s="230"/>
      <c r="AP31" s="231"/>
      <c r="AQ31" s="231"/>
      <c r="AR31" s="231"/>
      <c r="AS31" s="231"/>
      <c r="AT31" s="232"/>
      <c r="AU31" s="233">
        <f t="shared" si="4"/>
        <v>0</v>
      </c>
      <c r="AV31" s="68"/>
      <c r="AW31" s="32"/>
      <c r="AX31" s="225"/>
      <c r="AY31" s="230"/>
      <c r="AZ31" s="231"/>
      <c r="BA31" s="231"/>
      <c r="BB31" s="231"/>
      <c r="BC31" s="231"/>
      <c r="BD31" s="232"/>
      <c r="BE31" s="233">
        <f t="shared" si="5"/>
        <v>0</v>
      </c>
      <c r="BF31" s="68"/>
      <c r="BG31" s="32"/>
      <c r="BH31" s="68"/>
      <c r="BI31" s="32"/>
      <c r="BJ31" s="225"/>
      <c r="BK31" s="230"/>
      <c r="BL31" s="231"/>
      <c r="BM31" s="231"/>
      <c r="BN31" s="231"/>
      <c r="BO31" s="231"/>
      <c r="BP31" s="232"/>
      <c r="BQ31" s="233">
        <f t="shared" si="6"/>
        <v>0</v>
      </c>
      <c r="BR31" s="225"/>
      <c r="BS31" s="230"/>
      <c r="BT31" s="231"/>
      <c r="BU31" s="231"/>
      <c r="BV31" s="231"/>
      <c r="BW31" s="231"/>
      <c r="BX31" s="232"/>
      <c r="BY31" s="232"/>
      <c r="BZ31" s="232"/>
      <c r="CA31" s="233">
        <f t="shared" si="7"/>
        <v>0</v>
      </c>
      <c r="CB31" s="225"/>
      <c r="CC31" s="230"/>
      <c r="CD31" s="231"/>
      <c r="CE31" s="231"/>
      <c r="CF31" s="231"/>
      <c r="CG31" s="231"/>
      <c r="CH31" s="232"/>
      <c r="CI31" s="232"/>
      <c r="CJ31" s="232"/>
      <c r="CK31" s="233">
        <f t="shared" si="8"/>
        <v>0</v>
      </c>
      <c r="CL31" s="67"/>
      <c r="CM31" s="260"/>
      <c r="CN31" s="260"/>
      <c r="CO31" s="132"/>
      <c r="CP31" s="132"/>
      <c r="CQ31" s="132"/>
      <c r="CR31" s="261">
        <f t="shared" si="9"/>
        <v>0</v>
      </c>
      <c r="CS31" s="68"/>
      <c r="CT31" s="32"/>
      <c r="CU31" s="68"/>
      <c r="CV31" s="32"/>
      <c r="CW31" s="68"/>
      <c r="CX31" s="32"/>
      <c r="CY31" s="68"/>
      <c r="CZ31" s="32"/>
    </row>
    <row r="32" spans="1:104" ht="12.75" customHeight="1">
      <c r="A32" s="184" t="s">
        <v>56</v>
      </c>
      <c r="B32" s="215" t="s">
        <v>56</v>
      </c>
      <c r="C32" s="123" t="s">
        <v>26</v>
      </c>
      <c r="D32" s="285">
        <f t="shared" si="0"/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t="shared" si="1"/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  <c r="Z32" s="225"/>
      <c r="AA32" s="234"/>
      <c r="AB32" s="235"/>
      <c r="AC32" s="235"/>
      <c r="AD32" s="235"/>
      <c r="AE32" s="235"/>
      <c r="AF32" s="236"/>
      <c r="AG32" s="236"/>
      <c r="AH32" s="236"/>
      <c r="AI32" s="233">
        <f t="shared" si="2"/>
        <v>0</v>
      </c>
      <c r="AJ32" s="225"/>
      <c r="AK32" s="234"/>
      <c r="AL32" s="235"/>
      <c r="AM32" s="233">
        <f t="shared" si="3"/>
        <v>0</v>
      </c>
      <c r="AN32" s="225"/>
      <c r="AO32" s="234"/>
      <c r="AP32" s="235"/>
      <c r="AQ32" s="235"/>
      <c r="AR32" s="235"/>
      <c r="AS32" s="235"/>
      <c r="AT32" s="236"/>
      <c r="AU32" s="233">
        <f t="shared" si="4"/>
        <v>0</v>
      </c>
      <c r="AV32" s="68"/>
      <c r="AW32" s="32"/>
      <c r="AX32" s="225"/>
      <c r="AY32" s="234"/>
      <c r="AZ32" s="235"/>
      <c r="BA32" s="235"/>
      <c r="BB32" s="235"/>
      <c r="BC32" s="235"/>
      <c r="BD32" s="236"/>
      <c r="BE32" s="233">
        <f t="shared" si="5"/>
        <v>0</v>
      </c>
      <c r="BF32" s="68"/>
      <c r="BG32" s="32"/>
      <c r="BH32" s="68"/>
      <c r="BI32" s="32"/>
      <c r="BJ32" s="225"/>
      <c r="BK32" s="234"/>
      <c r="BL32" s="235"/>
      <c r="BM32" s="235"/>
      <c r="BN32" s="235"/>
      <c r="BO32" s="235"/>
      <c r="BP32" s="236"/>
      <c r="BQ32" s="233">
        <f t="shared" si="6"/>
        <v>0</v>
      </c>
      <c r="BR32" s="225"/>
      <c r="BS32" s="234"/>
      <c r="BT32" s="235"/>
      <c r="BU32" s="235"/>
      <c r="BV32" s="235"/>
      <c r="BW32" s="235"/>
      <c r="BX32" s="236"/>
      <c r="BY32" s="236"/>
      <c r="BZ32" s="236"/>
      <c r="CA32" s="233">
        <f t="shared" si="7"/>
        <v>0</v>
      </c>
      <c r="CB32" s="225"/>
      <c r="CC32" s="234"/>
      <c r="CD32" s="235"/>
      <c r="CE32" s="235"/>
      <c r="CF32" s="235"/>
      <c r="CG32" s="235"/>
      <c r="CH32" s="236"/>
      <c r="CI32" s="236"/>
      <c r="CJ32" s="236"/>
      <c r="CK32" s="233">
        <f t="shared" si="8"/>
        <v>0</v>
      </c>
      <c r="CL32" s="67"/>
      <c r="CM32" s="260"/>
      <c r="CN32" s="260"/>
      <c r="CO32" s="132"/>
      <c r="CP32" s="132"/>
      <c r="CQ32" s="132"/>
      <c r="CR32" s="261">
        <f t="shared" si="9"/>
        <v>0</v>
      </c>
      <c r="CS32" s="68"/>
      <c r="CT32" s="32"/>
      <c r="CU32" s="68"/>
      <c r="CV32" s="32"/>
      <c r="CW32" s="68"/>
      <c r="CX32" s="32"/>
      <c r="CY32" s="68"/>
      <c r="CZ32" s="32"/>
    </row>
    <row r="33" spans="1:104" ht="12.75" customHeight="1">
      <c r="A33" s="184" t="s">
        <v>56</v>
      </c>
      <c r="B33" s="215" t="s">
        <v>56</v>
      </c>
      <c r="C33" s="123" t="s">
        <v>53</v>
      </c>
      <c r="D33" s="285">
        <f t="shared" si="0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1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  <c r="Z33" s="225"/>
      <c r="AA33" s="234"/>
      <c r="AB33" s="235"/>
      <c r="AC33" s="235"/>
      <c r="AD33" s="235"/>
      <c r="AE33" s="235"/>
      <c r="AF33" s="236"/>
      <c r="AG33" s="236"/>
      <c r="AH33" s="236"/>
      <c r="AI33" s="233">
        <f t="shared" si="2"/>
        <v>0</v>
      </c>
      <c r="AJ33" s="225"/>
      <c r="AK33" s="234"/>
      <c r="AL33" s="235"/>
      <c r="AM33" s="233">
        <f t="shared" si="3"/>
        <v>0</v>
      </c>
      <c r="AN33" s="225"/>
      <c r="AO33" s="234"/>
      <c r="AP33" s="235"/>
      <c r="AQ33" s="235"/>
      <c r="AR33" s="235"/>
      <c r="AS33" s="235"/>
      <c r="AT33" s="236"/>
      <c r="AU33" s="233">
        <f t="shared" si="4"/>
        <v>0</v>
      </c>
      <c r="AV33" s="68"/>
      <c r="AW33" s="32"/>
      <c r="AX33" s="225"/>
      <c r="AY33" s="234"/>
      <c r="AZ33" s="235"/>
      <c r="BA33" s="235"/>
      <c r="BB33" s="235"/>
      <c r="BC33" s="235"/>
      <c r="BD33" s="236"/>
      <c r="BE33" s="233">
        <f t="shared" si="5"/>
        <v>0</v>
      </c>
      <c r="BF33" s="68"/>
      <c r="BG33" s="32"/>
      <c r="BH33" s="68"/>
      <c r="BI33" s="32"/>
      <c r="BJ33" s="225"/>
      <c r="BK33" s="234"/>
      <c r="BL33" s="235"/>
      <c r="BM33" s="235"/>
      <c r="BN33" s="235"/>
      <c r="BO33" s="235"/>
      <c r="BP33" s="236"/>
      <c r="BQ33" s="233">
        <f t="shared" si="6"/>
        <v>0</v>
      </c>
      <c r="BR33" s="225"/>
      <c r="BS33" s="234"/>
      <c r="BT33" s="235"/>
      <c r="BU33" s="235"/>
      <c r="BV33" s="235"/>
      <c r="BW33" s="235"/>
      <c r="BX33" s="236"/>
      <c r="BY33" s="236"/>
      <c r="BZ33" s="236"/>
      <c r="CA33" s="233">
        <f t="shared" si="7"/>
        <v>0</v>
      </c>
      <c r="CB33" s="225"/>
      <c r="CC33" s="234"/>
      <c r="CD33" s="235"/>
      <c r="CE33" s="235"/>
      <c r="CF33" s="235"/>
      <c r="CG33" s="235"/>
      <c r="CH33" s="236"/>
      <c r="CI33" s="236"/>
      <c r="CJ33" s="236"/>
      <c r="CK33" s="233">
        <f t="shared" si="8"/>
        <v>0</v>
      </c>
      <c r="CL33" s="67"/>
      <c r="CM33" s="260"/>
      <c r="CN33" s="263"/>
      <c r="CO33" s="264"/>
      <c r="CP33" s="132"/>
      <c r="CQ33" s="132"/>
      <c r="CR33" s="261">
        <f t="shared" si="9"/>
        <v>0</v>
      </c>
      <c r="CS33" s="68"/>
      <c r="CT33" s="32"/>
      <c r="CU33" s="68"/>
      <c r="CV33" s="32"/>
      <c r="CW33" s="68"/>
      <c r="CX33" s="32"/>
      <c r="CY33" s="68"/>
      <c r="CZ33" s="32"/>
    </row>
    <row r="34" spans="1:104" ht="12.75" customHeight="1">
      <c r="A34" s="184" t="s">
        <v>56</v>
      </c>
      <c r="B34" s="215" t="s">
        <v>56</v>
      </c>
      <c r="C34" s="123" t="s">
        <v>60</v>
      </c>
      <c r="D34" s="285">
        <f t="shared" si="0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1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  <c r="Z34" s="225"/>
      <c r="AA34" s="234"/>
      <c r="AB34" s="235"/>
      <c r="AC34" s="235"/>
      <c r="AD34" s="235"/>
      <c r="AE34" s="235"/>
      <c r="AF34" s="236"/>
      <c r="AG34" s="236"/>
      <c r="AH34" s="237"/>
      <c r="AI34" s="238">
        <f t="shared" si="2"/>
        <v>0</v>
      </c>
      <c r="AJ34" s="225"/>
      <c r="AK34" s="234"/>
      <c r="AL34" s="235"/>
      <c r="AM34" s="238">
        <f t="shared" si="3"/>
        <v>0</v>
      </c>
      <c r="AN34" s="225"/>
      <c r="AO34" s="234"/>
      <c r="AP34" s="235"/>
      <c r="AQ34" s="235"/>
      <c r="AR34" s="235"/>
      <c r="AS34" s="235"/>
      <c r="AT34" s="237"/>
      <c r="AU34" s="238">
        <f t="shared" si="4"/>
        <v>0</v>
      </c>
      <c r="AV34" s="68"/>
      <c r="AW34" s="32"/>
      <c r="AX34" s="225"/>
      <c r="AY34" s="234"/>
      <c r="AZ34" s="235"/>
      <c r="BA34" s="235"/>
      <c r="BB34" s="235"/>
      <c r="BC34" s="235"/>
      <c r="BD34" s="237"/>
      <c r="BE34" s="238">
        <f t="shared" si="5"/>
        <v>0</v>
      </c>
      <c r="BF34" s="68"/>
      <c r="BG34" s="32"/>
      <c r="BH34" s="68"/>
      <c r="BI34" s="32"/>
      <c r="BJ34" s="225"/>
      <c r="BK34" s="234"/>
      <c r="BL34" s="235"/>
      <c r="BM34" s="235"/>
      <c r="BN34" s="235"/>
      <c r="BO34" s="235"/>
      <c r="BP34" s="237"/>
      <c r="BQ34" s="238">
        <f t="shared" si="6"/>
        <v>0</v>
      </c>
      <c r="BR34" s="225"/>
      <c r="BS34" s="234"/>
      <c r="BT34" s="235"/>
      <c r="BU34" s="235"/>
      <c r="BV34" s="235"/>
      <c r="BW34" s="235"/>
      <c r="BX34" s="236"/>
      <c r="BY34" s="236"/>
      <c r="BZ34" s="237"/>
      <c r="CA34" s="238">
        <f t="shared" si="7"/>
        <v>0</v>
      </c>
      <c r="CB34" s="225"/>
      <c r="CC34" s="234"/>
      <c r="CD34" s="235"/>
      <c r="CE34" s="235"/>
      <c r="CF34" s="235"/>
      <c r="CG34" s="235"/>
      <c r="CH34" s="236"/>
      <c r="CI34" s="236"/>
      <c r="CJ34" s="237"/>
      <c r="CK34" s="238">
        <f t="shared" si="8"/>
        <v>0</v>
      </c>
      <c r="CL34" s="67"/>
      <c r="CM34" s="260"/>
      <c r="CN34" s="263"/>
      <c r="CO34" s="264"/>
      <c r="CP34" s="132"/>
      <c r="CQ34" s="132"/>
      <c r="CR34" s="261">
        <f t="shared" si="9"/>
        <v>0</v>
      </c>
      <c r="CS34" s="68"/>
      <c r="CT34" s="32"/>
      <c r="CU34" s="68"/>
      <c r="CV34" s="32"/>
      <c r="CW34" s="68"/>
      <c r="CX34" s="32"/>
      <c r="CY34" s="68"/>
      <c r="CZ34" s="32"/>
    </row>
    <row r="35" spans="1:104" ht="12.75" customHeight="1">
      <c r="A35" s="184" t="s">
        <v>56</v>
      </c>
      <c r="B35" s="215" t="s">
        <v>56</v>
      </c>
      <c r="C35" s="123" t="s">
        <v>186</v>
      </c>
      <c r="D35" s="285">
        <f t="shared" si="0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1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  <c r="Z35" s="225"/>
      <c r="AA35" s="230"/>
      <c r="AB35" s="231"/>
      <c r="AC35" s="231"/>
      <c r="AD35" s="231"/>
      <c r="AE35" s="231"/>
      <c r="AF35" s="232"/>
      <c r="AG35" s="232"/>
      <c r="AH35" s="239"/>
      <c r="AI35" s="238">
        <f t="shared" si="2"/>
        <v>0</v>
      </c>
      <c r="AJ35" s="225"/>
      <c r="AK35" s="230"/>
      <c r="AL35" s="231"/>
      <c r="AM35" s="238">
        <f t="shared" si="3"/>
        <v>0</v>
      </c>
      <c r="AN35" s="225"/>
      <c r="AO35" s="230"/>
      <c r="AP35" s="231"/>
      <c r="AQ35" s="231"/>
      <c r="AR35" s="231"/>
      <c r="AS35" s="231"/>
      <c r="AT35" s="239"/>
      <c r="AU35" s="238">
        <f t="shared" si="4"/>
        <v>0</v>
      </c>
      <c r="AV35" s="68"/>
      <c r="AW35" s="32"/>
      <c r="AX35" s="225"/>
      <c r="AY35" s="230"/>
      <c r="AZ35" s="231"/>
      <c r="BA35" s="231"/>
      <c r="BB35" s="231"/>
      <c r="BC35" s="231"/>
      <c r="BD35" s="239"/>
      <c r="BE35" s="238">
        <f t="shared" si="5"/>
        <v>0</v>
      </c>
      <c r="BF35" s="68"/>
      <c r="BG35" s="32"/>
      <c r="BH35" s="68"/>
      <c r="BI35" s="32"/>
      <c r="BJ35" s="225"/>
      <c r="BK35" s="234"/>
      <c r="BL35" s="235"/>
      <c r="BM35" s="235"/>
      <c r="BN35" s="235"/>
      <c r="BO35" s="235"/>
      <c r="BP35" s="237"/>
      <c r="BQ35" s="254">
        <f t="shared" si="6"/>
        <v>0</v>
      </c>
      <c r="BR35" s="225"/>
      <c r="BS35" s="230"/>
      <c r="BT35" s="231"/>
      <c r="BU35" s="231"/>
      <c r="BV35" s="231"/>
      <c r="BW35" s="231"/>
      <c r="BX35" s="232"/>
      <c r="BY35" s="232"/>
      <c r="BZ35" s="239"/>
      <c r="CA35" s="238">
        <f t="shared" si="7"/>
        <v>0</v>
      </c>
      <c r="CB35" s="225"/>
      <c r="CC35" s="230"/>
      <c r="CD35" s="231"/>
      <c r="CE35" s="231"/>
      <c r="CF35" s="231"/>
      <c r="CG35" s="231"/>
      <c r="CH35" s="232"/>
      <c r="CI35" s="232"/>
      <c r="CJ35" s="239"/>
      <c r="CK35" s="238">
        <f t="shared" si="8"/>
        <v>0</v>
      </c>
      <c r="CL35" s="67"/>
      <c r="CM35" s="131"/>
      <c r="CN35" s="260"/>
      <c r="CO35" s="132"/>
      <c r="CP35" s="132"/>
      <c r="CQ35" s="132"/>
      <c r="CR35" s="261">
        <f t="shared" si="9"/>
        <v>0</v>
      </c>
      <c r="CS35" s="68"/>
      <c r="CT35" s="32"/>
      <c r="CU35" s="68"/>
      <c r="CV35" s="32"/>
      <c r="CW35" s="68"/>
      <c r="CX35" s="32"/>
      <c r="CY35" s="68"/>
      <c r="CZ35" s="32"/>
    </row>
    <row r="36" spans="1:104" ht="12.75" customHeight="1">
      <c r="A36" s="184" t="s">
        <v>56</v>
      </c>
      <c r="B36" s="215" t="s">
        <v>56</v>
      </c>
      <c r="C36" s="123" t="s">
        <v>55</v>
      </c>
      <c r="D36" s="285">
        <f t="shared" si="0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1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  <c r="Z36" s="225"/>
      <c r="AA36" s="230"/>
      <c r="AB36" s="231"/>
      <c r="AC36" s="231"/>
      <c r="AD36" s="231"/>
      <c r="AE36" s="231"/>
      <c r="AF36" s="232"/>
      <c r="AG36" s="232"/>
      <c r="AH36" s="239"/>
      <c r="AI36" s="238">
        <f t="shared" si="2"/>
        <v>0</v>
      </c>
      <c r="AJ36" s="225"/>
      <c r="AK36" s="230"/>
      <c r="AL36" s="231"/>
      <c r="AM36" s="238">
        <f t="shared" si="3"/>
        <v>0</v>
      </c>
      <c r="AN36" s="225"/>
      <c r="AO36" s="230"/>
      <c r="AP36" s="231"/>
      <c r="AQ36" s="231"/>
      <c r="AR36" s="231"/>
      <c r="AS36" s="231"/>
      <c r="AT36" s="239"/>
      <c r="AU36" s="238">
        <f t="shared" si="4"/>
        <v>0</v>
      </c>
      <c r="AV36" s="251"/>
      <c r="AW36" s="32"/>
      <c r="AX36" s="225"/>
      <c r="AY36" s="230"/>
      <c r="AZ36" s="231"/>
      <c r="BA36" s="231"/>
      <c r="BB36" s="231"/>
      <c r="BC36" s="231"/>
      <c r="BD36" s="239"/>
      <c r="BE36" s="238">
        <f t="shared" si="5"/>
        <v>0</v>
      </c>
      <c r="BF36" s="251"/>
      <c r="BG36" s="32"/>
      <c r="BH36" s="68"/>
      <c r="BI36" s="32"/>
      <c r="BJ36" s="225"/>
      <c r="BK36" s="230"/>
      <c r="BL36" s="231"/>
      <c r="BM36" s="231"/>
      <c r="BN36" s="231"/>
      <c r="BO36" s="231"/>
      <c r="BP36" s="239"/>
      <c r="BQ36" s="238">
        <f t="shared" si="6"/>
        <v>0</v>
      </c>
      <c r="BR36" s="225"/>
      <c r="BS36" s="230"/>
      <c r="BT36" s="231"/>
      <c r="BU36" s="231"/>
      <c r="BV36" s="231"/>
      <c r="BW36" s="231"/>
      <c r="BX36" s="232"/>
      <c r="BY36" s="232"/>
      <c r="BZ36" s="239"/>
      <c r="CA36" s="238">
        <f t="shared" si="7"/>
        <v>0</v>
      </c>
      <c r="CB36" s="225"/>
      <c r="CC36" s="230"/>
      <c r="CD36" s="231"/>
      <c r="CE36" s="231"/>
      <c r="CF36" s="231"/>
      <c r="CG36" s="231"/>
      <c r="CH36" s="232"/>
      <c r="CI36" s="232"/>
      <c r="CJ36" s="239"/>
      <c r="CK36" s="238">
        <f t="shared" si="8"/>
        <v>0</v>
      </c>
      <c r="CL36" s="67"/>
      <c r="CM36" s="131"/>
      <c r="CN36" s="260"/>
      <c r="CO36" s="132"/>
      <c r="CP36" s="132"/>
      <c r="CQ36" s="132"/>
      <c r="CR36" s="261">
        <f t="shared" si="9"/>
        <v>0</v>
      </c>
      <c r="CS36" s="68"/>
      <c r="CT36" s="32"/>
      <c r="CU36" s="68"/>
      <c r="CV36" s="32"/>
      <c r="CW36" s="68"/>
      <c r="CX36" s="32"/>
      <c r="CY36" s="68"/>
      <c r="CZ36" s="32"/>
    </row>
    <row r="37" spans="1:104" ht="12.75" customHeight="1">
      <c r="A37" s="184" t="s">
        <v>56</v>
      </c>
      <c r="B37" s="215" t="s">
        <v>56</v>
      </c>
      <c r="C37" s="123" t="s">
        <v>23</v>
      </c>
      <c r="D37" s="285">
        <f t="shared" si="0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1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  <c r="Z37" s="225"/>
      <c r="AA37" s="230"/>
      <c r="AB37" s="231"/>
      <c r="AC37" s="231"/>
      <c r="AD37" s="231"/>
      <c r="AE37" s="231"/>
      <c r="AF37" s="232"/>
      <c r="AG37" s="232"/>
      <c r="AH37" s="239"/>
      <c r="AI37" s="238">
        <f t="shared" si="2"/>
        <v>0</v>
      </c>
      <c r="AJ37" s="225"/>
      <c r="AK37" s="230"/>
      <c r="AL37" s="231"/>
      <c r="AM37" s="238">
        <f t="shared" si="3"/>
        <v>0</v>
      </c>
      <c r="AN37" s="225"/>
      <c r="AO37" s="230"/>
      <c r="AP37" s="231"/>
      <c r="AQ37" s="231"/>
      <c r="AR37" s="231"/>
      <c r="AS37" s="231"/>
      <c r="AT37" s="239"/>
      <c r="AU37" s="238">
        <f t="shared" si="4"/>
        <v>0</v>
      </c>
      <c r="AV37" s="252"/>
      <c r="AW37" s="32"/>
      <c r="AX37" s="225"/>
      <c r="AY37" s="230"/>
      <c r="AZ37" s="231"/>
      <c r="BA37" s="231"/>
      <c r="BB37" s="231"/>
      <c r="BC37" s="231"/>
      <c r="BD37" s="239"/>
      <c r="BE37" s="238">
        <f t="shared" si="5"/>
        <v>0</v>
      </c>
      <c r="BF37" s="252"/>
      <c r="BG37" s="32"/>
      <c r="BH37" s="68"/>
      <c r="BI37" s="32"/>
      <c r="BJ37" s="225"/>
      <c r="BK37" s="230"/>
      <c r="BL37" s="231"/>
      <c r="BM37" s="231"/>
      <c r="BN37" s="231"/>
      <c r="BO37" s="231"/>
      <c r="BP37" s="239"/>
      <c r="BQ37" s="238">
        <f t="shared" si="6"/>
        <v>0</v>
      </c>
      <c r="BR37" s="225"/>
      <c r="BS37" s="230"/>
      <c r="BT37" s="231"/>
      <c r="BU37" s="231"/>
      <c r="BV37" s="231"/>
      <c r="BW37" s="231"/>
      <c r="BX37" s="232"/>
      <c r="BY37" s="232"/>
      <c r="BZ37" s="239"/>
      <c r="CA37" s="238">
        <f t="shared" si="7"/>
        <v>0</v>
      </c>
      <c r="CB37" s="225"/>
      <c r="CC37" s="230"/>
      <c r="CD37" s="231"/>
      <c r="CE37" s="231"/>
      <c r="CF37" s="231"/>
      <c r="CG37" s="231"/>
      <c r="CH37" s="232"/>
      <c r="CI37" s="232"/>
      <c r="CJ37" s="239"/>
      <c r="CK37" s="238">
        <f t="shared" si="8"/>
        <v>0</v>
      </c>
      <c r="CL37" s="67"/>
      <c r="CM37" s="131"/>
      <c r="CN37" s="260"/>
      <c r="CO37" s="132"/>
      <c r="CP37" s="132"/>
      <c r="CQ37" s="132"/>
      <c r="CR37" s="261">
        <f t="shared" si="9"/>
        <v>0</v>
      </c>
      <c r="CS37" s="68"/>
      <c r="CT37" s="32"/>
      <c r="CU37" s="68"/>
      <c r="CV37" s="32"/>
      <c r="CW37" s="68"/>
      <c r="CX37" s="32"/>
      <c r="CY37" s="68"/>
      <c r="CZ37" s="32"/>
    </row>
    <row r="38" spans="1:104" ht="15.75" thickBot="1">
      <c r="A38" s="185" t="s">
        <v>56</v>
      </c>
      <c r="B38" s="216" t="s">
        <v>56</v>
      </c>
      <c r="C38" s="129" t="s">
        <v>46</v>
      </c>
      <c r="D38" s="286">
        <f t="shared" si="0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1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  <c r="Z38" s="225"/>
      <c r="AA38" s="240"/>
      <c r="AB38" s="241"/>
      <c r="AC38" s="241"/>
      <c r="AD38" s="241"/>
      <c r="AE38" s="241"/>
      <c r="AF38" s="242"/>
      <c r="AG38" s="242"/>
      <c r="AH38" s="243"/>
      <c r="AI38" s="244">
        <f t="shared" si="2"/>
        <v>0</v>
      </c>
      <c r="AJ38" s="225"/>
      <c r="AK38" s="240"/>
      <c r="AL38" s="241"/>
      <c r="AM38" s="244">
        <f t="shared" si="3"/>
        <v>0</v>
      </c>
      <c r="AN38" s="225"/>
      <c r="AO38" s="240"/>
      <c r="AP38" s="241"/>
      <c r="AQ38" s="241"/>
      <c r="AR38" s="241"/>
      <c r="AS38" s="241"/>
      <c r="AT38" s="243"/>
      <c r="AU38" s="244">
        <f t="shared" si="4"/>
        <v>0</v>
      </c>
      <c r="AV38" s="253"/>
      <c r="AW38" s="38"/>
      <c r="AX38" s="225"/>
      <c r="AY38" s="240"/>
      <c r="AZ38" s="241"/>
      <c r="BA38" s="241"/>
      <c r="BB38" s="241"/>
      <c r="BC38" s="241"/>
      <c r="BD38" s="243"/>
      <c r="BE38" s="244">
        <f t="shared" si="5"/>
        <v>0</v>
      </c>
      <c r="BF38" s="253"/>
      <c r="BG38" s="38"/>
      <c r="BH38" s="68"/>
      <c r="BI38" s="38"/>
      <c r="BJ38" s="225"/>
      <c r="BK38" s="240"/>
      <c r="BL38" s="241"/>
      <c r="BM38" s="241"/>
      <c r="BN38" s="241"/>
      <c r="BO38" s="241"/>
      <c r="BP38" s="243"/>
      <c r="BQ38" s="244">
        <f t="shared" si="6"/>
        <v>0</v>
      </c>
      <c r="BR38" s="225"/>
      <c r="BS38" s="240"/>
      <c r="BT38" s="241"/>
      <c r="BU38" s="241"/>
      <c r="BV38" s="241"/>
      <c r="BW38" s="241"/>
      <c r="BX38" s="242"/>
      <c r="BY38" s="242"/>
      <c r="BZ38" s="243"/>
      <c r="CA38" s="244">
        <f t="shared" si="7"/>
        <v>0</v>
      </c>
      <c r="CB38" s="225"/>
      <c r="CC38" s="240"/>
      <c r="CD38" s="241"/>
      <c r="CE38" s="241"/>
      <c r="CF38" s="241"/>
      <c r="CG38" s="241"/>
      <c r="CH38" s="242"/>
      <c r="CI38" s="242"/>
      <c r="CJ38" s="243"/>
      <c r="CK38" s="244">
        <f t="shared" si="8"/>
        <v>0</v>
      </c>
      <c r="CL38" s="67"/>
      <c r="CM38" s="265"/>
      <c r="CN38" s="266"/>
      <c r="CO38" s="137"/>
      <c r="CP38" s="136"/>
      <c r="CQ38" s="137"/>
      <c r="CR38" s="267">
        <f t="shared" si="9"/>
        <v>0</v>
      </c>
      <c r="CS38" s="68"/>
      <c r="CT38" s="38"/>
      <c r="CU38" s="68"/>
      <c r="CV38" s="38"/>
      <c r="CW38" s="68"/>
      <c r="CX38" s="38"/>
      <c r="CY38" s="68"/>
      <c r="CZ38" s="38"/>
    </row>
    <row r="39" spans="2:96" ht="15">
      <c r="B39" s="187"/>
      <c r="C39" s="128"/>
      <c r="D39" s="278"/>
      <c r="E39" s="26"/>
      <c r="F39" s="26"/>
      <c r="G39" s="26"/>
      <c r="H39" s="27"/>
      <c r="I39" s="50"/>
      <c r="J39" s="28"/>
      <c r="K39" s="29"/>
      <c r="L39" s="29"/>
      <c r="M39" s="29" t="s">
        <v>120</v>
      </c>
      <c r="N39" s="221">
        <f>SUM(N4:N38)</f>
        <v>190</v>
      </c>
      <c r="O39" s="219" t="s">
        <v>410</v>
      </c>
      <c r="P39" s="219"/>
      <c r="Q39" s="26"/>
      <c r="R39" s="27"/>
      <c r="S39" s="50"/>
      <c r="T39" s="28"/>
      <c r="U39" s="29"/>
      <c r="V39" s="29"/>
      <c r="W39" s="29"/>
      <c r="CL39" s="29"/>
      <c r="CM39" s="268" t="s">
        <v>459</v>
      </c>
      <c r="CN39" s="36"/>
      <c r="CO39" s="36"/>
      <c r="CP39" s="36"/>
      <c r="CQ39" s="52"/>
      <c r="CR39" s="29"/>
    </row>
    <row r="40" spans="2:95" ht="12.75">
      <c r="B40" s="218" t="s">
        <v>81</v>
      </c>
      <c r="D40" s="281" t="s">
        <v>543</v>
      </c>
      <c r="F40" s="22"/>
      <c r="H40" s="22"/>
      <c r="I40" s="51"/>
      <c r="M40" s="22"/>
      <c r="N40" s="22"/>
      <c r="P40" s="22"/>
      <c r="Q40" s="22"/>
      <c r="R40" s="22"/>
      <c r="S40" s="51"/>
      <c r="W40" s="22"/>
      <c r="CL40" s="25"/>
      <c r="CM40" s="25"/>
      <c r="CN40" s="25"/>
      <c r="CO40" s="25"/>
      <c r="CP40" s="25"/>
      <c r="CQ40" s="53"/>
    </row>
    <row r="41" spans="3:95" ht="12.75">
      <c r="C41" s="113" t="s">
        <v>106</v>
      </c>
      <c r="E41" s="29"/>
      <c r="F41" s="36"/>
      <c r="G41" s="36"/>
      <c r="H41" s="36"/>
      <c r="I41" s="52"/>
      <c r="M41" s="29"/>
      <c r="N41" s="29"/>
      <c r="O41" s="29"/>
      <c r="P41" s="36"/>
      <c r="Q41" s="36"/>
      <c r="R41" s="36"/>
      <c r="S41" s="52"/>
      <c r="W41" s="29"/>
      <c r="CL41" s="25"/>
      <c r="CM41" s="25"/>
      <c r="CN41" s="25"/>
      <c r="CO41" s="25"/>
      <c r="CP41" s="25"/>
      <c r="CQ41" s="53"/>
    </row>
    <row r="42" spans="5:95" ht="12.75">
      <c r="E42" s="25"/>
      <c r="F42" s="25"/>
      <c r="G42" s="25"/>
      <c r="H42" s="25"/>
      <c r="I42" s="53"/>
      <c r="O42" s="25"/>
      <c r="P42" s="25"/>
      <c r="Q42" s="25"/>
      <c r="R42" s="25"/>
      <c r="S42" s="53"/>
      <c r="CL42" s="25"/>
      <c r="CM42" s="25"/>
      <c r="CN42" s="25"/>
      <c r="CO42" s="25"/>
      <c r="CP42" s="25"/>
      <c r="CQ42" s="53"/>
    </row>
    <row r="43" spans="1:95" ht="12.75">
      <c r="A43" s="319" t="s">
        <v>299</v>
      </c>
      <c r="B43" s="202"/>
      <c r="C43" s="320"/>
      <c r="D43" s="203"/>
      <c r="E43" s="203"/>
      <c r="F43" s="324"/>
      <c r="G43" s="25"/>
      <c r="H43" s="25"/>
      <c r="I43" s="53"/>
      <c r="O43" s="25"/>
      <c r="P43" s="25"/>
      <c r="Q43" s="25"/>
      <c r="R43" s="25"/>
      <c r="S43" s="53"/>
      <c r="CL43" s="25"/>
      <c r="CM43" s="25"/>
      <c r="CN43" s="25"/>
      <c r="CO43" s="25"/>
      <c r="CP43" s="25"/>
      <c r="CQ43" s="53"/>
    </row>
    <row r="44" spans="1:95" ht="12.75">
      <c r="A44" s="321" t="s">
        <v>694</v>
      </c>
      <c r="B44" s="202"/>
      <c r="C44" s="322"/>
      <c r="D44" s="203"/>
      <c r="E44" s="203"/>
      <c r="F44" s="324"/>
      <c r="G44" s="25"/>
      <c r="H44" s="25"/>
      <c r="I44" s="53"/>
      <c r="K44" s="34"/>
      <c r="O44" s="25"/>
      <c r="P44" s="25"/>
      <c r="Q44" s="25"/>
      <c r="R44" s="25"/>
      <c r="S44" s="53"/>
      <c r="U44" s="34"/>
      <c r="CL44" s="25"/>
      <c r="CM44" s="25"/>
      <c r="CN44" s="25"/>
      <c r="CO44" s="25"/>
      <c r="CP44" s="25"/>
      <c r="CQ44" s="53"/>
    </row>
    <row r="45" spans="1:96" ht="12.75">
      <c r="A45" s="321" t="s">
        <v>300</v>
      </c>
      <c r="B45" s="202"/>
      <c r="C45" s="322"/>
      <c r="D45" s="203"/>
      <c r="E45" s="203"/>
      <c r="F45" s="324"/>
      <c r="G45" s="25"/>
      <c r="H45" s="25"/>
      <c r="I45" s="53"/>
      <c r="O45" s="25"/>
      <c r="P45" s="25"/>
      <c r="Q45" s="25"/>
      <c r="R45" s="25"/>
      <c r="S45" s="53"/>
      <c r="CL45" s="25"/>
      <c r="CM45" s="25"/>
      <c r="CN45" s="25"/>
      <c r="CO45" s="25"/>
      <c r="CP45" s="25"/>
      <c r="CQ45" s="53"/>
      <c r="CR45" s="25"/>
    </row>
    <row r="46" spans="3:95" ht="12.75">
      <c r="C46" s="33"/>
      <c r="D46" s="280"/>
      <c r="E46" s="25"/>
      <c r="F46" s="25"/>
      <c r="G46" s="25"/>
      <c r="H46" s="25"/>
      <c r="I46" s="53"/>
      <c r="K46" s="25"/>
      <c r="O46" s="25"/>
      <c r="P46" s="25"/>
      <c r="Q46" s="25"/>
      <c r="R46" s="25"/>
      <c r="S46" s="53"/>
      <c r="U46" s="25"/>
      <c r="CL46" s="25"/>
      <c r="CM46" s="25"/>
      <c r="CN46" s="25"/>
      <c r="CO46" s="25"/>
      <c r="CP46" s="25"/>
      <c r="CQ46" s="53"/>
    </row>
    <row r="47" spans="3:23" ht="12.75">
      <c r="C47" s="220" t="s">
        <v>409</v>
      </c>
      <c r="D47" s="279">
        <f>SUM(D4:D38)</f>
        <v>3108.5</v>
      </c>
      <c r="E47" s="25"/>
      <c r="F47" s="25"/>
      <c r="G47" s="25"/>
      <c r="H47" s="25"/>
      <c r="I47" s="53"/>
      <c r="M47" s="25"/>
      <c r="N47" s="25"/>
      <c r="O47" s="25"/>
      <c r="P47" s="25"/>
      <c r="Q47" s="25"/>
      <c r="R47" s="25"/>
      <c r="S47" s="53"/>
      <c r="W47" s="25"/>
    </row>
    <row r="48" spans="5:19" ht="12.75">
      <c r="E48" s="25"/>
      <c r="F48" s="25"/>
      <c r="G48" s="25"/>
      <c r="H48" s="25"/>
      <c r="I48" s="53"/>
      <c r="O48" s="25"/>
      <c r="P48" s="25"/>
      <c r="Q48" s="25"/>
      <c r="R48" s="25"/>
      <c r="S48" s="53"/>
    </row>
  </sheetData>
  <sheetProtection/>
  <mergeCells count="23">
    <mergeCell ref="A1:A3"/>
    <mergeCell ref="B1:B3"/>
    <mergeCell ref="D1:D3"/>
    <mergeCell ref="F1:M2"/>
    <mergeCell ref="N1:N3"/>
    <mergeCell ref="P1:W2"/>
    <mergeCell ref="CZ1:CZ2"/>
    <mergeCell ref="BG1:BG2"/>
    <mergeCell ref="BI1:BI2"/>
    <mergeCell ref="BK1:BQ2"/>
    <mergeCell ref="BS1:CA2"/>
    <mergeCell ref="CC1:CK2"/>
    <mergeCell ref="CM1:CQ2"/>
    <mergeCell ref="Y1:Y2"/>
    <mergeCell ref="AA1:AI2"/>
    <mergeCell ref="CR1:CR3"/>
    <mergeCell ref="CT1:CT2"/>
    <mergeCell ref="CV1:CV2"/>
    <mergeCell ref="CX1:CX2"/>
    <mergeCell ref="AK1:AM2"/>
    <mergeCell ref="AO1:AU2"/>
    <mergeCell ref="AW1:AW2"/>
    <mergeCell ref="AY1:B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F4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279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26" width="2.710937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28125" style="24" customWidth="1"/>
    <col min="34" max="34" width="6.00390625" style="24" customWidth="1"/>
    <col min="35" max="35" width="6.421875" style="24" bestFit="1" customWidth="1"/>
    <col min="36" max="36" width="2.7109375" style="24" customWidth="1"/>
    <col min="37" max="37" width="6.28125" style="24" customWidth="1"/>
    <col min="38" max="38" width="6.00390625" style="24" customWidth="1"/>
    <col min="39" max="39" width="6.421875" style="24" bestFit="1" customWidth="1"/>
    <col min="40" max="40" width="2.7109375" style="24" customWidth="1"/>
    <col min="41" max="46" width="5.7109375" style="24" customWidth="1"/>
    <col min="47" max="47" width="6.421875" style="24" bestFit="1" customWidth="1"/>
    <col min="48" max="48" width="2.7109375" style="10" customWidth="1"/>
    <col min="49" max="49" width="9.28125" style="24" customWidth="1"/>
    <col min="50" max="50" width="2.7109375" style="24" customWidth="1"/>
    <col min="51" max="56" width="5.7109375" style="24" customWidth="1"/>
    <col min="57" max="57" width="6.421875" style="24" bestFit="1" customWidth="1"/>
    <col min="58" max="58" width="2.7109375" style="10" customWidth="1"/>
    <col min="59" max="59" width="9.28125" style="24" customWidth="1"/>
    <col min="60" max="60" width="2.7109375" style="10" customWidth="1"/>
    <col min="61" max="61" width="6.421875" style="24" customWidth="1"/>
    <col min="62" max="62" width="2.7109375" style="24" customWidth="1"/>
    <col min="63" max="68" width="5.7109375" style="24" customWidth="1"/>
    <col min="69" max="69" width="6.421875" style="24" bestFit="1" customWidth="1"/>
    <col min="70" max="70" width="2.7109375" style="24" customWidth="1"/>
    <col min="71" max="71" width="6.28125" style="24" customWidth="1"/>
    <col min="72" max="72" width="6.00390625" style="24" customWidth="1"/>
    <col min="73" max="73" width="6.28125" style="24" customWidth="1"/>
    <col min="74" max="74" width="6.00390625" style="24" customWidth="1"/>
    <col min="75" max="75" width="6.28125" style="24" customWidth="1"/>
    <col min="76" max="76" width="6.00390625" style="24" customWidth="1"/>
    <col min="77" max="77" width="6.28125" style="24" customWidth="1"/>
    <col min="78" max="78" width="6.00390625" style="24" customWidth="1"/>
    <col min="79" max="79" width="6.421875" style="24" bestFit="1" customWidth="1"/>
    <col min="80" max="80" width="2.7109375" style="24" customWidth="1"/>
    <col min="81" max="81" width="6.28125" style="24" customWidth="1"/>
    <col min="82" max="82" width="6.00390625" style="24" customWidth="1"/>
    <col min="83" max="83" width="6.28125" style="24" customWidth="1"/>
    <col min="84" max="84" width="6.00390625" style="24" customWidth="1"/>
    <col min="85" max="85" width="6.28125" style="24" customWidth="1"/>
    <col min="86" max="86" width="6.00390625" style="24" customWidth="1"/>
    <col min="87" max="87" width="6.28125" style="24" customWidth="1"/>
    <col min="88" max="88" width="6.00390625" style="24" customWidth="1"/>
    <col min="89" max="89" width="6.421875" style="24" bestFit="1" customWidth="1"/>
    <col min="90" max="90" width="2.7109375" style="23" customWidth="1"/>
    <col min="91" max="91" width="9.00390625" style="23" customWidth="1"/>
    <col min="92" max="94" width="5.7109375" style="23" customWidth="1"/>
    <col min="95" max="95" width="5.7109375" style="54" customWidth="1"/>
    <col min="96" max="96" width="5.7109375" style="23" customWidth="1"/>
    <col min="97" max="97" width="2.7109375" style="10" customWidth="1"/>
    <col min="98" max="98" width="6.421875" style="24" customWidth="1"/>
    <col min="99" max="99" width="2.7109375" style="10" customWidth="1"/>
    <col min="100" max="100" width="7.57421875" style="24" customWidth="1"/>
    <col min="101" max="101" width="2.7109375" style="10" customWidth="1"/>
    <col min="102" max="102" width="7.57421875" style="24" customWidth="1"/>
    <col min="103" max="103" width="2.7109375" style="10" customWidth="1"/>
    <col min="104" max="104" width="7.57421875" style="24" customWidth="1"/>
    <col min="105" max="105" width="2.7109375" style="23" customWidth="1"/>
    <col min="106" max="106" width="6.28125" style="23" customWidth="1"/>
    <col min="107" max="107" width="6.00390625" style="23" customWidth="1"/>
    <col min="108" max="108" width="6.28125" style="23" customWidth="1"/>
    <col min="109" max="109" width="6.00390625" style="54" customWidth="1"/>
    <col min="110" max="110" width="5.7109375" style="23" customWidth="1"/>
    <col min="111" max="16384" width="11.421875" style="24" customWidth="1"/>
  </cols>
  <sheetData>
    <row r="1" spans="1:110" ht="12.75" customHeight="1">
      <c r="A1" s="461">
        <v>2019</v>
      </c>
      <c r="B1" s="464">
        <v>2018</v>
      </c>
      <c r="C1" s="181" t="s">
        <v>50</v>
      </c>
      <c r="D1" s="486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  <c r="Z1" s="222"/>
      <c r="AA1" s="477" t="s">
        <v>411</v>
      </c>
      <c r="AB1" s="478"/>
      <c r="AC1" s="478"/>
      <c r="AD1" s="478"/>
      <c r="AE1" s="478"/>
      <c r="AF1" s="478"/>
      <c r="AG1" s="478"/>
      <c r="AH1" s="478"/>
      <c r="AI1" s="479"/>
      <c r="AJ1" s="222"/>
      <c r="AK1" s="471" t="s">
        <v>418</v>
      </c>
      <c r="AL1" s="472"/>
      <c r="AM1" s="473"/>
      <c r="AN1" s="222"/>
      <c r="AO1" s="477" t="s">
        <v>429</v>
      </c>
      <c r="AP1" s="478"/>
      <c r="AQ1" s="478"/>
      <c r="AR1" s="478"/>
      <c r="AS1" s="478"/>
      <c r="AT1" s="478"/>
      <c r="AU1" s="479"/>
      <c r="AV1" s="68"/>
      <c r="AW1" s="456" t="s">
        <v>422</v>
      </c>
      <c r="AX1" s="222"/>
      <c r="AY1" s="477" t="s">
        <v>444</v>
      </c>
      <c r="AZ1" s="478"/>
      <c r="BA1" s="478"/>
      <c r="BB1" s="478"/>
      <c r="BC1" s="478"/>
      <c r="BD1" s="478"/>
      <c r="BE1" s="479"/>
      <c r="BF1" s="68"/>
      <c r="BG1" s="456" t="s">
        <v>445</v>
      </c>
      <c r="BH1" s="68"/>
      <c r="BI1" s="456" t="s">
        <v>446</v>
      </c>
      <c r="BJ1" s="222"/>
      <c r="BK1" s="477" t="s">
        <v>450</v>
      </c>
      <c r="BL1" s="478"/>
      <c r="BM1" s="478"/>
      <c r="BN1" s="478"/>
      <c r="BO1" s="478"/>
      <c r="BP1" s="478"/>
      <c r="BQ1" s="479"/>
      <c r="BR1" s="222"/>
      <c r="BS1" s="477" t="s">
        <v>451</v>
      </c>
      <c r="BT1" s="478"/>
      <c r="BU1" s="478"/>
      <c r="BV1" s="478"/>
      <c r="BW1" s="478"/>
      <c r="BX1" s="478"/>
      <c r="BY1" s="478"/>
      <c r="BZ1" s="478"/>
      <c r="CA1" s="479"/>
      <c r="CB1" s="222"/>
      <c r="CC1" s="477" t="s">
        <v>455</v>
      </c>
      <c r="CD1" s="478"/>
      <c r="CE1" s="478"/>
      <c r="CF1" s="478"/>
      <c r="CG1" s="478"/>
      <c r="CH1" s="478"/>
      <c r="CI1" s="478"/>
      <c r="CJ1" s="478"/>
      <c r="CK1" s="479"/>
      <c r="CL1" s="70"/>
      <c r="CM1" s="467" t="s">
        <v>529</v>
      </c>
      <c r="CN1" s="483"/>
      <c r="CO1" s="483"/>
      <c r="CP1" s="483"/>
      <c r="CQ1" s="484"/>
      <c r="CR1" s="458" t="s">
        <v>0</v>
      </c>
      <c r="CS1" s="68"/>
      <c r="CT1" s="456" t="s">
        <v>530</v>
      </c>
      <c r="CU1" s="68"/>
      <c r="CV1" s="491" t="s">
        <v>538</v>
      </c>
      <c r="CW1" s="68"/>
      <c r="CX1" s="489" t="s">
        <v>93</v>
      </c>
      <c r="CY1" s="68"/>
      <c r="CZ1" s="456" t="s">
        <v>539</v>
      </c>
      <c r="DA1" s="70"/>
      <c r="DB1" s="493" t="s">
        <v>545</v>
      </c>
      <c r="DC1" s="493"/>
      <c r="DD1" s="493"/>
      <c r="DE1" s="494"/>
      <c r="DF1" s="458" t="s">
        <v>0</v>
      </c>
    </row>
    <row r="2" spans="1:110" ht="20.25" customHeight="1" thickBot="1">
      <c r="A2" s="462"/>
      <c r="B2" s="465"/>
      <c r="C2" s="94" t="s">
        <v>54</v>
      </c>
      <c r="D2" s="487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  <c r="Z2" s="69"/>
      <c r="AA2" s="480"/>
      <c r="AB2" s="481"/>
      <c r="AC2" s="481"/>
      <c r="AD2" s="481"/>
      <c r="AE2" s="481"/>
      <c r="AF2" s="481"/>
      <c r="AG2" s="481"/>
      <c r="AH2" s="481"/>
      <c r="AI2" s="482"/>
      <c r="AJ2" s="69"/>
      <c r="AK2" s="474"/>
      <c r="AL2" s="475"/>
      <c r="AM2" s="476"/>
      <c r="AN2" s="69"/>
      <c r="AO2" s="480"/>
      <c r="AP2" s="481"/>
      <c r="AQ2" s="481"/>
      <c r="AR2" s="481"/>
      <c r="AS2" s="481"/>
      <c r="AT2" s="481"/>
      <c r="AU2" s="482"/>
      <c r="AV2" s="68"/>
      <c r="AW2" s="457"/>
      <c r="AX2" s="69"/>
      <c r="AY2" s="480"/>
      <c r="AZ2" s="481"/>
      <c r="BA2" s="481"/>
      <c r="BB2" s="481"/>
      <c r="BC2" s="481"/>
      <c r="BD2" s="481"/>
      <c r="BE2" s="482"/>
      <c r="BF2" s="68"/>
      <c r="BG2" s="457"/>
      <c r="BH2" s="68"/>
      <c r="BI2" s="457"/>
      <c r="BJ2" s="69"/>
      <c r="BK2" s="480"/>
      <c r="BL2" s="481"/>
      <c r="BM2" s="481"/>
      <c r="BN2" s="481"/>
      <c r="BO2" s="481"/>
      <c r="BP2" s="481"/>
      <c r="BQ2" s="482"/>
      <c r="BR2" s="69"/>
      <c r="BS2" s="480"/>
      <c r="BT2" s="481"/>
      <c r="BU2" s="481"/>
      <c r="BV2" s="481"/>
      <c r="BW2" s="481"/>
      <c r="BX2" s="481"/>
      <c r="BY2" s="481"/>
      <c r="BZ2" s="481"/>
      <c r="CA2" s="482"/>
      <c r="CB2" s="69"/>
      <c r="CC2" s="480"/>
      <c r="CD2" s="481"/>
      <c r="CE2" s="481"/>
      <c r="CF2" s="481"/>
      <c r="CG2" s="481"/>
      <c r="CH2" s="481"/>
      <c r="CI2" s="481"/>
      <c r="CJ2" s="481"/>
      <c r="CK2" s="482"/>
      <c r="CL2" s="71"/>
      <c r="CM2" s="485"/>
      <c r="CN2" s="485"/>
      <c r="CO2" s="485"/>
      <c r="CP2" s="485"/>
      <c r="CQ2" s="437"/>
      <c r="CR2" s="459"/>
      <c r="CS2" s="68"/>
      <c r="CT2" s="457"/>
      <c r="CU2" s="68"/>
      <c r="CV2" s="492"/>
      <c r="CW2" s="68"/>
      <c r="CX2" s="490"/>
      <c r="CY2" s="68"/>
      <c r="CZ2" s="457"/>
      <c r="DA2" s="71"/>
      <c r="DB2" s="495"/>
      <c r="DC2" s="495"/>
      <c r="DD2" s="495"/>
      <c r="DE2" s="496"/>
      <c r="DF2" s="459"/>
    </row>
    <row r="3" spans="1:110" ht="13.5" customHeight="1" thickBot="1">
      <c r="A3" s="463"/>
      <c r="B3" s="466"/>
      <c r="C3" s="95" t="s">
        <v>16</v>
      </c>
      <c r="D3" s="488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  <c r="Z3" s="223"/>
      <c r="AA3" s="66" t="s">
        <v>187</v>
      </c>
      <c r="AB3" s="44" t="s">
        <v>188</v>
      </c>
      <c r="AC3" s="44" t="s">
        <v>189</v>
      </c>
      <c r="AD3" s="49" t="s">
        <v>190</v>
      </c>
      <c r="AE3" s="45" t="s">
        <v>75</v>
      </c>
      <c r="AF3" s="45" t="s">
        <v>76</v>
      </c>
      <c r="AG3" s="45" t="s">
        <v>78</v>
      </c>
      <c r="AH3" s="46" t="s">
        <v>79</v>
      </c>
      <c r="AI3" s="224" t="s">
        <v>0</v>
      </c>
      <c r="AJ3" s="223"/>
      <c r="AK3" s="66" t="s">
        <v>419</v>
      </c>
      <c r="AL3" s="44" t="s">
        <v>420</v>
      </c>
      <c r="AM3" s="224" t="s">
        <v>0</v>
      </c>
      <c r="AN3" s="223"/>
      <c r="AO3" s="248" t="s">
        <v>423</v>
      </c>
      <c r="AP3" s="249" t="s">
        <v>424</v>
      </c>
      <c r="AQ3" s="249" t="s">
        <v>425</v>
      </c>
      <c r="AR3" s="249" t="s">
        <v>426</v>
      </c>
      <c r="AS3" s="250" t="s">
        <v>427</v>
      </c>
      <c r="AT3" s="250" t="s">
        <v>428</v>
      </c>
      <c r="AU3" s="224" t="s">
        <v>0</v>
      </c>
      <c r="AV3" s="68"/>
      <c r="AW3" s="37" t="s">
        <v>0</v>
      </c>
      <c r="AX3" s="223"/>
      <c r="AY3" s="248" t="s">
        <v>423</v>
      </c>
      <c r="AZ3" s="249" t="s">
        <v>424</v>
      </c>
      <c r="BA3" s="249" t="s">
        <v>425</v>
      </c>
      <c r="BB3" s="249" t="s">
        <v>426</v>
      </c>
      <c r="BC3" s="250" t="s">
        <v>427</v>
      </c>
      <c r="BD3" s="250" t="s">
        <v>428</v>
      </c>
      <c r="BE3" s="224" t="s">
        <v>0</v>
      </c>
      <c r="BF3" s="68"/>
      <c r="BG3" s="37" t="s">
        <v>0</v>
      </c>
      <c r="BH3" s="68"/>
      <c r="BI3" s="37" t="s">
        <v>0</v>
      </c>
      <c r="BJ3" s="223"/>
      <c r="BK3" s="248" t="s">
        <v>423</v>
      </c>
      <c r="BL3" s="249" t="s">
        <v>424</v>
      </c>
      <c r="BM3" s="249" t="s">
        <v>425</v>
      </c>
      <c r="BN3" s="249" t="s">
        <v>426</v>
      </c>
      <c r="BO3" s="250" t="s">
        <v>427</v>
      </c>
      <c r="BP3" s="250" t="s">
        <v>428</v>
      </c>
      <c r="BQ3" s="224" t="s">
        <v>0</v>
      </c>
      <c r="BR3" s="223"/>
      <c r="BS3" s="66" t="s">
        <v>187</v>
      </c>
      <c r="BT3" s="44" t="s">
        <v>188</v>
      </c>
      <c r="BU3" s="44" t="s">
        <v>189</v>
      </c>
      <c r="BV3" s="49" t="s">
        <v>190</v>
      </c>
      <c r="BW3" s="45" t="s">
        <v>75</v>
      </c>
      <c r="BX3" s="45" t="s">
        <v>76</v>
      </c>
      <c r="BY3" s="45" t="s">
        <v>78</v>
      </c>
      <c r="BZ3" s="46" t="s">
        <v>79</v>
      </c>
      <c r="CA3" s="224" t="s">
        <v>0</v>
      </c>
      <c r="CB3" s="223"/>
      <c r="CC3" s="66" t="s">
        <v>187</v>
      </c>
      <c r="CD3" s="44" t="s">
        <v>188</v>
      </c>
      <c r="CE3" s="44" t="s">
        <v>189</v>
      </c>
      <c r="CF3" s="49" t="s">
        <v>190</v>
      </c>
      <c r="CG3" s="45" t="s">
        <v>75</v>
      </c>
      <c r="CH3" s="45" t="s">
        <v>76</v>
      </c>
      <c r="CI3" s="45" t="s">
        <v>78</v>
      </c>
      <c r="CJ3" s="46" t="s">
        <v>79</v>
      </c>
      <c r="CK3" s="224" t="s">
        <v>0</v>
      </c>
      <c r="CL3" s="69"/>
      <c r="CM3" s="255" t="s">
        <v>456</v>
      </c>
      <c r="CN3" s="249" t="s">
        <v>91</v>
      </c>
      <c r="CO3" s="249" t="s">
        <v>457</v>
      </c>
      <c r="CP3" s="249" t="s">
        <v>458</v>
      </c>
      <c r="CQ3" s="256" t="s">
        <v>80</v>
      </c>
      <c r="CR3" s="460"/>
      <c r="CS3" s="68"/>
      <c r="CT3" s="37" t="s">
        <v>0</v>
      </c>
      <c r="CU3" s="68"/>
      <c r="CV3" s="37" t="s">
        <v>0</v>
      </c>
      <c r="CW3" s="68"/>
      <c r="CX3" s="37" t="s">
        <v>0</v>
      </c>
      <c r="CY3" s="68"/>
      <c r="CZ3" s="37" t="s">
        <v>0</v>
      </c>
      <c r="DA3" s="69"/>
      <c r="DB3" s="249" t="s">
        <v>75</v>
      </c>
      <c r="DC3" s="249" t="s">
        <v>76</v>
      </c>
      <c r="DD3" s="249" t="s">
        <v>78</v>
      </c>
      <c r="DE3" s="256" t="s">
        <v>79</v>
      </c>
      <c r="DF3" s="460"/>
    </row>
    <row r="4" spans="1:110" ht="12.75" customHeight="1">
      <c r="A4" s="182">
        <v>1</v>
      </c>
      <c r="B4" s="212">
        <v>1</v>
      </c>
      <c r="C4" s="121" t="s">
        <v>29</v>
      </c>
      <c r="D4" s="277">
        <f aca="true" t="shared" si="0" ref="D4:D38">SUM(Y4+AI4+AM4+AU4+AW4+BE4+BG4+BI4+CA4+CK4+CR4+CT4+CV4+CX4+DF4)</f>
        <v>1040.5</v>
      </c>
      <c r="E4" s="188"/>
      <c r="F4" s="247">
        <v>6</v>
      </c>
      <c r="G4" s="147">
        <v>2</v>
      </c>
      <c r="H4" s="147">
        <v>1</v>
      </c>
      <c r="I4" s="147">
        <v>1</v>
      </c>
      <c r="J4" s="147">
        <v>6</v>
      </c>
      <c r="K4" s="147">
        <v>3</v>
      </c>
      <c r="L4" s="147">
        <v>3</v>
      </c>
      <c r="M4" s="62"/>
      <c r="N4" s="139">
        <f aca="true" t="shared" si="1" ref="N4:N38">SUM(F4:M4)</f>
        <v>22</v>
      </c>
      <c r="O4" s="67"/>
      <c r="P4" s="130">
        <v>94</v>
      </c>
      <c r="Q4" s="60">
        <v>112</v>
      </c>
      <c r="R4" s="60">
        <v>26</v>
      </c>
      <c r="S4" s="61">
        <v>71</v>
      </c>
      <c r="T4" s="60">
        <v>204.5</v>
      </c>
      <c r="U4" s="60">
        <v>145.5</v>
      </c>
      <c r="V4" s="60">
        <v>147</v>
      </c>
      <c r="W4" s="62"/>
      <c r="X4" s="68"/>
      <c r="Y4" s="35">
        <v>10</v>
      </c>
      <c r="Z4" s="225"/>
      <c r="AA4" s="226">
        <v>20</v>
      </c>
      <c r="AB4" s="227">
        <v>20</v>
      </c>
      <c r="AC4" s="227"/>
      <c r="AD4" s="227">
        <v>15</v>
      </c>
      <c r="AE4" s="227">
        <v>19</v>
      </c>
      <c r="AF4" s="228">
        <v>21</v>
      </c>
      <c r="AG4" s="228"/>
      <c r="AH4" s="228"/>
      <c r="AI4" s="229">
        <f aca="true" t="shared" si="2" ref="AI4:AI38">SUM(AA4:AH4)</f>
        <v>95</v>
      </c>
      <c r="AJ4" s="225"/>
      <c r="AK4" s="226"/>
      <c r="AL4" s="227">
        <v>23</v>
      </c>
      <c r="AM4" s="229">
        <f aca="true" t="shared" si="3" ref="AM4:AM38">SUM(AK4:AL4)</f>
        <v>23</v>
      </c>
      <c r="AN4" s="225"/>
      <c r="AO4" s="226">
        <v>12</v>
      </c>
      <c r="AP4" s="227"/>
      <c r="AQ4" s="227">
        <v>10</v>
      </c>
      <c r="AR4" s="227">
        <v>15</v>
      </c>
      <c r="AS4" s="227">
        <v>42</v>
      </c>
      <c r="AT4" s="228">
        <v>20</v>
      </c>
      <c r="AU4" s="229">
        <f aca="true" t="shared" si="4" ref="AU4:AU38">SUM(AO4:AT4)</f>
        <v>99</v>
      </c>
      <c r="AV4" s="68"/>
      <c r="AW4" s="35">
        <v>100</v>
      </c>
      <c r="AX4" s="225"/>
      <c r="AY4" s="226">
        <v>1</v>
      </c>
      <c r="AZ4" s="227">
        <v>26</v>
      </c>
      <c r="BA4" s="227">
        <v>1</v>
      </c>
      <c r="BB4" s="227">
        <v>8</v>
      </c>
      <c r="BC4" s="227">
        <v>13</v>
      </c>
      <c r="BD4" s="228">
        <v>30</v>
      </c>
      <c r="BE4" s="229">
        <f aca="true" t="shared" si="5" ref="BE4:BE38">SUM(AY4:BD4)</f>
        <v>79</v>
      </c>
      <c r="BF4" s="68"/>
      <c r="BG4" s="35">
        <v>100</v>
      </c>
      <c r="BH4" s="68"/>
      <c r="BI4" s="35">
        <v>175</v>
      </c>
      <c r="BJ4" s="225"/>
      <c r="BK4" s="226"/>
      <c r="BL4" s="227"/>
      <c r="BM4" s="227"/>
      <c r="BN4" s="227"/>
      <c r="BO4" s="227"/>
      <c r="BP4" s="228"/>
      <c r="BQ4" s="229">
        <f aca="true" t="shared" si="6" ref="BQ4:BQ38">SUM(BK4:BP4)</f>
        <v>0</v>
      </c>
      <c r="BR4" s="225"/>
      <c r="BS4" s="226">
        <v>20</v>
      </c>
      <c r="BT4" s="227"/>
      <c r="BU4" s="227">
        <v>1</v>
      </c>
      <c r="BV4" s="227"/>
      <c r="BW4" s="227"/>
      <c r="BX4" s="228"/>
      <c r="BY4" s="228"/>
      <c r="BZ4" s="228"/>
      <c r="CA4" s="229">
        <f aca="true" t="shared" si="7" ref="CA4:CA38">SUM(BS4:BZ4)</f>
        <v>21</v>
      </c>
      <c r="CB4" s="225"/>
      <c r="CC4" s="226">
        <v>1</v>
      </c>
      <c r="CD4" s="227">
        <v>20</v>
      </c>
      <c r="CE4" s="227"/>
      <c r="CF4" s="227">
        <v>1</v>
      </c>
      <c r="CG4" s="227">
        <v>11</v>
      </c>
      <c r="CH4" s="228">
        <v>2</v>
      </c>
      <c r="CI4" s="228"/>
      <c r="CJ4" s="228"/>
      <c r="CK4" s="229">
        <f aca="true" t="shared" si="8" ref="CK4:CK38">SUM(CC4:CJ4)</f>
        <v>35</v>
      </c>
      <c r="CL4" s="67"/>
      <c r="CM4" s="273">
        <v>40</v>
      </c>
      <c r="CN4" s="257">
        <v>7</v>
      </c>
      <c r="CO4" s="258">
        <v>6</v>
      </c>
      <c r="CP4" s="258">
        <v>5</v>
      </c>
      <c r="CQ4" s="258">
        <v>3</v>
      </c>
      <c r="CR4" s="259">
        <f aca="true" t="shared" si="9" ref="CR4:CR38">SUM(CM4:CQ4)</f>
        <v>61</v>
      </c>
      <c r="CS4" s="68"/>
      <c r="CT4" s="35">
        <v>37.5</v>
      </c>
      <c r="CU4" s="68"/>
      <c r="CV4" s="35">
        <v>30</v>
      </c>
      <c r="CW4" s="68"/>
      <c r="CX4" s="35"/>
      <c r="CY4" s="68"/>
      <c r="CZ4" s="35"/>
      <c r="DA4" s="67"/>
      <c r="DB4" s="257">
        <v>54</v>
      </c>
      <c r="DC4" s="258">
        <v>1</v>
      </c>
      <c r="DD4" s="258">
        <v>120</v>
      </c>
      <c r="DE4" s="258"/>
      <c r="DF4" s="259">
        <f aca="true" t="shared" si="10" ref="DF4:DF38">SUM(DB4:DE4)</f>
        <v>175</v>
      </c>
    </row>
    <row r="5" spans="1:110" ht="12.75" customHeight="1">
      <c r="A5" s="183">
        <v>2</v>
      </c>
      <c r="B5" s="213">
        <v>4</v>
      </c>
      <c r="C5" s="122" t="s">
        <v>62</v>
      </c>
      <c r="D5" s="285">
        <f t="shared" si="0"/>
        <v>415</v>
      </c>
      <c r="E5" s="189"/>
      <c r="F5" s="246">
        <v>2</v>
      </c>
      <c r="G5" s="132"/>
      <c r="H5" s="148">
        <v>4</v>
      </c>
      <c r="I5" s="132"/>
      <c r="J5" s="148">
        <v>2</v>
      </c>
      <c r="K5" s="148">
        <v>1</v>
      </c>
      <c r="L5" s="148">
        <v>2</v>
      </c>
      <c r="M5" s="275">
        <v>1</v>
      </c>
      <c r="N5" s="140">
        <f t="shared" si="1"/>
        <v>12</v>
      </c>
      <c r="O5" s="67"/>
      <c r="P5" s="131">
        <v>29</v>
      </c>
      <c r="Q5" s="132"/>
      <c r="R5" s="132">
        <v>224</v>
      </c>
      <c r="S5" s="134"/>
      <c r="T5" s="132">
        <v>45</v>
      </c>
      <c r="U5" s="132">
        <v>15</v>
      </c>
      <c r="V5" s="132">
        <v>48</v>
      </c>
      <c r="W5" s="133">
        <v>1</v>
      </c>
      <c r="X5" s="68"/>
      <c r="Y5" s="32">
        <v>8</v>
      </c>
      <c r="Z5" s="225"/>
      <c r="AA5" s="230">
        <v>10</v>
      </c>
      <c r="AB5" s="231"/>
      <c r="AC5" s="231">
        <v>21</v>
      </c>
      <c r="AD5" s="231"/>
      <c r="AE5" s="231">
        <v>2</v>
      </c>
      <c r="AF5" s="232">
        <v>1</v>
      </c>
      <c r="AG5" s="232"/>
      <c r="AH5" s="232"/>
      <c r="AI5" s="233">
        <f t="shared" si="2"/>
        <v>34</v>
      </c>
      <c r="AJ5" s="225"/>
      <c r="AK5" s="230">
        <v>8</v>
      </c>
      <c r="AL5" s="231"/>
      <c r="AM5" s="233">
        <f t="shared" si="3"/>
        <v>8</v>
      </c>
      <c r="AN5" s="225"/>
      <c r="AO5" s="230">
        <v>7</v>
      </c>
      <c r="AP5" s="231"/>
      <c r="AQ5" s="231">
        <v>9</v>
      </c>
      <c r="AR5" s="231"/>
      <c r="AS5" s="231">
        <v>9</v>
      </c>
      <c r="AT5" s="232">
        <v>1</v>
      </c>
      <c r="AU5" s="233">
        <f t="shared" si="4"/>
        <v>26</v>
      </c>
      <c r="AV5" s="68"/>
      <c r="AW5" s="32">
        <v>40</v>
      </c>
      <c r="AX5" s="225"/>
      <c r="AY5" s="230">
        <v>1</v>
      </c>
      <c r="AZ5" s="231"/>
      <c r="BA5" s="231">
        <v>2</v>
      </c>
      <c r="BB5" s="231"/>
      <c r="BC5" s="231"/>
      <c r="BD5" s="232"/>
      <c r="BE5" s="233">
        <f t="shared" si="5"/>
        <v>3</v>
      </c>
      <c r="BF5" s="68"/>
      <c r="BG5" s="32">
        <v>40</v>
      </c>
      <c r="BH5" s="68"/>
      <c r="BI5" s="32">
        <v>50</v>
      </c>
      <c r="BJ5" s="225"/>
      <c r="BK5" s="230"/>
      <c r="BL5" s="231"/>
      <c r="BM5" s="231"/>
      <c r="BN5" s="231"/>
      <c r="BO5" s="231"/>
      <c r="BP5" s="232"/>
      <c r="BQ5" s="233">
        <f t="shared" si="6"/>
        <v>0</v>
      </c>
      <c r="BR5" s="225"/>
      <c r="BS5" s="230">
        <v>1</v>
      </c>
      <c r="BT5" s="231"/>
      <c r="BU5" s="231"/>
      <c r="BV5" s="231"/>
      <c r="BW5" s="231"/>
      <c r="BX5" s="232"/>
      <c r="BY5" s="232"/>
      <c r="BZ5" s="232"/>
      <c r="CA5" s="233">
        <f t="shared" si="7"/>
        <v>1</v>
      </c>
      <c r="CB5" s="225"/>
      <c r="CC5" s="230"/>
      <c r="CD5" s="231"/>
      <c r="CE5" s="231">
        <v>1</v>
      </c>
      <c r="CF5" s="231"/>
      <c r="CG5" s="231">
        <v>1</v>
      </c>
      <c r="CH5" s="232">
        <v>1</v>
      </c>
      <c r="CI5" s="232"/>
      <c r="CJ5" s="232"/>
      <c r="CK5" s="233">
        <f t="shared" si="8"/>
        <v>3</v>
      </c>
      <c r="CL5" s="67"/>
      <c r="CM5" s="274">
        <v>30</v>
      </c>
      <c r="CN5" s="260">
        <v>9</v>
      </c>
      <c r="CO5" s="132">
        <v>11</v>
      </c>
      <c r="CP5" s="132">
        <v>9</v>
      </c>
      <c r="CQ5" s="132">
        <v>9</v>
      </c>
      <c r="CR5" s="261">
        <f t="shared" si="9"/>
        <v>68</v>
      </c>
      <c r="CS5" s="68"/>
      <c r="CT5" s="32"/>
      <c r="CU5" s="68"/>
      <c r="CV5" s="32">
        <v>20</v>
      </c>
      <c r="CW5" s="68"/>
      <c r="CX5" s="32">
        <v>110</v>
      </c>
      <c r="CY5" s="68"/>
      <c r="CZ5" s="32"/>
      <c r="DA5" s="67"/>
      <c r="DB5" s="260">
        <v>1</v>
      </c>
      <c r="DC5" s="132">
        <v>1</v>
      </c>
      <c r="DD5" s="132">
        <v>2</v>
      </c>
      <c r="DE5" s="132"/>
      <c r="DF5" s="261">
        <f t="shared" si="10"/>
        <v>4</v>
      </c>
    </row>
    <row r="6" spans="1:110" ht="12.75" customHeight="1">
      <c r="A6" s="183">
        <v>3</v>
      </c>
      <c r="B6" s="213">
        <v>8</v>
      </c>
      <c r="C6" s="123" t="s">
        <v>185</v>
      </c>
      <c r="D6" s="285">
        <f t="shared" si="0"/>
        <v>245</v>
      </c>
      <c r="E6" s="189"/>
      <c r="F6" s="246">
        <v>2</v>
      </c>
      <c r="G6" s="132"/>
      <c r="H6" s="148">
        <v>2</v>
      </c>
      <c r="I6" s="132"/>
      <c r="J6" s="148">
        <v>1</v>
      </c>
      <c r="K6" s="132"/>
      <c r="L6" s="148">
        <v>3</v>
      </c>
      <c r="M6" s="275">
        <v>1</v>
      </c>
      <c r="N6" s="140">
        <f t="shared" si="1"/>
        <v>9</v>
      </c>
      <c r="O6" s="67"/>
      <c r="P6" s="131">
        <v>46</v>
      </c>
      <c r="Q6" s="132"/>
      <c r="R6" s="132">
        <v>2</v>
      </c>
      <c r="S6" s="134"/>
      <c r="T6" s="132">
        <v>65</v>
      </c>
      <c r="U6" s="132"/>
      <c r="V6" s="132">
        <v>78</v>
      </c>
      <c r="W6" s="133">
        <v>6</v>
      </c>
      <c r="X6" s="68"/>
      <c r="Y6" s="32">
        <v>3</v>
      </c>
      <c r="Z6" s="225"/>
      <c r="AA6" s="230">
        <v>8</v>
      </c>
      <c r="AB6" s="231"/>
      <c r="AC6" s="231"/>
      <c r="AD6" s="231"/>
      <c r="AE6" s="231">
        <v>1</v>
      </c>
      <c r="AF6" s="232"/>
      <c r="AG6" s="232">
        <v>2</v>
      </c>
      <c r="AH6" s="232"/>
      <c r="AI6" s="233">
        <f t="shared" si="2"/>
        <v>11</v>
      </c>
      <c r="AJ6" s="225"/>
      <c r="AK6" s="230"/>
      <c r="AL6" s="231"/>
      <c r="AM6" s="233">
        <f t="shared" si="3"/>
        <v>0</v>
      </c>
      <c r="AN6" s="225"/>
      <c r="AO6" s="230">
        <v>15</v>
      </c>
      <c r="AP6" s="231"/>
      <c r="AQ6" s="231">
        <v>1</v>
      </c>
      <c r="AR6" s="231"/>
      <c r="AS6" s="231">
        <v>3</v>
      </c>
      <c r="AT6" s="232"/>
      <c r="AU6" s="233">
        <f t="shared" si="4"/>
        <v>19</v>
      </c>
      <c r="AV6" s="68"/>
      <c r="AW6" s="32">
        <v>30</v>
      </c>
      <c r="AX6" s="225"/>
      <c r="AY6" s="230">
        <v>1</v>
      </c>
      <c r="AZ6" s="231"/>
      <c r="BA6" s="231"/>
      <c r="BB6" s="231"/>
      <c r="BC6" s="231">
        <v>9</v>
      </c>
      <c r="BD6" s="232"/>
      <c r="BE6" s="233">
        <f t="shared" si="5"/>
        <v>10</v>
      </c>
      <c r="BF6" s="68"/>
      <c r="BG6" s="32">
        <v>20</v>
      </c>
      <c r="BH6" s="68"/>
      <c r="BI6" s="32"/>
      <c r="BJ6" s="225"/>
      <c r="BK6" s="230"/>
      <c r="BL6" s="231"/>
      <c r="BM6" s="231"/>
      <c r="BN6" s="231"/>
      <c r="BO6" s="231"/>
      <c r="BP6" s="232"/>
      <c r="BQ6" s="233">
        <f t="shared" si="6"/>
        <v>0</v>
      </c>
      <c r="BR6" s="225"/>
      <c r="BS6" s="230">
        <v>6</v>
      </c>
      <c r="BT6" s="231"/>
      <c r="BU6" s="231"/>
      <c r="BV6" s="231"/>
      <c r="BW6" s="231">
        <v>20</v>
      </c>
      <c r="BX6" s="232"/>
      <c r="BY6" s="232">
        <v>9</v>
      </c>
      <c r="BZ6" s="232"/>
      <c r="CA6" s="233">
        <f t="shared" si="7"/>
        <v>35</v>
      </c>
      <c r="CB6" s="225"/>
      <c r="CC6" s="230">
        <v>1</v>
      </c>
      <c r="CD6" s="231"/>
      <c r="CE6" s="231"/>
      <c r="CF6" s="231"/>
      <c r="CG6" s="231"/>
      <c r="CH6" s="232"/>
      <c r="CI6" s="232"/>
      <c r="CJ6" s="232"/>
      <c r="CK6" s="233">
        <f t="shared" si="8"/>
        <v>1</v>
      </c>
      <c r="CL6" s="67"/>
      <c r="CM6" s="274">
        <v>20</v>
      </c>
      <c r="CN6" s="260">
        <v>5</v>
      </c>
      <c r="CO6" s="132">
        <v>7</v>
      </c>
      <c r="CP6" s="132">
        <v>11</v>
      </c>
      <c r="CQ6" s="132">
        <v>2</v>
      </c>
      <c r="CR6" s="261">
        <f t="shared" si="9"/>
        <v>45</v>
      </c>
      <c r="CS6" s="68"/>
      <c r="CT6" s="32">
        <v>20</v>
      </c>
      <c r="CU6" s="68"/>
      <c r="CV6" s="32"/>
      <c r="CW6" s="68"/>
      <c r="CX6" s="32"/>
      <c r="CY6" s="68"/>
      <c r="CZ6" s="32"/>
      <c r="DA6" s="67"/>
      <c r="DB6" s="260">
        <v>20</v>
      </c>
      <c r="DC6" s="132"/>
      <c r="DD6" s="132">
        <v>31</v>
      </c>
      <c r="DE6" s="132"/>
      <c r="DF6" s="261">
        <f t="shared" si="10"/>
        <v>51</v>
      </c>
    </row>
    <row r="7" spans="1:110" ht="12.75" customHeight="1">
      <c r="A7" s="183">
        <v>4</v>
      </c>
      <c r="B7" s="213">
        <v>9</v>
      </c>
      <c r="C7" s="122" t="s">
        <v>17</v>
      </c>
      <c r="D7" s="285">
        <f t="shared" si="0"/>
        <v>233</v>
      </c>
      <c r="E7" s="189"/>
      <c r="F7" s="246">
        <v>2</v>
      </c>
      <c r="G7" s="132"/>
      <c r="H7" s="148">
        <v>2</v>
      </c>
      <c r="I7" s="132"/>
      <c r="J7" s="148">
        <v>3</v>
      </c>
      <c r="K7" s="132"/>
      <c r="L7" s="148">
        <v>2</v>
      </c>
      <c r="M7" s="133"/>
      <c r="N7" s="140">
        <f t="shared" si="1"/>
        <v>9</v>
      </c>
      <c r="O7" s="67"/>
      <c r="P7" s="131">
        <v>80</v>
      </c>
      <c r="Q7" s="132"/>
      <c r="R7" s="132">
        <v>3</v>
      </c>
      <c r="S7" s="134"/>
      <c r="T7" s="132">
        <v>16</v>
      </c>
      <c r="U7" s="132"/>
      <c r="V7" s="132">
        <v>59</v>
      </c>
      <c r="W7" s="133"/>
      <c r="X7" s="68"/>
      <c r="Y7" s="32">
        <v>2</v>
      </c>
      <c r="Z7" s="225"/>
      <c r="AA7" s="230">
        <v>21</v>
      </c>
      <c r="AB7" s="231"/>
      <c r="AC7" s="231"/>
      <c r="AD7" s="231"/>
      <c r="AE7" s="231"/>
      <c r="AF7" s="232"/>
      <c r="AG7" s="232">
        <v>1</v>
      </c>
      <c r="AH7" s="232"/>
      <c r="AI7" s="233">
        <f t="shared" si="2"/>
        <v>22</v>
      </c>
      <c r="AJ7" s="225"/>
      <c r="AK7" s="230"/>
      <c r="AL7" s="231"/>
      <c r="AM7" s="233">
        <f t="shared" si="3"/>
        <v>0</v>
      </c>
      <c r="AN7" s="225"/>
      <c r="AO7" s="230">
        <v>9</v>
      </c>
      <c r="AP7" s="231"/>
      <c r="AQ7" s="231">
        <v>1</v>
      </c>
      <c r="AR7" s="231"/>
      <c r="AS7" s="231">
        <v>3</v>
      </c>
      <c r="AT7" s="232"/>
      <c r="AU7" s="233">
        <f t="shared" si="4"/>
        <v>13</v>
      </c>
      <c r="AV7" s="68"/>
      <c r="AW7" s="32">
        <v>30</v>
      </c>
      <c r="AX7" s="225"/>
      <c r="AY7" s="230">
        <v>8</v>
      </c>
      <c r="AZ7" s="231"/>
      <c r="BA7" s="231"/>
      <c r="BB7" s="231"/>
      <c r="BC7" s="231">
        <v>2</v>
      </c>
      <c r="BD7" s="232"/>
      <c r="BE7" s="233">
        <f t="shared" si="5"/>
        <v>10</v>
      </c>
      <c r="BF7" s="68"/>
      <c r="BG7" s="32">
        <v>20</v>
      </c>
      <c r="BH7" s="68"/>
      <c r="BI7" s="32">
        <v>50</v>
      </c>
      <c r="BJ7" s="225"/>
      <c r="BK7" s="230"/>
      <c r="BL7" s="231"/>
      <c r="BM7" s="231"/>
      <c r="BN7" s="231"/>
      <c r="BO7" s="231"/>
      <c r="BP7" s="232"/>
      <c r="BQ7" s="233">
        <f t="shared" si="6"/>
        <v>0</v>
      </c>
      <c r="BR7" s="225"/>
      <c r="BS7" s="230"/>
      <c r="BT7" s="231"/>
      <c r="BU7" s="231"/>
      <c r="BV7" s="231"/>
      <c r="BW7" s="231"/>
      <c r="BX7" s="232"/>
      <c r="BY7" s="232">
        <v>1</v>
      </c>
      <c r="BZ7" s="232"/>
      <c r="CA7" s="233">
        <f t="shared" si="7"/>
        <v>1</v>
      </c>
      <c r="CB7" s="225"/>
      <c r="CC7" s="230">
        <v>1</v>
      </c>
      <c r="CD7" s="231"/>
      <c r="CE7" s="231"/>
      <c r="CF7" s="231"/>
      <c r="CG7" s="231">
        <v>1</v>
      </c>
      <c r="CH7" s="232"/>
      <c r="CI7" s="232"/>
      <c r="CJ7" s="232"/>
      <c r="CK7" s="233">
        <f t="shared" si="8"/>
        <v>2</v>
      </c>
      <c r="CL7" s="67"/>
      <c r="CM7" s="260">
        <v>25</v>
      </c>
      <c r="CN7" s="260">
        <v>11</v>
      </c>
      <c r="CO7" s="132">
        <v>2</v>
      </c>
      <c r="CP7" s="132">
        <v>2</v>
      </c>
      <c r="CQ7" s="132">
        <v>16</v>
      </c>
      <c r="CR7" s="261">
        <f t="shared" si="9"/>
        <v>56</v>
      </c>
      <c r="CS7" s="68"/>
      <c r="CT7" s="32">
        <v>16</v>
      </c>
      <c r="CU7" s="68"/>
      <c r="CV7" s="32">
        <v>10</v>
      </c>
      <c r="CW7" s="68"/>
      <c r="CX7" s="32"/>
      <c r="CY7" s="68"/>
      <c r="CZ7" s="32"/>
      <c r="DA7" s="67"/>
      <c r="DB7" s="260"/>
      <c r="DC7" s="132"/>
      <c r="DD7" s="132">
        <v>1</v>
      </c>
      <c r="DE7" s="132"/>
      <c r="DF7" s="261">
        <f t="shared" si="10"/>
        <v>1</v>
      </c>
    </row>
    <row r="8" spans="1:110" ht="12.75" customHeight="1">
      <c r="A8" s="191">
        <v>5</v>
      </c>
      <c r="B8" s="213">
        <v>2</v>
      </c>
      <c r="C8" s="122" t="s">
        <v>57</v>
      </c>
      <c r="D8" s="285">
        <f t="shared" si="0"/>
        <v>230.5</v>
      </c>
      <c r="E8" s="189"/>
      <c r="F8" s="246">
        <v>3</v>
      </c>
      <c r="G8" s="132"/>
      <c r="H8" s="148">
        <v>4</v>
      </c>
      <c r="I8" s="132"/>
      <c r="J8" s="148">
        <v>2</v>
      </c>
      <c r="K8" s="148">
        <v>1</v>
      </c>
      <c r="L8" s="148">
        <v>1</v>
      </c>
      <c r="M8" s="275">
        <v>1</v>
      </c>
      <c r="N8" s="140">
        <f t="shared" si="1"/>
        <v>12</v>
      </c>
      <c r="O8" s="67"/>
      <c r="P8" s="131">
        <v>52</v>
      </c>
      <c r="Q8" s="132"/>
      <c r="R8" s="132">
        <v>51</v>
      </c>
      <c r="S8" s="134"/>
      <c r="T8" s="132">
        <v>18.5</v>
      </c>
      <c r="U8" s="132">
        <v>18</v>
      </c>
      <c r="V8" s="132">
        <v>1</v>
      </c>
      <c r="W8" s="133">
        <v>1</v>
      </c>
      <c r="X8" s="68"/>
      <c r="Y8" s="32">
        <v>3</v>
      </c>
      <c r="Z8" s="225"/>
      <c r="AA8" s="230"/>
      <c r="AB8" s="231"/>
      <c r="AC8" s="231">
        <v>2</v>
      </c>
      <c r="AD8" s="231"/>
      <c r="AE8" s="231">
        <v>2</v>
      </c>
      <c r="AF8" s="232"/>
      <c r="AG8" s="232"/>
      <c r="AH8" s="232"/>
      <c r="AI8" s="233">
        <f t="shared" si="2"/>
        <v>4</v>
      </c>
      <c r="AJ8" s="225"/>
      <c r="AK8" s="230"/>
      <c r="AL8" s="231"/>
      <c r="AM8" s="233">
        <f t="shared" si="3"/>
        <v>0</v>
      </c>
      <c r="AN8" s="225"/>
      <c r="AO8" s="230">
        <v>21</v>
      </c>
      <c r="AP8" s="231"/>
      <c r="AQ8" s="231">
        <v>4</v>
      </c>
      <c r="AR8" s="231"/>
      <c r="AS8" s="231">
        <v>1</v>
      </c>
      <c r="AT8" s="232">
        <v>6</v>
      </c>
      <c r="AU8" s="233">
        <f t="shared" si="4"/>
        <v>32</v>
      </c>
      <c r="AV8" s="68"/>
      <c r="AW8" s="32">
        <v>40</v>
      </c>
      <c r="AX8" s="225"/>
      <c r="AY8" s="230"/>
      <c r="AZ8" s="231"/>
      <c r="BA8" s="231">
        <v>2</v>
      </c>
      <c r="BB8" s="231"/>
      <c r="BC8" s="231"/>
      <c r="BD8" s="232">
        <v>1</v>
      </c>
      <c r="BE8" s="233">
        <f t="shared" si="5"/>
        <v>3</v>
      </c>
      <c r="BF8" s="68"/>
      <c r="BG8" s="32">
        <v>20</v>
      </c>
      <c r="BH8" s="68"/>
      <c r="BI8" s="32">
        <v>75</v>
      </c>
      <c r="BJ8" s="225"/>
      <c r="BK8" s="230"/>
      <c r="BL8" s="231"/>
      <c r="BM8" s="231"/>
      <c r="BN8" s="231"/>
      <c r="BO8" s="231"/>
      <c r="BP8" s="232"/>
      <c r="BQ8" s="233">
        <f t="shared" si="6"/>
        <v>0</v>
      </c>
      <c r="BR8" s="225"/>
      <c r="BS8" s="230"/>
      <c r="BT8" s="231"/>
      <c r="BU8" s="231">
        <v>10</v>
      </c>
      <c r="BV8" s="231"/>
      <c r="BW8" s="231"/>
      <c r="BX8" s="232"/>
      <c r="BY8" s="232"/>
      <c r="BZ8" s="232"/>
      <c r="CA8" s="233">
        <f t="shared" si="7"/>
        <v>10</v>
      </c>
      <c r="CB8" s="225"/>
      <c r="CC8" s="230"/>
      <c r="CD8" s="231"/>
      <c r="CE8" s="231">
        <v>2</v>
      </c>
      <c r="CF8" s="231"/>
      <c r="CG8" s="231">
        <v>2</v>
      </c>
      <c r="CH8" s="232">
        <v>1</v>
      </c>
      <c r="CI8" s="232"/>
      <c r="CJ8" s="232"/>
      <c r="CK8" s="233">
        <f t="shared" si="8"/>
        <v>5</v>
      </c>
      <c r="CL8" s="67"/>
      <c r="CM8" s="274">
        <v>15</v>
      </c>
      <c r="CN8" s="260">
        <v>1</v>
      </c>
      <c r="CO8" s="132">
        <v>9</v>
      </c>
      <c r="CP8" s="132">
        <v>2</v>
      </c>
      <c r="CQ8" s="132">
        <v>2</v>
      </c>
      <c r="CR8" s="261">
        <f t="shared" si="9"/>
        <v>29</v>
      </c>
      <c r="CS8" s="68"/>
      <c r="CT8" s="32">
        <v>7.5</v>
      </c>
      <c r="CU8" s="68"/>
      <c r="CV8" s="32"/>
      <c r="CW8" s="68"/>
      <c r="CX8" s="32"/>
      <c r="CY8" s="68"/>
      <c r="CZ8" s="32"/>
      <c r="DA8" s="67"/>
      <c r="DB8" s="260">
        <v>2</v>
      </c>
      <c r="DC8" s="132"/>
      <c r="DD8" s="132"/>
      <c r="DE8" s="132"/>
      <c r="DF8" s="261">
        <f t="shared" si="10"/>
        <v>2</v>
      </c>
    </row>
    <row r="9" spans="1:110" ht="12.75" customHeight="1">
      <c r="A9" s="183">
        <v>6</v>
      </c>
      <c r="B9" s="213">
        <v>6</v>
      </c>
      <c r="C9" s="123" t="s">
        <v>27</v>
      </c>
      <c r="D9" s="285">
        <f t="shared" si="0"/>
        <v>221</v>
      </c>
      <c r="E9" s="189"/>
      <c r="F9" s="131"/>
      <c r="G9" s="148">
        <v>1</v>
      </c>
      <c r="H9" s="148">
        <v>2</v>
      </c>
      <c r="I9" s="148">
        <v>3</v>
      </c>
      <c r="J9" s="148">
        <v>2</v>
      </c>
      <c r="K9" s="132"/>
      <c r="L9" s="148">
        <v>2</v>
      </c>
      <c r="M9" s="275">
        <v>1</v>
      </c>
      <c r="N9" s="140">
        <f t="shared" si="1"/>
        <v>11</v>
      </c>
      <c r="O9" s="67"/>
      <c r="P9" s="131"/>
      <c r="Q9" s="132">
        <v>77</v>
      </c>
      <c r="R9" s="132">
        <v>3</v>
      </c>
      <c r="S9" s="134">
        <v>117</v>
      </c>
      <c r="T9" s="132">
        <v>6</v>
      </c>
      <c r="U9" s="132"/>
      <c r="V9" s="132">
        <v>2</v>
      </c>
      <c r="W9" s="133">
        <v>6</v>
      </c>
      <c r="X9" s="68"/>
      <c r="Y9" s="32">
        <v>11</v>
      </c>
      <c r="Z9" s="225"/>
      <c r="AA9" s="230"/>
      <c r="AB9" s="231">
        <v>10</v>
      </c>
      <c r="AC9" s="231">
        <v>1</v>
      </c>
      <c r="AD9" s="231">
        <v>8</v>
      </c>
      <c r="AE9" s="231"/>
      <c r="AF9" s="232"/>
      <c r="AG9" s="232"/>
      <c r="AH9" s="232"/>
      <c r="AI9" s="233">
        <f t="shared" si="2"/>
        <v>19</v>
      </c>
      <c r="AJ9" s="225"/>
      <c r="AK9" s="230"/>
      <c r="AL9" s="231"/>
      <c r="AM9" s="233">
        <f t="shared" si="3"/>
        <v>0</v>
      </c>
      <c r="AN9" s="225"/>
      <c r="AO9" s="230"/>
      <c r="AP9" s="231">
        <v>20</v>
      </c>
      <c r="AQ9" s="231">
        <v>2</v>
      </c>
      <c r="AR9" s="231">
        <v>19</v>
      </c>
      <c r="AS9" s="231"/>
      <c r="AT9" s="232"/>
      <c r="AU9" s="233">
        <f t="shared" si="4"/>
        <v>41</v>
      </c>
      <c r="AV9" s="68"/>
      <c r="AW9" s="32">
        <v>30</v>
      </c>
      <c r="AX9" s="225"/>
      <c r="AY9" s="230"/>
      <c r="AZ9" s="231">
        <v>1</v>
      </c>
      <c r="BA9" s="231"/>
      <c r="BB9" s="231">
        <v>11</v>
      </c>
      <c r="BC9" s="231"/>
      <c r="BD9" s="232"/>
      <c r="BE9" s="233">
        <f t="shared" si="5"/>
        <v>12</v>
      </c>
      <c r="BF9" s="68"/>
      <c r="BG9" s="32">
        <v>20</v>
      </c>
      <c r="BH9" s="68"/>
      <c r="BI9" s="32"/>
      <c r="BJ9" s="225"/>
      <c r="BK9" s="230"/>
      <c r="BL9" s="231"/>
      <c r="BM9" s="231"/>
      <c r="BN9" s="231"/>
      <c r="BO9" s="231"/>
      <c r="BP9" s="232"/>
      <c r="BQ9" s="233">
        <f t="shared" si="6"/>
        <v>0</v>
      </c>
      <c r="BR9" s="225"/>
      <c r="BS9" s="230"/>
      <c r="BT9" s="231">
        <v>20</v>
      </c>
      <c r="BU9" s="231"/>
      <c r="BV9" s="231">
        <v>20</v>
      </c>
      <c r="BW9" s="231"/>
      <c r="BX9" s="232"/>
      <c r="BY9" s="232"/>
      <c r="BZ9" s="232"/>
      <c r="CA9" s="233">
        <f t="shared" si="7"/>
        <v>40</v>
      </c>
      <c r="CB9" s="225"/>
      <c r="CC9" s="230"/>
      <c r="CD9" s="231">
        <v>15</v>
      </c>
      <c r="CE9" s="231"/>
      <c r="CF9" s="231">
        <v>6</v>
      </c>
      <c r="CG9" s="231"/>
      <c r="CH9" s="232"/>
      <c r="CI9" s="232"/>
      <c r="CJ9" s="232"/>
      <c r="CK9" s="233">
        <f t="shared" si="8"/>
        <v>21</v>
      </c>
      <c r="CL9" s="67"/>
      <c r="CM9" s="260">
        <v>10</v>
      </c>
      <c r="CN9" s="260">
        <v>1</v>
      </c>
      <c r="CO9" s="132">
        <v>2</v>
      </c>
      <c r="CP9" s="132">
        <v>2</v>
      </c>
      <c r="CQ9" s="132">
        <v>2</v>
      </c>
      <c r="CR9" s="261">
        <f t="shared" si="9"/>
        <v>17</v>
      </c>
      <c r="CS9" s="68"/>
      <c r="CT9" s="32">
        <v>10</v>
      </c>
      <c r="CU9" s="68"/>
      <c r="CV9" s="32"/>
      <c r="CW9" s="68"/>
      <c r="CX9" s="32"/>
      <c r="CY9" s="68"/>
      <c r="CZ9" s="32"/>
      <c r="DA9" s="67"/>
      <c r="DB9" s="260"/>
      <c r="DC9" s="132"/>
      <c r="DD9" s="132"/>
      <c r="DE9" s="132"/>
      <c r="DF9" s="261">
        <f t="shared" si="10"/>
        <v>0</v>
      </c>
    </row>
    <row r="10" spans="1:110" ht="12.75" customHeight="1">
      <c r="A10" s="183">
        <v>7</v>
      </c>
      <c r="B10" s="213">
        <v>7</v>
      </c>
      <c r="C10" s="123" t="s">
        <v>164</v>
      </c>
      <c r="D10" s="285">
        <f t="shared" si="0"/>
        <v>143</v>
      </c>
      <c r="E10" s="189"/>
      <c r="F10" s="131"/>
      <c r="G10" s="132"/>
      <c r="H10" s="148">
        <v>3</v>
      </c>
      <c r="I10" s="148">
        <v>1</v>
      </c>
      <c r="J10" s="132"/>
      <c r="K10" s="132"/>
      <c r="L10" s="148">
        <v>1</v>
      </c>
      <c r="M10" s="133"/>
      <c r="N10" s="140">
        <f t="shared" si="1"/>
        <v>5</v>
      </c>
      <c r="O10" s="67"/>
      <c r="P10" s="131">
        <v>3</v>
      </c>
      <c r="Q10" s="132"/>
      <c r="R10" s="132">
        <v>108</v>
      </c>
      <c r="S10" s="134">
        <v>7</v>
      </c>
      <c r="T10" s="132"/>
      <c r="U10" s="132"/>
      <c r="V10" s="132">
        <v>15</v>
      </c>
      <c r="W10" s="133"/>
      <c r="X10" s="68"/>
      <c r="Y10" s="32">
        <v>11</v>
      </c>
      <c r="Z10" s="225"/>
      <c r="AA10" s="230"/>
      <c r="AB10" s="231"/>
      <c r="AC10" s="231"/>
      <c r="AD10" s="231"/>
      <c r="AE10" s="231"/>
      <c r="AF10" s="232"/>
      <c r="AG10" s="232"/>
      <c r="AH10" s="232"/>
      <c r="AI10" s="233">
        <f t="shared" si="2"/>
        <v>0</v>
      </c>
      <c r="AJ10" s="225"/>
      <c r="AK10" s="230"/>
      <c r="AL10" s="231"/>
      <c r="AM10" s="233">
        <f t="shared" si="3"/>
        <v>0</v>
      </c>
      <c r="AN10" s="225"/>
      <c r="AO10" s="230">
        <v>1</v>
      </c>
      <c r="AP10" s="231"/>
      <c r="AQ10" s="231">
        <v>2</v>
      </c>
      <c r="AR10" s="231">
        <v>1</v>
      </c>
      <c r="AS10" s="231"/>
      <c r="AT10" s="232"/>
      <c r="AU10" s="233">
        <f t="shared" si="4"/>
        <v>4</v>
      </c>
      <c r="AV10" s="68"/>
      <c r="AW10" s="32">
        <v>10</v>
      </c>
      <c r="AX10" s="225"/>
      <c r="AY10" s="230"/>
      <c r="AZ10" s="231"/>
      <c r="BA10" s="231">
        <v>25</v>
      </c>
      <c r="BB10" s="231"/>
      <c r="BC10" s="231"/>
      <c r="BD10" s="232"/>
      <c r="BE10" s="233">
        <f t="shared" si="5"/>
        <v>25</v>
      </c>
      <c r="BF10" s="68"/>
      <c r="BG10" s="32">
        <v>20</v>
      </c>
      <c r="BH10" s="68"/>
      <c r="BI10" s="32"/>
      <c r="BJ10" s="225"/>
      <c r="BK10" s="230"/>
      <c r="BL10" s="231"/>
      <c r="BM10" s="231"/>
      <c r="BN10" s="231"/>
      <c r="BO10" s="231"/>
      <c r="BP10" s="232"/>
      <c r="BQ10" s="233">
        <f t="shared" si="6"/>
        <v>0</v>
      </c>
      <c r="BR10" s="225"/>
      <c r="BS10" s="230">
        <v>1</v>
      </c>
      <c r="BT10" s="231"/>
      <c r="BU10" s="231"/>
      <c r="BV10" s="231">
        <v>6</v>
      </c>
      <c r="BW10" s="231"/>
      <c r="BX10" s="232"/>
      <c r="BY10" s="232">
        <v>15</v>
      </c>
      <c r="BZ10" s="232"/>
      <c r="CA10" s="233">
        <f t="shared" si="7"/>
        <v>22</v>
      </c>
      <c r="CB10" s="225"/>
      <c r="CC10" s="230">
        <v>1</v>
      </c>
      <c r="CD10" s="231"/>
      <c r="CE10" s="231">
        <v>20</v>
      </c>
      <c r="CF10" s="231"/>
      <c r="CG10" s="231"/>
      <c r="CH10" s="232"/>
      <c r="CI10" s="232"/>
      <c r="CJ10" s="232"/>
      <c r="CK10" s="233">
        <f t="shared" si="8"/>
        <v>21</v>
      </c>
      <c r="CL10" s="67"/>
      <c r="CM10" s="260"/>
      <c r="CN10" s="260"/>
      <c r="CO10" s="132"/>
      <c r="CP10" s="132"/>
      <c r="CQ10" s="132"/>
      <c r="CR10" s="261">
        <f t="shared" si="9"/>
        <v>0</v>
      </c>
      <c r="CS10" s="68"/>
      <c r="CT10" s="32"/>
      <c r="CU10" s="68"/>
      <c r="CV10" s="32"/>
      <c r="CW10" s="68"/>
      <c r="CX10" s="32">
        <v>30</v>
      </c>
      <c r="CY10" s="68"/>
      <c r="CZ10" s="32"/>
      <c r="DA10" s="67"/>
      <c r="DB10" s="260"/>
      <c r="DC10" s="132"/>
      <c r="DD10" s="132"/>
      <c r="DE10" s="132"/>
      <c r="DF10" s="261">
        <f t="shared" si="10"/>
        <v>0</v>
      </c>
    </row>
    <row r="11" spans="1:110" ht="12.75" customHeight="1">
      <c r="A11" s="183">
        <v>8</v>
      </c>
      <c r="B11" s="214">
        <v>5</v>
      </c>
      <c r="C11" s="122" t="s">
        <v>19</v>
      </c>
      <c r="D11" s="285">
        <f t="shared" si="0"/>
        <v>123</v>
      </c>
      <c r="E11" s="189"/>
      <c r="F11" s="131"/>
      <c r="G11" s="132"/>
      <c r="H11" s="148">
        <v>2</v>
      </c>
      <c r="I11" s="132"/>
      <c r="J11" s="148">
        <v>2</v>
      </c>
      <c r="K11" s="148">
        <v>1</v>
      </c>
      <c r="L11" s="148">
        <v>1</v>
      </c>
      <c r="M11" s="275">
        <v>1</v>
      </c>
      <c r="N11" s="140">
        <f t="shared" si="1"/>
        <v>7</v>
      </c>
      <c r="O11" s="67"/>
      <c r="P11" s="131"/>
      <c r="Q11" s="132"/>
      <c r="R11" s="132">
        <v>48</v>
      </c>
      <c r="S11" s="134"/>
      <c r="T11" s="132">
        <v>51</v>
      </c>
      <c r="U11" s="132">
        <v>1</v>
      </c>
      <c r="V11" s="132">
        <v>13</v>
      </c>
      <c r="W11" s="133">
        <v>1</v>
      </c>
      <c r="X11" s="68"/>
      <c r="Y11" s="32">
        <v>7</v>
      </c>
      <c r="Z11" s="225"/>
      <c r="AA11" s="230"/>
      <c r="AB11" s="231"/>
      <c r="AC11" s="231">
        <v>15</v>
      </c>
      <c r="AD11" s="231"/>
      <c r="AE11" s="231">
        <v>6</v>
      </c>
      <c r="AF11" s="232"/>
      <c r="AG11" s="232"/>
      <c r="AH11" s="232"/>
      <c r="AI11" s="233">
        <f t="shared" si="2"/>
        <v>21</v>
      </c>
      <c r="AJ11" s="225"/>
      <c r="AK11" s="230"/>
      <c r="AL11" s="231"/>
      <c r="AM11" s="233">
        <f t="shared" si="3"/>
        <v>0</v>
      </c>
      <c r="AN11" s="225"/>
      <c r="AO11" s="230"/>
      <c r="AP11" s="231"/>
      <c r="AQ11" s="231">
        <v>15</v>
      </c>
      <c r="AR11" s="231"/>
      <c r="AS11" s="231">
        <v>10</v>
      </c>
      <c r="AT11" s="232"/>
      <c r="AU11" s="233">
        <f t="shared" si="4"/>
        <v>25</v>
      </c>
      <c r="AV11" s="68"/>
      <c r="AW11" s="32">
        <v>20</v>
      </c>
      <c r="AX11" s="225"/>
      <c r="AY11" s="230"/>
      <c r="AZ11" s="231"/>
      <c r="BA11" s="231"/>
      <c r="BB11" s="231"/>
      <c r="BC11" s="231">
        <v>1</v>
      </c>
      <c r="BD11" s="232"/>
      <c r="BE11" s="233">
        <f t="shared" si="5"/>
        <v>1</v>
      </c>
      <c r="BF11" s="68"/>
      <c r="BG11" s="32"/>
      <c r="BH11" s="68"/>
      <c r="BI11" s="32"/>
      <c r="BJ11" s="225"/>
      <c r="BK11" s="230"/>
      <c r="BL11" s="231"/>
      <c r="BM11" s="231"/>
      <c r="BN11" s="231"/>
      <c r="BO11" s="231"/>
      <c r="BP11" s="232"/>
      <c r="BQ11" s="233">
        <f t="shared" si="6"/>
        <v>0</v>
      </c>
      <c r="BR11" s="225"/>
      <c r="BS11" s="230"/>
      <c r="BT11" s="231"/>
      <c r="BU11" s="231"/>
      <c r="BV11" s="231"/>
      <c r="BW11" s="231"/>
      <c r="BX11" s="232"/>
      <c r="BY11" s="232"/>
      <c r="BZ11" s="232"/>
      <c r="CA11" s="233">
        <f t="shared" si="7"/>
        <v>0</v>
      </c>
      <c r="CB11" s="225"/>
      <c r="CC11" s="230"/>
      <c r="CD11" s="231"/>
      <c r="CE11" s="231"/>
      <c r="CF11" s="231"/>
      <c r="CG11" s="231">
        <v>1</v>
      </c>
      <c r="CH11" s="232"/>
      <c r="CI11" s="232"/>
      <c r="CJ11" s="232"/>
      <c r="CK11" s="233">
        <f t="shared" si="8"/>
        <v>1</v>
      </c>
      <c r="CL11" s="67"/>
      <c r="CM11" s="260">
        <v>10</v>
      </c>
      <c r="CN11" s="260">
        <v>2</v>
      </c>
      <c r="CO11" s="132">
        <v>1</v>
      </c>
      <c r="CP11" s="132">
        <v>2</v>
      </c>
      <c r="CQ11" s="132">
        <v>5</v>
      </c>
      <c r="CR11" s="261">
        <f t="shared" si="9"/>
        <v>20</v>
      </c>
      <c r="CS11" s="68"/>
      <c r="CT11" s="32">
        <v>16</v>
      </c>
      <c r="CU11" s="68"/>
      <c r="CV11" s="32">
        <v>10</v>
      </c>
      <c r="CW11" s="68"/>
      <c r="CX11" s="32"/>
      <c r="CY11" s="68"/>
      <c r="CZ11" s="32"/>
      <c r="DA11" s="67"/>
      <c r="DB11" s="260">
        <v>1</v>
      </c>
      <c r="DC11" s="132"/>
      <c r="DD11" s="132">
        <v>1</v>
      </c>
      <c r="DE11" s="132"/>
      <c r="DF11" s="261">
        <f t="shared" si="10"/>
        <v>2</v>
      </c>
    </row>
    <row r="12" spans="1:110" ht="12.75" customHeight="1">
      <c r="A12" s="183">
        <v>9</v>
      </c>
      <c r="B12" s="213">
        <v>3</v>
      </c>
      <c r="C12" s="123" t="s">
        <v>74</v>
      </c>
      <c r="D12" s="285">
        <f t="shared" si="0"/>
        <v>119</v>
      </c>
      <c r="E12" s="189"/>
      <c r="F12" s="246">
        <v>2</v>
      </c>
      <c r="G12" s="132"/>
      <c r="H12" s="148">
        <v>2</v>
      </c>
      <c r="I12" s="148">
        <v>1</v>
      </c>
      <c r="J12" s="148">
        <v>3</v>
      </c>
      <c r="K12" s="148">
        <v>1</v>
      </c>
      <c r="L12" s="148">
        <v>1</v>
      </c>
      <c r="M12" s="275">
        <v>1</v>
      </c>
      <c r="N12" s="140">
        <f t="shared" si="1"/>
        <v>11</v>
      </c>
      <c r="O12" s="67"/>
      <c r="P12" s="131">
        <v>1</v>
      </c>
      <c r="Q12" s="132"/>
      <c r="R12" s="132">
        <v>2</v>
      </c>
      <c r="S12" s="134">
        <v>46</v>
      </c>
      <c r="T12" s="132">
        <v>14</v>
      </c>
      <c r="U12" s="132">
        <v>31</v>
      </c>
      <c r="V12" s="132">
        <v>1</v>
      </c>
      <c r="W12" s="133">
        <v>4</v>
      </c>
      <c r="X12" s="68"/>
      <c r="Y12" s="32"/>
      <c r="Z12" s="225"/>
      <c r="AA12" s="230"/>
      <c r="AB12" s="231"/>
      <c r="AC12" s="231"/>
      <c r="AD12" s="231"/>
      <c r="AE12" s="231"/>
      <c r="AF12" s="232"/>
      <c r="AG12" s="232"/>
      <c r="AH12" s="232"/>
      <c r="AI12" s="233">
        <f t="shared" si="2"/>
        <v>0</v>
      </c>
      <c r="AJ12" s="225"/>
      <c r="AK12" s="230"/>
      <c r="AL12" s="231"/>
      <c r="AM12" s="233">
        <f t="shared" si="3"/>
        <v>0</v>
      </c>
      <c r="AN12" s="225"/>
      <c r="AO12" s="230"/>
      <c r="AP12" s="231"/>
      <c r="AQ12" s="231"/>
      <c r="AR12" s="231"/>
      <c r="AS12" s="231">
        <v>1</v>
      </c>
      <c r="AT12" s="232">
        <v>15</v>
      </c>
      <c r="AU12" s="233">
        <f t="shared" si="4"/>
        <v>16</v>
      </c>
      <c r="AV12" s="68"/>
      <c r="AW12" s="32">
        <v>20</v>
      </c>
      <c r="AX12" s="225"/>
      <c r="AY12" s="230"/>
      <c r="AZ12" s="231"/>
      <c r="BA12" s="231"/>
      <c r="BB12" s="231">
        <v>15</v>
      </c>
      <c r="BC12" s="231"/>
      <c r="BD12" s="232">
        <v>1</v>
      </c>
      <c r="BE12" s="233">
        <f t="shared" si="5"/>
        <v>16</v>
      </c>
      <c r="BF12" s="68"/>
      <c r="BG12" s="32">
        <v>20</v>
      </c>
      <c r="BH12" s="68"/>
      <c r="BI12" s="32">
        <v>10</v>
      </c>
      <c r="BJ12" s="225"/>
      <c r="BK12" s="230"/>
      <c r="BL12" s="231"/>
      <c r="BM12" s="231"/>
      <c r="BN12" s="231"/>
      <c r="BO12" s="231"/>
      <c r="BP12" s="232"/>
      <c r="BQ12" s="233">
        <f t="shared" si="6"/>
        <v>0</v>
      </c>
      <c r="BR12" s="225"/>
      <c r="BS12" s="230"/>
      <c r="BT12" s="231"/>
      <c r="BU12" s="231"/>
      <c r="BV12" s="231"/>
      <c r="BW12" s="231"/>
      <c r="BX12" s="232"/>
      <c r="BY12" s="232"/>
      <c r="BZ12" s="232"/>
      <c r="CA12" s="233">
        <f t="shared" si="7"/>
        <v>0</v>
      </c>
      <c r="CB12" s="225"/>
      <c r="CC12" s="230"/>
      <c r="CD12" s="231"/>
      <c r="CE12" s="231"/>
      <c r="CF12" s="231"/>
      <c r="CG12" s="231"/>
      <c r="CH12" s="232"/>
      <c r="CI12" s="232"/>
      <c r="CJ12" s="232"/>
      <c r="CK12" s="233">
        <f t="shared" si="8"/>
        <v>0</v>
      </c>
      <c r="CL12" s="67"/>
      <c r="CM12" s="274">
        <v>10</v>
      </c>
      <c r="CN12" s="260">
        <v>2</v>
      </c>
      <c r="CO12" s="132">
        <v>2</v>
      </c>
      <c r="CP12" s="132">
        <v>2</v>
      </c>
      <c r="CQ12" s="132">
        <v>1</v>
      </c>
      <c r="CR12" s="261">
        <f t="shared" si="9"/>
        <v>17</v>
      </c>
      <c r="CS12" s="68"/>
      <c r="CT12" s="32">
        <v>20</v>
      </c>
      <c r="CU12" s="68"/>
      <c r="CV12" s="32"/>
      <c r="CW12" s="68"/>
      <c r="CX12" s="32"/>
      <c r="CY12" s="68"/>
      <c r="CZ12" s="32"/>
      <c r="DA12" s="67"/>
      <c r="DB12" s="260"/>
      <c r="DC12" s="132"/>
      <c r="DD12" s="132"/>
      <c r="DE12" s="132"/>
      <c r="DF12" s="261">
        <f t="shared" si="10"/>
        <v>0</v>
      </c>
    </row>
    <row r="13" spans="1:110" ht="12.75" customHeight="1">
      <c r="A13" s="183">
        <v>10</v>
      </c>
      <c r="B13" s="213">
        <v>11</v>
      </c>
      <c r="C13" s="123" t="s">
        <v>73</v>
      </c>
      <c r="D13" s="285">
        <f t="shared" si="0"/>
        <v>118</v>
      </c>
      <c r="E13" s="189"/>
      <c r="F13" s="131"/>
      <c r="G13" s="132"/>
      <c r="H13" s="148">
        <v>3</v>
      </c>
      <c r="I13" s="148">
        <v>1</v>
      </c>
      <c r="J13" s="148">
        <v>5</v>
      </c>
      <c r="K13" s="148">
        <v>1</v>
      </c>
      <c r="L13" s="148">
        <v>2</v>
      </c>
      <c r="M13" s="133"/>
      <c r="N13" s="140">
        <f t="shared" si="1"/>
        <v>12</v>
      </c>
      <c r="O13" s="67"/>
      <c r="P13" s="131"/>
      <c r="Q13" s="132"/>
      <c r="R13" s="132">
        <v>4</v>
      </c>
      <c r="S13" s="134">
        <v>60</v>
      </c>
      <c r="T13" s="132">
        <v>9</v>
      </c>
      <c r="U13" s="132">
        <v>31</v>
      </c>
      <c r="V13" s="132">
        <v>4</v>
      </c>
      <c r="W13" s="133"/>
      <c r="X13" s="68"/>
      <c r="Y13" s="32">
        <v>4</v>
      </c>
      <c r="Z13" s="225"/>
      <c r="AA13" s="230"/>
      <c r="AB13" s="231"/>
      <c r="AC13" s="231"/>
      <c r="AD13" s="231">
        <v>20</v>
      </c>
      <c r="AE13" s="231"/>
      <c r="AF13" s="232"/>
      <c r="AG13" s="232"/>
      <c r="AH13" s="232"/>
      <c r="AI13" s="233">
        <f t="shared" si="2"/>
        <v>20</v>
      </c>
      <c r="AJ13" s="225"/>
      <c r="AK13" s="230"/>
      <c r="AL13" s="231"/>
      <c r="AM13" s="233">
        <f t="shared" si="3"/>
        <v>0</v>
      </c>
      <c r="AN13" s="225"/>
      <c r="AO13" s="230"/>
      <c r="AP13" s="231"/>
      <c r="AQ13" s="231">
        <v>3</v>
      </c>
      <c r="AR13" s="231">
        <v>20</v>
      </c>
      <c r="AS13" s="231">
        <v>3</v>
      </c>
      <c r="AT13" s="232">
        <v>8</v>
      </c>
      <c r="AU13" s="233">
        <f t="shared" si="4"/>
        <v>34</v>
      </c>
      <c r="AV13" s="68"/>
      <c r="AW13" s="32">
        <v>20</v>
      </c>
      <c r="AX13" s="225"/>
      <c r="AY13" s="230"/>
      <c r="AZ13" s="231"/>
      <c r="BA13" s="231"/>
      <c r="BB13" s="231">
        <v>1</v>
      </c>
      <c r="BC13" s="231"/>
      <c r="BD13" s="232">
        <v>1</v>
      </c>
      <c r="BE13" s="233">
        <f t="shared" si="5"/>
        <v>2</v>
      </c>
      <c r="BF13" s="68"/>
      <c r="BG13" s="32"/>
      <c r="BH13" s="68"/>
      <c r="BI13" s="32"/>
      <c r="BJ13" s="225"/>
      <c r="BK13" s="230"/>
      <c r="BL13" s="231"/>
      <c r="BM13" s="231"/>
      <c r="BN13" s="231"/>
      <c r="BO13" s="231"/>
      <c r="BP13" s="232"/>
      <c r="BQ13" s="233">
        <f t="shared" si="6"/>
        <v>0</v>
      </c>
      <c r="BR13" s="225"/>
      <c r="BS13" s="230"/>
      <c r="BT13" s="231"/>
      <c r="BU13" s="231"/>
      <c r="BV13" s="231">
        <v>8</v>
      </c>
      <c r="BW13" s="231"/>
      <c r="BX13" s="232">
        <v>6</v>
      </c>
      <c r="BY13" s="232"/>
      <c r="BZ13" s="232"/>
      <c r="CA13" s="233">
        <f t="shared" si="7"/>
        <v>14</v>
      </c>
      <c r="CB13" s="225"/>
      <c r="CC13" s="230"/>
      <c r="CD13" s="231"/>
      <c r="CE13" s="231"/>
      <c r="CF13" s="231">
        <v>1</v>
      </c>
      <c r="CG13" s="231"/>
      <c r="CH13" s="232"/>
      <c r="CI13" s="232"/>
      <c r="CJ13" s="232"/>
      <c r="CK13" s="233">
        <f t="shared" si="8"/>
        <v>1</v>
      </c>
      <c r="CL13" s="67"/>
      <c r="CM13" s="260">
        <v>10</v>
      </c>
      <c r="CN13" s="260">
        <v>1</v>
      </c>
      <c r="CO13" s="132">
        <v>2</v>
      </c>
      <c r="CP13" s="132">
        <v>2</v>
      </c>
      <c r="CQ13" s="132">
        <v>2</v>
      </c>
      <c r="CR13" s="261">
        <f t="shared" si="9"/>
        <v>17</v>
      </c>
      <c r="CS13" s="68"/>
      <c r="CT13" s="32">
        <v>5</v>
      </c>
      <c r="CU13" s="68"/>
      <c r="CV13" s="32"/>
      <c r="CW13" s="68"/>
      <c r="CX13" s="32"/>
      <c r="CY13" s="68"/>
      <c r="CZ13" s="32"/>
      <c r="DA13" s="67"/>
      <c r="DB13" s="260"/>
      <c r="DC13" s="132">
        <v>1</v>
      </c>
      <c r="DD13" s="132"/>
      <c r="DE13" s="132"/>
      <c r="DF13" s="261">
        <f t="shared" si="10"/>
        <v>1</v>
      </c>
    </row>
    <row r="14" spans="1:110" ht="12.75" customHeight="1">
      <c r="A14" s="183">
        <v>11</v>
      </c>
      <c r="B14" s="213">
        <v>13</v>
      </c>
      <c r="C14" s="123" t="s">
        <v>184</v>
      </c>
      <c r="D14" s="285">
        <f t="shared" si="0"/>
        <v>76</v>
      </c>
      <c r="E14" s="189"/>
      <c r="F14" s="131"/>
      <c r="G14" s="132"/>
      <c r="H14" s="148">
        <v>1</v>
      </c>
      <c r="I14" s="148">
        <v>1</v>
      </c>
      <c r="J14" s="132"/>
      <c r="K14" s="132"/>
      <c r="L14" s="132"/>
      <c r="M14" s="133"/>
      <c r="N14" s="140">
        <f t="shared" si="1"/>
        <v>2</v>
      </c>
      <c r="O14" s="67"/>
      <c r="P14" s="131"/>
      <c r="Q14" s="132"/>
      <c r="R14" s="132">
        <v>75</v>
      </c>
      <c r="S14" s="134">
        <v>1</v>
      </c>
      <c r="T14" s="132"/>
      <c r="U14" s="132"/>
      <c r="V14" s="132"/>
      <c r="W14" s="133"/>
      <c r="X14" s="68"/>
      <c r="Y14" s="32">
        <v>8</v>
      </c>
      <c r="Z14" s="225"/>
      <c r="AA14" s="230"/>
      <c r="AB14" s="231"/>
      <c r="AC14" s="231">
        <v>6</v>
      </c>
      <c r="AD14" s="231"/>
      <c r="AE14" s="231"/>
      <c r="AF14" s="232"/>
      <c r="AG14" s="232"/>
      <c r="AH14" s="232"/>
      <c r="AI14" s="233">
        <f t="shared" si="2"/>
        <v>6</v>
      </c>
      <c r="AJ14" s="225"/>
      <c r="AK14" s="230"/>
      <c r="AL14" s="231"/>
      <c r="AM14" s="233">
        <f t="shared" si="3"/>
        <v>0</v>
      </c>
      <c r="AN14" s="225"/>
      <c r="AO14" s="230"/>
      <c r="AP14" s="231"/>
      <c r="AQ14" s="231">
        <v>20</v>
      </c>
      <c r="AR14" s="231">
        <v>1</v>
      </c>
      <c r="AS14" s="231"/>
      <c r="AT14" s="232"/>
      <c r="AU14" s="233">
        <f t="shared" si="4"/>
        <v>21</v>
      </c>
      <c r="AV14" s="68"/>
      <c r="AW14" s="32">
        <v>10</v>
      </c>
      <c r="AX14" s="225"/>
      <c r="AY14" s="230"/>
      <c r="AZ14" s="231"/>
      <c r="BA14" s="231">
        <v>10</v>
      </c>
      <c r="BB14" s="231"/>
      <c r="BC14" s="231"/>
      <c r="BD14" s="232"/>
      <c r="BE14" s="233">
        <f t="shared" si="5"/>
        <v>10</v>
      </c>
      <c r="BF14" s="68"/>
      <c r="BG14" s="32">
        <v>20</v>
      </c>
      <c r="BH14" s="68"/>
      <c r="BI14" s="32"/>
      <c r="BJ14" s="225"/>
      <c r="BK14" s="230"/>
      <c r="BL14" s="231"/>
      <c r="BM14" s="231"/>
      <c r="BN14" s="231"/>
      <c r="BO14" s="231"/>
      <c r="BP14" s="232"/>
      <c r="BQ14" s="233">
        <f t="shared" si="6"/>
        <v>0</v>
      </c>
      <c r="BR14" s="225"/>
      <c r="BS14" s="230"/>
      <c r="BT14" s="231"/>
      <c r="BU14" s="231"/>
      <c r="BV14" s="231"/>
      <c r="BW14" s="231"/>
      <c r="BX14" s="232"/>
      <c r="BY14" s="232"/>
      <c r="BZ14" s="232"/>
      <c r="CA14" s="233">
        <f t="shared" si="7"/>
        <v>0</v>
      </c>
      <c r="CB14" s="225"/>
      <c r="CC14" s="230"/>
      <c r="CD14" s="231"/>
      <c r="CE14" s="231">
        <v>1</v>
      </c>
      <c r="CF14" s="231"/>
      <c r="CG14" s="231"/>
      <c r="CH14" s="232"/>
      <c r="CI14" s="232"/>
      <c r="CJ14" s="232"/>
      <c r="CK14" s="233">
        <f t="shared" si="8"/>
        <v>1</v>
      </c>
      <c r="CL14" s="67"/>
      <c r="CM14" s="260"/>
      <c r="CN14" s="260"/>
      <c r="CO14" s="132"/>
      <c r="CP14" s="132"/>
      <c r="CQ14" s="132"/>
      <c r="CR14" s="261">
        <f t="shared" si="9"/>
        <v>0</v>
      </c>
      <c r="CS14" s="68"/>
      <c r="CT14" s="32"/>
      <c r="CU14" s="68"/>
      <c r="CV14" s="32"/>
      <c r="CW14" s="68"/>
      <c r="CX14" s="32"/>
      <c r="CY14" s="68"/>
      <c r="CZ14" s="32"/>
      <c r="DA14" s="67"/>
      <c r="DB14" s="260"/>
      <c r="DC14" s="132"/>
      <c r="DD14" s="132"/>
      <c r="DE14" s="132"/>
      <c r="DF14" s="261">
        <f t="shared" si="10"/>
        <v>0</v>
      </c>
    </row>
    <row r="15" spans="1:110" ht="12.75" customHeight="1">
      <c r="A15" s="183">
        <v>12</v>
      </c>
      <c r="B15" s="214">
        <v>23</v>
      </c>
      <c r="C15" s="122" t="s">
        <v>18</v>
      </c>
      <c r="D15" s="285">
        <f t="shared" si="0"/>
        <v>71.5</v>
      </c>
      <c r="E15" s="189"/>
      <c r="F15" s="246">
        <v>1</v>
      </c>
      <c r="G15" s="132"/>
      <c r="H15" s="148">
        <v>1</v>
      </c>
      <c r="I15" s="132"/>
      <c r="J15" s="148">
        <v>2</v>
      </c>
      <c r="K15" s="132"/>
      <c r="L15" s="148">
        <v>2</v>
      </c>
      <c r="M15" s="133"/>
      <c r="N15" s="140">
        <f t="shared" si="1"/>
        <v>6</v>
      </c>
      <c r="O15" s="67"/>
      <c r="P15" s="131">
        <v>1</v>
      </c>
      <c r="Q15" s="132"/>
      <c r="R15" s="132">
        <v>1</v>
      </c>
      <c r="S15" s="134"/>
      <c r="T15" s="132">
        <v>1</v>
      </c>
      <c r="U15" s="132"/>
      <c r="V15" s="132">
        <v>57.5</v>
      </c>
      <c r="W15" s="133"/>
      <c r="X15" s="68"/>
      <c r="Y15" s="32">
        <v>1</v>
      </c>
      <c r="Z15" s="225"/>
      <c r="AA15" s="230"/>
      <c r="AB15" s="231"/>
      <c r="AC15" s="231"/>
      <c r="AD15" s="231"/>
      <c r="AE15" s="231"/>
      <c r="AF15" s="232"/>
      <c r="AG15" s="232"/>
      <c r="AH15" s="232"/>
      <c r="AI15" s="233">
        <f t="shared" si="2"/>
        <v>0</v>
      </c>
      <c r="AJ15" s="225"/>
      <c r="AK15" s="230">
        <v>6</v>
      </c>
      <c r="AL15" s="231"/>
      <c r="AM15" s="233">
        <f t="shared" si="3"/>
        <v>6</v>
      </c>
      <c r="AN15" s="225"/>
      <c r="AO15" s="230"/>
      <c r="AP15" s="231"/>
      <c r="AQ15" s="231"/>
      <c r="AR15" s="231"/>
      <c r="AS15" s="231">
        <v>1</v>
      </c>
      <c r="AT15" s="232"/>
      <c r="AU15" s="233">
        <f t="shared" si="4"/>
        <v>1</v>
      </c>
      <c r="AV15" s="68"/>
      <c r="AW15" s="32"/>
      <c r="AX15" s="225"/>
      <c r="AY15" s="230"/>
      <c r="AZ15" s="231"/>
      <c r="BA15" s="231"/>
      <c r="BB15" s="231"/>
      <c r="BC15" s="231"/>
      <c r="BD15" s="232"/>
      <c r="BE15" s="233">
        <f t="shared" si="5"/>
        <v>0</v>
      </c>
      <c r="BF15" s="68"/>
      <c r="BG15" s="32"/>
      <c r="BH15" s="68"/>
      <c r="BI15" s="32"/>
      <c r="BJ15" s="225"/>
      <c r="BK15" s="230"/>
      <c r="BL15" s="231"/>
      <c r="BM15" s="231"/>
      <c r="BN15" s="231"/>
      <c r="BO15" s="231"/>
      <c r="BP15" s="232"/>
      <c r="BQ15" s="233">
        <f t="shared" si="6"/>
        <v>0</v>
      </c>
      <c r="BR15" s="225"/>
      <c r="BS15" s="230"/>
      <c r="BT15" s="231"/>
      <c r="BU15" s="231"/>
      <c r="BV15" s="231"/>
      <c r="BW15" s="231"/>
      <c r="BX15" s="232"/>
      <c r="BY15" s="232"/>
      <c r="BZ15" s="232"/>
      <c r="CA15" s="233">
        <f t="shared" si="7"/>
        <v>0</v>
      </c>
      <c r="CB15" s="225"/>
      <c r="CC15" s="230"/>
      <c r="CD15" s="231"/>
      <c r="CE15" s="231"/>
      <c r="CF15" s="231"/>
      <c r="CG15" s="231"/>
      <c r="CH15" s="232">
        <v>1</v>
      </c>
      <c r="CI15" s="232"/>
      <c r="CJ15" s="232"/>
      <c r="CK15" s="233">
        <f t="shared" si="8"/>
        <v>1</v>
      </c>
      <c r="CL15" s="67"/>
      <c r="CM15" s="274">
        <v>10</v>
      </c>
      <c r="CN15" s="260">
        <v>1</v>
      </c>
      <c r="CO15" s="132">
        <v>1</v>
      </c>
      <c r="CP15" s="132">
        <v>2</v>
      </c>
      <c r="CQ15" s="132">
        <v>1</v>
      </c>
      <c r="CR15" s="261">
        <f t="shared" si="9"/>
        <v>15</v>
      </c>
      <c r="CS15" s="68"/>
      <c r="CT15" s="32">
        <v>7.5</v>
      </c>
      <c r="CU15" s="68"/>
      <c r="CV15" s="32"/>
      <c r="CW15" s="68"/>
      <c r="CX15" s="32"/>
      <c r="CY15" s="68"/>
      <c r="CZ15" s="32"/>
      <c r="DA15" s="67"/>
      <c r="DB15" s="260"/>
      <c r="DC15" s="132"/>
      <c r="DD15" s="132">
        <v>40</v>
      </c>
      <c r="DE15" s="132"/>
      <c r="DF15" s="261">
        <f t="shared" si="10"/>
        <v>40</v>
      </c>
    </row>
    <row r="16" spans="1:110" ht="12.75" customHeight="1">
      <c r="A16" s="183">
        <v>13</v>
      </c>
      <c r="B16" s="213">
        <v>10</v>
      </c>
      <c r="C16" s="123" t="s">
        <v>52</v>
      </c>
      <c r="D16" s="285">
        <f t="shared" si="0"/>
        <v>52</v>
      </c>
      <c r="E16" s="189"/>
      <c r="F16" s="246">
        <v>1</v>
      </c>
      <c r="G16" s="132"/>
      <c r="H16" s="148">
        <v>2</v>
      </c>
      <c r="I16" s="134"/>
      <c r="J16" s="148">
        <v>3</v>
      </c>
      <c r="K16" s="132"/>
      <c r="L16" s="148">
        <v>2</v>
      </c>
      <c r="M16" s="133"/>
      <c r="N16" s="140">
        <f t="shared" si="1"/>
        <v>8</v>
      </c>
      <c r="O16" s="67"/>
      <c r="P16" s="131">
        <v>1</v>
      </c>
      <c r="Q16" s="132"/>
      <c r="R16" s="132">
        <v>1</v>
      </c>
      <c r="S16" s="134"/>
      <c r="T16" s="132">
        <v>36</v>
      </c>
      <c r="U16" s="132"/>
      <c r="V16" s="132">
        <v>2</v>
      </c>
      <c r="W16" s="133"/>
      <c r="X16" s="68"/>
      <c r="Y16" s="32">
        <v>2</v>
      </c>
      <c r="Z16" s="225"/>
      <c r="AA16" s="230"/>
      <c r="AB16" s="231"/>
      <c r="AC16" s="231"/>
      <c r="AD16" s="231"/>
      <c r="AE16" s="231">
        <v>1</v>
      </c>
      <c r="AF16" s="232"/>
      <c r="AG16" s="232"/>
      <c r="AH16" s="232"/>
      <c r="AI16" s="233">
        <f t="shared" si="2"/>
        <v>1</v>
      </c>
      <c r="AJ16" s="225"/>
      <c r="AK16" s="230"/>
      <c r="AL16" s="231"/>
      <c r="AM16" s="233">
        <f t="shared" si="3"/>
        <v>0</v>
      </c>
      <c r="AN16" s="225"/>
      <c r="AO16" s="230"/>
      <c r="AP16" s="231"/>
      <c r="AQ16" s="231">
        <v>1</v>
      </c>
      <c r="AR16" s="231"/>
      <c r="AS16" s="231">
        <v>8</v>
      </c>
      <c r="AT16" s="232"/>
      <c r="AU16" s="233">
        <f t="shared" si="4"/>
        <v>9</v>
      </c>
      <c r="AV16" s="68"/>
      <c r="AW16" s="32">
        <v>10</v>
      </c>
      <c r="AX16" s="225"/>
      <c r="AY16" s="230"/>
      <c r="AZ16" s="231"/>
      <c r="BA16" s="231"/>
      <c r="BB16" s="231"/>
      <c r="BC16" s="231">
        <v>1</v>
      </c>
      <c r="BD16" s="232"/>
      <c r="BE16" s="233">
        <f t="shared" si="5"/>
        <v>1</v>
      </c>
      <c r="BF16" s="68"/>
      <c r="BG16" s="32"/>
      <c r="BH16" s="68"/>
      <c r="BI16" s="32"/>
      <c r="BJ16" s="225"/>
      <c r="BK16" s="230"/>
      <c r="BL16" s="231"/>
      <c r="BM16" s="231"/>
      <c r="BN16" s="231"/>
      <c r="BO16" s="231"/>
      <c r="BP16" s="232"/>
      <c r="BQ16" s="233">
        <f t="shared" si="6"/>
        <v>0</v>
      </c>
      <c r="BR16" s="225"/>
      <c r="BS16" s="230"/>
      <c r="BT16" s="231"/>
      <c r="BU16" s="231"/>
      <c r="BV16" s="231"/>
      <c r="BW16" s="231"/>
      <c r="BX16" s="232"/>
      <c r="BY16" s="232"/>
      <c r="BZ16" s="232"/>
      <c r="CA16" s="233">
        <f t="shared" si="7"/>
        <v>0</v>
      </c>
      <c r="CB16" s="225"/>
      <c r="CC16" s="230"/>
      <c r="CD16" s="231"/>
      <c r="CE16" s="231"/>
      <c r="CF16" s="231"/>
      <c r="CG16" s="231">
        <v>1</v>
      </c>
      <c r="CH16" s="232"/>
      <c r="CI16" s="232"/>
      <c r="CJ16" s="232"/>
      <c r="CK16" s="233">
        <f t="shared" si="8"/>
        <v>1</v>
      </c>
      <c r="CL16" s="67"/>
      <c r="CM16" s="274">
        <v>10</v>
      </c>
      <c r="CN16" s="260">
        <v>1</v>
      </c>
      <c r="CO16" s="132">
        <v>2</v>
      </c>
      <c r="CP16" s="132">
        <v>2</v>
      </c>
      <c r="CQ16" s="132">
        <v>2</v>
      </c>
      <c r="CR16" s="261">
        <f t="shared" si="9"/>
        <v>17</v>
      </c>
      <c r="CS16" s="68"/>
      <c r="CT16" s="32"/>
      <c r="CU16" s="68"/>
      <c r="CV16" s="32">
        <v>10</v>
      </c>
      <c r="CW16" s="68"/>
      <c r="CX16" s="32"/>
      <c r="CY16" s="68"/>
      <c r="CZ16" s="32"/>
      <c r="DA16" s="67"/>
      <c r="DB16" s="260">
        <v>1</v>
      </c>
      <c r="DC16" s="132"/>
      <c r="DD16" s="132"/>
      <c r="DE16" s="132"/>
      <c r="DF16" s="261">
        <f t="shared" si="10"/>
        <v>1</v>
      </c>
    </row>
    <row r="17" spans="1:110" ht="12.75" customHeight="1">
      <c r="A17" s="183">
        <v>14</v>
      </c>
      <c r="B17" s="214">
        <v>20</v>
      </c>
      <c r="C17" s="123" t="s">
        <v>30</v>
      </c>
      <c r="D17" s="285">
        <f t="shared" si="0"/>
        <v>48</v>
      </c>
      <c r="E17" s="189"/>
      <c r="F17" s="246">
        <v>1</v>
      </c>
      <c r="G17" s="132"/>
      <c r="H17" s="148">
        <v>3</v>
      </c>
      <c r="I17" s="148">
        <v>1</v>
      </c>
      <c r="J17" s="148">
        <v>2</v>
      </c>
      <c r="K17" s="132"/>
      <c r="L17" s="148">
        <v>2</v>
      </c>
      <c r="M17" s="133"/>
      <c r="N17" s="140">
        <f t="shared" si="1"/>
        <v>9</v>
      </c>
      <c r="O17" s="67"/>
      <c r="P17" s="131">
        <v>2</v>
      </c>
      <c r="Q17" s="132"/>
      <c r="R17" s="132">
        <v>17</v>
      </c>
      <c r="S17" s="134">
        <v>2</v>
      </c>
      <c r="T17" s="132">
        <v>11</v>
      </c>
      <c r="U17" s="132"/>
      <c r="V17" s="132">
        <v>2</v>
      </c>
      <c r="W17" s="133"/>
      <c r="X17" s="68"/>
      <c r="Y17" s="32">
        <v>1</v>
      </c>
      <c r="Z17" s="225"/>
      <c r="AA17" s="230"/>
      <c r="AB17" s="231"/>
      <c r="AC17" s="231">
        <v>1</v>
      </c>
      <c r="AD17" s="231"/>
      <c r="AE17" s="231">
        <v>1</v>
      </c>
      <c r="AF17" s="232"/>
      <c r="AG17" s="232"/>
      <c r="AH17" s="232"/>
      <c r="AI17" s="233">
        <f t="shared" si="2"/>
        <v>2</v>
      </c>
      <c r="AJ17" s="225"/>
      <c r="AK17" s="230"/>
      <c r="AL17" s="231"/>
      <c r="AM17" s="233">
        <f t="shared" si="3"/>
        <v>0</v>
      </c>
      <c r="AN17" s="225"/>
      <c r="AO17" s="230">
        <v>1</v>
      </c>
      <c r="AP17" s="231"/>
      <c r="AQ17" s="231">
        <v>1</v>
      </c>
      <c r="AR17" s="231">
        <v>6</v>
      </c>
      <c r="AS17" s="231">
        <v>2</v>
      </c>
      <c r="AT17" s="232"/>
      <c r="AU17" s="233">
        <f t="shared" si="4"/>
        <v>10</v>
      </c>
      <c r="AV17" s="68"/>
      <c r="AW17" s="32">
        <v>10</v>
      </c>
      <c r="AX17" s="225"/>
      <c r="AY17" s="230"/>
      <c r="AZ17" s="231"/>
      <c r="BA17" s="231">
        <v>1</v>
      </c>
      <c r="BB17" s="231"/>
      <c r="BC17" s="231"/>
      <c r="BD17" s="232"/>
      <c r="BE17" s="233">
        <f t="shared" si="5"/>
        <v>1</v>
      </c>
      <c r="BF17" s="68"/>
      <c r="BG17" s="32"/>
      <c r="BH17" s="68"/>
      <c r="BI17" s="32"/>
      <c r="BJ17" s="225"/>
      <c r="BK17" s="230"/>
      <c r="BL17" s="231"/>
      <c r="BM17" s="231"/>
      <c r="BN17" s="231"/>
      <c r="BO17" s="231"/>
      <c r="BP17" s="232"/>
      <c r="BQ17" s="233">
        <f t="shared" si="6"/>
        <v>0</v>
      </c>
      <c r="BR17" s="225"/>
      <c r="BS17" s="230"/>
      <c r="BT17" s="231"/>
      <c r="BU17" s="231"/>
      <c r="BV17" s="231"/>
      <c r="BW17" s="231"/>
      <c r="BX17" s="232"/>
      <c r="BY17" s="232"/>
      <c r="BZ17" s="232"/>
      <c r="CA17" s="233">
        <f t="shared" si="7"/>
        <v>0</v>
      </c>
      <c r="CB17" s="225"/>
      <c r="CC17" s="230"/>
      <c r="CD17" s="231"/>
      <c r="CE17" s="231"/>
      <c r="CF17" s="231"/>
      <c r="CG17" s="231"/>
      <c r="CH17" s="232"/>
      <c r="CI17" s="232"/>
      <c r="CJ17" s="232"/>
      <c r="CK17" s="233">
        <f t="shared" si="8"/>
        <v>0</v>
      </c>
      <c r="CL17" s="67"/>
      <c r="CM17" s="260">
        <v>10</v>
      </c>
      <c r="CN17" s="260">
        <v>2</v>
      </c>
      <c r="CO17" s="132">
        <v>2</v>
      </c>
      <c r="CP17" s="132">
        <v>3</v>
      </c>
      <c r="CQ17" s="132">
        <v>1</v>
      </c>
      <c r="CR17" s="261">
        <f t="shared" si="9"/>
        <v>18</v>
      </c>
      <c r="CS17" s="68"/>
      <c r="CT17" s="32">
        <v>4</v>
      </c>
      <c r="CU17" s="68"/>
      <c r="CV17" s="32"/>
      <c r="CW17" s="68"/>
      <c r="CX17" s="32"/>
      <c r="CY17" s="68"/>
      <c r="CZ17" s="32"/>
      <c r="DA17" s="67"/>
      <c r="DB17" s="260">
        <v>1</v>
      </c>
      <c r="DC17" s="132"/>
      <c r="DD17" s="132">
        <v>1</v>
      </c>
      <c r="DE17" s="132"/>
      <c r="DF17" s="261">
        <f t="shared" si="10"/>
        <v>2</v>
      </c>
    </row>
    <row r="18" spans="1:110" ht="12.75" customHeight="1">
      <c r="A18" s="183">
        <v>14</v>
      </c>
      <c r="B18" s="213">
        <v>14</v>
      </c>
      <c r="C18" s="122" t="s">
        <v>22</v>
      </c>
      <c r="D18" s="285">
        <f t="shared" si="0"/>
        <v>48</v>
      </c>
      <c r="E18" s="189"/>
      <c r="F18" s="246">
        <v>4</v>
      </c>
      <c r="G18" s="132"/>
      <c r="H18" s="148">
        <v>3</v>
      </c>
      <c r="I18" s="148">
        <v>1</v>
      </c>
      <c r="J18" s="148">
        <v>6</v>
      </c>
      <c r="K18" s="132"/>
      <c r="L18" s="148">
        <v>1</v>
      </c>
      <c r="M18" s="133"/>
      <c r="N18" s="140">
        <f t="shared" si="1"/>
        <v>15</v>
      </c>
      <c r="O18" s="67"/>
      <c r="P18" s="131">
        <v>5</v>
      </c>
      <c r="Q18" s="132"/>
      <c r="R18" s="132">
        <v>7</v>
      </c>
      <c r="S18" s="134">
        <v>1</v>
      </c>
      <c r="T18" s="132">
        <v>40</v>
      </c>
      <c r="U18" s="132"/>
      <c r="V18" s="132">
        <v>1</v>
      </c>
      <c r="W18" s="133"/>
      <c r="X18" s="68"/>
      <c r="Y18" s="32">
        <v>3</v>
      </c>
      <c r="Z18" s="225"/>
      <c r="AA18" s="230">
        <v>3</v>
      </c>
      <c r="AB18" s="231"/>
      <c r="AC18" s="231">
        <v>2</v>
      </c>
      <c r="AD18" s="231"/>
      <c r="AE18" s="231">
        <v>1</v>
      </c>
      <c r="AF18" s="232"/>
      <c r="AG18" s="232"/>
      <c r="AH18" s="232"/>
      <c r="AI18" s="233">
        <f t="shared" si="2"/>
        <v>6</v>
      </c>
      <c r="AJ18" s="225"/>
      <c r="AK18" s="230"/>
      <c r="AL18" s="231"/>
      <c r="AM18" s="233">
        <f t="shared" si="3"/>
        <v>0</v>
      </c>
      <c r="AN18" s="225"/>
      <c r="AO18" s="230"/>
      <c r="AP18" s="231"/>
      <c r="AQ18" s="231">
        <v>1</v>
      </c>
      <c r="AR18" s="231"/>
      <c r="AS18" s="231">
        <v>1</v>
      </c>
      <c r="AT18" s="232"/>
      <c r="AU18" s="233">
        <f t="shared" si="4"/>
        <v>2</v>
      </c>
      <c r="AV18" s="68"/>
      <c r="AW18" s="32"/>
      <c r="AX18" s="225"/>
      <c r="AY18" s="230"/>
      <c r="AZ18" s="231"/>
      <c r="BA18" s="231"/>
      <c r="BB18" s="231"/>
      <c r="BC18" s="231"/>
      <c r="BD18" s="232"/>
      <c r="BE18" s="233">
        <f t="shared" si="5"/>
        <v>0</v>
      </c>
      <c r="BF18" s="68"/>
      <c r="BG18" s="32"/>
      <c r="BH18" s="68"/>
      <c r="BI18" s="32">
        <v>10</v>
      </c>
      <c r="BJ18" s="225"/>
      <c r="BK18" s="230"/>
      <c r="BL18" s="231"/>
      <c r="BM18" s="231"/>
      <c r="BN18" s="231"/>
      <c r="BO18" s="231"/>
      <c r="BP18" s="232"/>
      <c r="BQ18" s="233">
        <f t="shared" si="6"/>
        <v>0</v>
      </c>
      <c r="BR18" s="225"/>
      <c r="BS18" s="230"/>
      <c r="BT18" s="231"/>
      <c r="BU18" s="231"/>
      <c r="BV18" s="231"/>
      <c r="BW18" s="231"/>
      <c r="BX18" s="232"/>
      <c r="BY18" s="232"/>
      <c r="BZ18" s="232"/>
      <c r="CA18" s="233">
        <f t="shared" si="7"/>
        <v>0</v>
      </c>
      <c r="CB18" s="225"/>
      <c r="CC18" s="230"/>
      <c r="CD18" s="231"/>
      <c r="CE18" s="231"/>
      <c r="CF18" s="231"/>
      <c r="CG18" s="231"/>
      <c r="CH18" s="232"/>
      <c r="CI18" s="232"/>
      <c r="CJ18" s="232"/>
      <c r="CK18" s="233">
        <f t="shared" si="8"/>
        <v>0</v>
      </c>
      <c r="CL18" s="67"/>
      <c r="CM18" s="260">
        <v>10</v>
      </c>
      <c r="CN18" s="260">
        <v>2</v>
      </c>
      <c r="CO18" s="132">
        <v>1</v>
      </c>
      <c r="CP18" s="132">
        <v>1</v>
      </c>
      <c r="CQ18" s="132"/>
      <c r="CR18" s="261">
        <f t="shared" si="9"/>
        <v>14</v>
      </c>
      <c r="CS18" s="68"/>
      <c r="CT18" s="32"/>
      <c r="CU18" s="68"/>
      <c r="CV18" s="32">
        <v>10</v>
      </c>
      <c r="CW18" s="68"/>
      <c r="CX18" s="32"/>
      <c r="CY18" s="68"/>
      <c r="CZ18" s="32"/>
      <c r="DA18" s="67"/>
      <c r="DB18" s="260">
        <v>2</v>
      </c>
      <c r="DC18" s="132"/>
      <c r="DD18" s="132">
        <v>1</v>
      </c>
      <c r="DE18" s="132"/>
      <c r="DF18" s="261">
        <f t="shared" si="10"/>
        <v>3</v>
      </c>
    </row>
    <row r="19" spans="1:110" ht="12.75" customHeight="1">
      <c r="A19" s="183">
        <v>14</v>
      </c>
      <c r="B19" s="213">
        <v>17</v>
      </c>
      <c r="C19" s="123" t="s">
        <v>183</v>
      </c>
      <c r="D19" s="285">
        <f t="shared" si="0"/>
        <v>48</v>
      </c>
      <c r="E19" s="189"/>
      <c r="F19" s="246">
        <v>2</v>
      </c>
      <c r="G19" s="132"/>
      <c r="H19" s="148">
        <v>2</v>
      </c>
      <c r="I19" s="134"/>
      <c r="J19" s="148">
        <v>2</v>
      </c>
      <c r="K19" s="132"/>
      <c r="L19" s="132"/>
      <c r="M19" s="275">
        <v>2</v>
      </c>
      <c r="N19" s="140">
        <f t="shared" si="1"/>
        <v>8</v>
      </c>
      <c r="O19" s="67"/>
      <c r="P19" s="131">
        <v>2</v>
      </c>
      <c r="Q19" s="132"/>
      <c r="R19" s="132">
        <v>3</v>
      </c>
      <c r="S19" s="134"/>
      <c r="T19" s="132">
        <v>4</v>
      </c>
      <c r="U19" s="132"/>
      <c r="V19" s="132"/>
      <c r="W19" s="133">
        <v>18</v>
      </c>
      <c r="X19" s="68"/>
      <c r="Y19" s="32">
        <v>2</v>
      </c>
      <c r="Z19" s="225"/>
      <c r="AA19" s="230"/>
      <c r="AB19" s="231"/>
      <c r="AC19" s="231"/>
      <c r="AD19" s="231"/>
      <c r="AE19" s="231"/>
      <c r="AF19" s="232"/>
      <c r="AG19" s="232"/>
      <c r="AH19" s="232"/>
      <c r="AI19" s="233">
        <f t="shared" si="2"/>
        <v>0</v>
      </c>
      <c r="AJ19" s="225"/>
      <c r="AK19" s="230"/>
      <c r="AL19" s="231"/>
      <c r="AM19" s="233">
        <f t="shared" si="3"/>
        <v>0</v>
      </c>
      <c r="AN19" s="225"/>
      <c r="AO19" s="230"/>
      <c r="AP19" s="231"/>
      <c r="AQ19" s="231"/>
      <c r="AR19" s="231"/>
      <c r="AS19" s="231"/>
      <c r="AT19" s="232"/>
      <c r="AU19" s="233">
        <f t="shared" si="4"/>
        <v>0</v>
      </c>
      <c r="AV19" s="68"/>
      <c r="AW19" s="32"/>
      <c r="AX19" s="225"/>
      <c r="AY19" s="230"/>
      <c r="AZ19" s="231"/>
      <c r="BA19" s="231"/>
      <c r="BB19" s="231"/>
      <c r="BC19" s="231"/>
      <c r="BD19" s="232"/>
      <c r="BE19" s="233">
        <f t="shared" si="5"/>
        <v>0</v>
      </c>
      <c r="BF19" s="68"/>
      <c r="BG19" s="32"/>
      <c r="BH19" s="68"/>
      <c r="BI19" s="32"/>
      <c r="BJ19" s="225"/>
      <c r="BK19" s="230"/>
      <c r="BL19" s="231"/>
      <c r="BM19" s="231"/>
      <c r="BN19" s="231"/>
      <c r="BO19" s="231"/>
      <c r="BP19" s="232"/>
      <c r="BQ19" s="233">
        <f t="shared" si="6"/>
        <v>0</v>
      </c>
      <c r="BR19" s="225"/>
      <c r="BS19" s="230"/>
      <c r="BT19" s="231"/>
      <c r="BU19" s="231"/>
      <c r="BV19" s="231"/>
      <c r="BW19" s="231"/>
      <c r="BX19" s="232"/>
      <c r="BY19" s="232"/>
      <c r="BZ19" s="232"/>
      <c r="CA19" s="233">
        <f t="shared" si="7"/>
        <v>0</v>
      </c>
      <c r="CB19" s="225"/>
      <c r="CC19" s="230"/>
      <c r="CD19" s="231"/>
      <c r="CE19" s="231"/>
      <c r="CF19" s="231"/>
      <c r="CG19" s="231"/>
      <c r="CH19" s="232"/>
      <c r="CI19" s="232"/>
      <c r="CJ19" s="232"/>
      <c r="CK19" s="233">
        <f t="shared" si="8"/>
        <v>0</v>
      </c>
      <c r="CL19" s="67"/>
      <c r="CM19" s="274">
        <v>10</v>
      </c>
      <c r="CN19" s="262">
        <v>2</v>
      </c>
      <c r="CO19" s="134">
        <v>2</v>
      </c>
      <c r="CP19" s="132">
        <v>2</v>
      </c>
      <c r="CQ19" s="134">
        <v>2</v>
      </c>
      <c r="CR19" s="261">
        <f t="shared" si="9"/>
        <v>18</v>
      </c>
      <c r="CS19" s="68"/>
      <c r="CT19" s="32">
        <v>16</v>
      </c>
      <c r="CU19" s="68"/>
      <c r="CV19" s="32"/>
      <c r="CW19" s="68"/>
      <c r="CX19" s="32"/>
      <c r="CY19" s="68"/>
      <c r="CZ19" s="32"/>
      <c r="DA19" s="67"/>
      <c r="DB19" s="262">
        <v>12</v>
      </c>
      <c r="DC19" s="134"/>
      <c r="DD19" s="132"/>
      <c r="DE19" s="134"/>
      <c r="DF19" s="261">
        <f t="shared" si="10"/>
        <v>12</v>
      </c>
    </row>
    <row r="20" spans="1:110" ht="12.75" customHeight="1">
      <c r="A20" s="191">
        <v>17</v>
      </c>
      <c r="B20" s="213">
        <v>18</v>
      </c>
      <c r="C20" s="122" t="s">
        <v>42</v>
      </c>
      <c r="D20" s="285">
        <f t="shared" si="0"/>
        <v>35</v>
      </c>
      <c r="E20" s="189"/>
      <c r="F20" s="131"/>
      <c r="G20" s="148">
        <v>1</v>
      </c>
      <c r="H20" s="148">
        <v>2</v>
      </c>
      <c r="I20" s="148">
        <v>1</v>
      </c>
      <c r="J20" s="148">
        <v>2</v>
      </c>
      <c r="K20" s="132"/>
      <c r="L20" s="148">
        <v>2</v>
      </c>
      <c r="M20" s="275">
        <v>1</v>
      </c>
      <c r="N20" s="140">
        <f t="shared" si="1"/>
        <v>9</v>
      </c>
      <c r="O20" s="67"/>
      <c r="P20" s="131"/>
      <c r="Q20" s="132">
        <v>17</v>
      </c>
      <c r="R20" s="132">
        <v>2</v>
      </c>
      <c r="S20" s="134">
        <v>1</v>
      </c>
      <c r="T20" s="132">
        <v>2</v>
      </c>
      <c r="U20" s="132"/>
      <c r="V20" s="132">
        <v>2</v>
      </c>
      <c r="W20" s="133">
        <v>1</v>
      </c>
      <c r="X20" s="68"/>
      <c r="Y20" s="32"/>
      <c r="Z20" s="225"/>
      <c r="AA20" s="230"/>
      <c r="AB20" s="231"/>
      <c r="AC20" s="231"/>
      <c r="AD20" s="231"/>
      <c r="AE20" s="231"/>
      <c r="AF20" s="232"/>
      <c r="AG20" s="232"/>
      <c r="AH20" s="232"/>
      <c r="AI20" s="233">
        <f t="shared" si="2"/>
        <v>0</v>
      </c>
      <c r="AJ20" s="225"/>
      <c r="AK20" s="230"/>
      <c r="AL20" s="231"/>
      <c r="AM20" s="233">
        <f t="shared" si="3"/>
        <v>0</v>
      </c>
      <c r="AN20" s="225"/>
      <c r="AO20" s="230"/>
      <c r="AP20" s="231">
        <v>15</v>
      </c>
      <c r="AQ20" s="231"/>
      <c r="AR20" s="231"/>
      <c r="AS20" s="231"/>
      <c r="AT20" s="232"/>
      <c r="AU20" s="233">
        <f t="shared" si="4"/>
        <v>15</v>
      </c>
      <c r="AV20" s="68"/>
      <c r="AW20" s="32"/>
      <c r="AX20" s="225"/>
      <c r="AY20" s="230"/>
      <c r="AZ20" s="231"/>
      <c r="BA20" s="231"/>
      <c r="BB20" s="231"/>
      <c r="BC20" s="231"/>
      <c r="BD20" s="232"/>
      <c r="BE20" s="233">
        <f t="shared" si="5"/>
        <v>0</v>
      </c>
      <c r="BF20" s="68"/>
      <c r="BG20" s="32"/>
      <c r="BH20" s="68"/>
      <c r="BI20" s="32"/>
      <c r="BJ20" s="225"/>
      <c r="BK20" s="230"/>
      <c r="BL20" s="231"/>
      <c r="BM20" s="231"/>
      <c r="BN20" s="231"/>
      <c r="BO20" s="231"/>
      <c r="BP20" s="232"/>
      <c r="BQ20" s="233">
        <f t="shared" si="6"/>
        <v>0</v>
      </c>
      <c r="BR20" s="225"/>
      <c r="BS20" s="230"/>
      <c r="BT20" s="231"/>
      <c r="BU20" s="231"/>
      <c r="BV20" s="231"/>
      <c r="BW20" s="231"/>
      <c r="BX20" s="232"/>
      <c r="BY20" s="232"/>
      <c r="BZ20" s="232"/>
      <c r="CA20" s="233">
        <f t="shared" si="7"/>
        <v>0</v>
      </c>
      <c r="CB20" s="225"/>
      <c r="CC20" s="230"/>
      <c r="CD20" s="231">
        <v>1</v>
      </c>
      <c r="CE20" s="231"/>
      <c r="CF20" s="231"/>
      <c r="CG20" s="231"/>
      <c r="CH20" s="232"/>
      <c r="CI20" s="232"/>
      <c r="CJ20" s="232"/>
      <c r="CK20" s="233">
        <f t="shared" si="8"/>
        <v>1</v>
      </c>
      <c r="CL20" s="67"/>
      <c r="CM20" s="260">
        <v>10</v>
      </c>
      <c r="CN20" s="260">
        <v>2</v>
      </c>
      <c r="CO20" s="132">
        <v>2</v>
      </c>
      <c r="CP20" s="132">
        <v>2</v>
      </c>
      <c r="CQ20" s="132">
        <v>2</v>
      </c>
      <c r="CR20" s="261">
        <f t="shared" si="9"/>
        <v>18</v>
      </c>
      <c r="CS20" s="68"/>
      <c r="CT20" s="32"/>
      <c r="CU20" s="68"/>
      <c r="CV20" s="32"/>
      <c r="CW20" s="68"/>
      <c r="CX20" s="32"/>
      <c r="CY20" s="68"/>
      <c r="CZ20" s="32"/>
      <c r="DA20" s="67"/>
      <c r="DB20" s="260"/>
      <c r="DC20" s="132"/>
      <c r="DD20" s="132">
        <v>1</v>
      </c>
      <c r="DE20" s="132"/>
      <c r="DF20" s="261">
        <f t="shared" si="10"/>
        <v>1</v>
      </c>
    </row>
    <row r="21" spans="1:110" ht="12.75" customHeight="1">
      <c r="A21" s="191">
        <v>17</v>
      </c>
      <c r="B21" s="214">
        <v>19</v>
      </c>
      <c r="C21" s="123" t="s">
        <v>28</v>
      </c>
      <c r="D21" s="285">
        <f t="shared" si="0"/>
        <v>35</v>
      </c>
      <c r="E21" s="189"/>
      <c r="F21" s="131"/>
      <c r="G21" s="148">
        <v>1</v>
      </c>
      <c r="H21" s="132"/>
      <c r="I21" s="148">
        <v>1</v>
      </c>
      <c r="J21" s="132"/>
      <c r="K21" s="148">
        <v>1</v>
      </c>
      <c r="L21" s="132"/>
      <c r="M21" s="133"/>
      <c r="N21" s="140">
        <f t="shared" si="1"/>
        <v>3</v>
      </c>
      <c r="O21" s="67"/>
      <c r="P21" s="131"/>
      <c r="Q21" s="132">
        <v>1</v>
      </c>
      <c r="R21" s="132"/>
      <c r="S21" s="134">
        <v>1</v>
      </c>
      <c r="T21" s="132"/>
      <c r="U21" s="132">
        <v>33</v>
      </c>
      <c r="V21" s="132"/>
      <c r="W21" s="133"/>
      <c r="X21" s="68"/>
      <c r="Y21" s="32"/>
      <c r="Z21" s="225"/>
      <c r="AA21" s="230"/>
      <c r="AB21" s="231"/>
      <c r="AC21" s="231"/>
      <c r="AD21" s="231"/>
      <c r="AE21" s="231"/>
      <c r="AF21" s="232"/>
      <c r="AG21" s="232"/>
      <c r="AH21" s="232"/>
      <c r="AI21" s="233">
        <f t="shared" si="2"/>
        <v>0</v>
      </c>
      <c r="AJ21" s="225"/>
      <c r="AK21" s="230"/>
      <c r="AL21" s="231"/>
      <c r="AM21" s="233">
        <f t="shared" si="3"/>
        <v>0</v>
      </c>
      <c r="AN21" s="225"/>
      <c r="AO21" s="230"/>
      <c r="AP21" s="231"/>
      <c r="AQ21" s="231"/>
      <c r="AR21" s="231">
        <v>1</v>
      </c>
      <c r="AS21" s="231"/>
      <c r="AT21" s="232">
        <v>10</v>
      </c>
      <c r="AU21" s="233">
        <f t="shared" si="4"/>
        <v>11</v>
      </c>
      <c r="AV21" s="68"/>
      <c r="AW21" s="32">
        <v>10</v>
      </c>
      <c r="AX21" s="225"/>
      <c r="AY21" s="230"/>
      <c r="AZ21" s="231"/>
      <c r="BA21" s="231"/>
      <c r="BB21" s="231"/>
      <c r="BC21" s="231"/>
      <c r="BD21" s="232">
        <v>1</v>
      </c>
      <c r="BE21" s="233">
        <f t="shared" si="5"/>
        <v>1</v>
      </c>
      <c r="BF21" s="68"/>
      <c r="BG21" s="32"/>
      <c r="BH21" s="68"/>
      <c r="BI21" s="32"/>
      <c r="BJ21" s="225"/>
      <c r="BK21" s="230"/>
      <c r="BL21" s="231"/>
      <c r="BM21" s="231"/>
      <c r="BN21" s="231"/>
      <c r="BO21" s="231"/>
      <c r="BP21" s="232"/>
      <c r="BQ21" s="233">
        <f t="shared" si="6"/>
        <v>0</v>
      </c>
      <c r="BR21" s="225"/>
      <c r="BS21" s="230"/>
      <c r="BT21" s="231"/>
      <c r="BU21" s="231"/>
      <c r="BV21" s="231"/>
      <c r="BW21" s="231"/>
      <c r="BX21" s="232"/>
      <c r="BY21" s="232"/>
      <c r="BZ21" s="232"/>
      <c r="CA21" s="233">
        <f t="shared" si="7"/>
        <v>0</v>
      </c>
      <c r="CB21" s="225"/>
      <c r="CC21" s="230"/>
      <c r="CD21" s="231">
        <v>1</v>
      </c>
      <c r="CE21" s="231"/>
      <c r="CF21" s="231"/>
      <c r="CG21" s="231"/>
      <c r="CH21" s="232">
        <v>1</v>
      </c>
      <c r="CI21" s="232"/>
      <c r="CJ21" s="232"/>
      <c r="CK21" s="233">
        <f t="shared" si="8"/>
        <v>2</v>
      </c>
      <c r="CL21" s="67"/>
      <c r="CM21" s="260"/>
      <c r="CN21" s="260"/>
      <c r="CO21" s="132"/>
      <c r="CP21" s="132"/>
      <c r="CQ21" s="132"/>
      <c r="CR21" s="261">
        <f t="shared" si="9"/>
        <v>0</v>
      </c>
      <c r="CS21" s="68"/>
      <c r="CT21" s="32"/>
      <c r="CU21" s="68"/>
      <c r="CV21" s="32">
        <v>10</v>
      </c>
      <c r="CW21" s="68"/>
      <c r="CX21" s="32"/>
      <c r="CY21" s="68"/>
      <c r="CZ21" s="32"/>
      <c r="DA21" s="67"/>
      <c r="DB21" s="260"/>
      <c r="DC21" s="132">
        <v>1</v>
      </c>
      <c r="DD21" s="132"/>
      <c r="DE21" s="132"/>
      <c r="DF21" s="261">
        <f t="shared" si="10"/>
        <v>1</v>
      </c>
    </row>
    <row r="22" spans="1:110" ht="12.75" customHeight="1">
      <c r="A22" s="191">
        <v>19</v>
      </c>
      <c r="B22" s="213">
        <v>16</v>
      </c>
      <c r="C22" s="123" t="s">
        <v>303</v>
      </c>
      <c r="D22" s="285">
        <f t="shared" si="0"/>
        <v>25</v>
      </c>
      <c r="E22" s="189"/>
      <c r="F22" s="131"/>
      <c r="G22" s="132"/>
      <c r="H22" s="132"/>
      <c r="I22" s="148">
        <v>1</v>
      </c>
      <c r="J22" s="148">
        <v>1</v>
      </c>
      <c r="K22" s="132"/>
      <c r="L22" s="132"/>
      <c r="M22" s="133"/>
      <c r="N22" s="140">
        <f t="shared" si="1"/>
        <v>2</v>
      </c>
      <c r="O22" s="67"/>
      <c r="P22" s="131"/>
      <c r="Q22" s="132"/>
      <c r="R22" s="132"/>
      <c r="S22" s="134">
        <v>24</v>
      </c>
      <c r="T22" s="132">
        <v>1</v>
      </c>
      <c r="U22" s="132"/>
      <c r="V22" s="132"/>
      <c r="W22" s="133"/>
      <c r="X22" s="68"/>
      <c r="Y22" s="32">
        <v>8</v>
      </c>
      <c r="Z22" s="225"/>
      <c r="AA22" s="230"/>
      <c r="AB22" s="231"/>
      <c r="AC22" s="231"/>
      <c r="AD22" s="231"/>
      <c r="AE22" s="231"/>
      <c r="AF22" s="232"/>
      <c r="AG22" s="232"/>
      <c r="AH22" s="232"/>
      <c r="AI22" s="233">
        <f t="shared" si="2"/>
        <v>0</v>
      </c>
      <c r="AJ22" s="225"/>
      <c r="AK22" s="230"/>
      <c r="AL22" s="231"/>
      <c r="AM22" s="233">
        <f t="shared" si="3"/>
        <v>0</v>
      </c>
      <c r="AN22" s="225"/>
      <c r="AO22" s="230"/>
      <c r="AP22" s="231"/>
      <c r="AQ22" s="231"/>
      <c r="AR22" s="231">
        <v>1</v>
      </c>
      <c r="AS22" s="231"/>
      <c r="AT22" s="232"/>
      <c r="AU22" s="233">
        <f t="shared" si="4"/>
        <v>1</v>
      </c>
      <c r="AV22" s="68"/>
      <c r="AW22" s="32"/>
      <c r="AX22" s="225"/>
      <c r="AY22" s="230"/>
      <c r="AZ22" s="231"/>
      <c r="BA22" s="231"/>
      <c r="BB22" s="231"/>
      <c r="BC22" s="231"/>
      <c r="BD22" s="232"/>
      <c r="BE22" s="233">
        <f t="shared" si="5"/>
        <v>0</v>
      </c>
      <c r="BF22" s="68"/>
      <c r="BG22" s="32"/>
      <c r="BH22" s="68"/>
      <c r="BI22" s="32"/>
      <c r="BJ22" s="225"/>
      <c r="BK22" s="230"/>
      <c r="BL22" s="231"/>
      <c r="BM22" s="231"/>
      <c r="BN22" s="231"/>
      <c r="BO22" s="231"/>
      <c r="BP22" s="232"/>
      <c r="BQ22" s="233">
        <f t="shared" si="6"/>
        <v>0</v>
      </c>
      <c r="BR22" s="225"/>
      <c r="BS22" s="230"/>
      <c r="BT22" s="231"/>
      <c r="BU22" s="231"/>
      <c r="BV22" s="231">
        <v>15</v>
      </c>
      <c r="BW22" s="231">
        <v>1</v>
      </c>
      <c r="BX22" s="232"/>
      <c r="BY22" s="232"/>
      <c r="BZ22" s="232"/>
      <c r="CA22" s="233">
        <f t="shared" si="7"/>
        <v>16</v>
      </c>
      <c r="CB22" s="225"/>
      <c r="CC22" s="230"/>
      <c r="CD22" s="231"/>
      <c r="CE22" s="231"/>
      <c r="CF22" s="231"/>
      <c r="CG22" s="231"/>
      <c r="CH22" s="232"/>
      <c r="CI22" s="232"/>
      <c r="CJ22" s="232"/>
      <c r="CK22" s="233">
        <f t="shared" si="8"/>
        <v>0</v>
      </c>
      <c r="CL22" s="67"/>
      <c r="CM22" s="260"/>
      <c r="CN22" s="260"/>
      <c r="CO22" s="132"/>
      <c r="CP22" s="132"/>
      <c r="CQ22" s="132"/>
      <c r="CR22" s="261">
        <f t="shared" si="9"/>
        <v>0</v>
      </c>
      <c r="CS22" s="68"/>
      <c r="CT22" s="32"/>
      <c r="CU22" s="68"/>
      <c r="CV22" s="32"/>
      <c r="CW22" s="68"/>
      <c r="CX22" s="32"/>
      <c r="CY22" s="68"/>
      <c r="CZ22" s="32"/>
      <c r="DA22" s="67"/>
      <c r="DB22" s="260"/>
      <c r="DC22" s="132"/>
      <c r="DD22" s="132"/>
      <c r="DE22" s="132"/>
      <c r="DF22" s="261">
        <f t="shared" si="10"/>
        <v>0</v>
      </c>
    </row>
    <row r="23" spans="1:110" ht="12.75" customHeight="1">
      <c r="A23" s="191">
        <v>20</v>
      </c>
      <c r="B23" s="214">
        <v>22</v>
      </c>
      <c r="C23" s="123" t="s">
        <v>21</v>
      </c>
      <c r="D23" s="285">
        <f t="shared" si="0"/>
        <v>21</v>
      </c>
      <c r="E23" s="189"/>
      <c r="F23" s="246">
        <v>1</v>
      </c>
      <c r="G23" s="132"/>
      <c r="H23" s="148">
        <v>2</v>
      </c>
      <c r="I23" s="148">
        <v>1</v>
      </c>
      <c r="J23" s="148">
        <v>2</v>
      </c>
      <c r="K23" s="132"/>
      <c r="L23" s="132"/>
      <c r="M23" s="133"/>
      <c r="N23" s="140">
        <f t="shared" si="1"/>
        <v>6</v>
      </c>
      <c r="O23" s="67"/>
      <c r="P23" s="131">
        <v>1</v>
      </c>
      <c r="Q23" s="132"/>
      <c r="R23" s="132">
        <v>3</v>
      </c>
      <c r="S23" s="134">
        <v>1</v>
      </c>
      <c r="T23" s="132">
        <v>7</v>
      </c>
      <c r="U23" s="132"/>
      <c r="V23" s="132"/>
      <c r="W23" s="133"/>
      <c r="X23" s="68"/>
      <c r="Y23" s="32"/>
      <c r="Z23" s="225"/>
      <c r="AA23" s="230"/>
      <c r="AB23" s="231"/>
      <c r="AC23" s="231"/>
      <c r="AD23" s="231"/>
      <c r="AE23" s="231"/>
      <c r="AF23" s="232"/>
      <c r="AG23" s="232"/>
      <c r="AH23" s="232"/>
      <c r="AI23" s="233">
        <f t="shared" si="2"/>
        <v>0</v>
      </c>
      <c r="AJ23" s="225"/>
      <c r="AK23" s="230"/>
      <c r="AL23" s="231"/>
      <c r="AM23" s="233">
        <f t="shared" si="3"/>
        <v>0</v>
      </c>
      <c r="AN23" s="225"/>
      <c r="AO23" s="230"/>
      <c r="AP23" s="231"/>
      <c r="AQ23" s="231"/>
      <c r="AR23" s="231"/>
      <c r="AS23" s="231"/>
      <c r="AT23" s="232"/>
      <c r="AU23" s="233">
        <f t="shared" si="4"/>
        <v>0</v>
      </c>
      <c r="AV23" s="68"/>
      <c r="AW23" s="32"/>
      <c r="AX23" s="225"/>
      <c r="AY23" s="230"/>
      <c r="AZ23" s="231"/>
      <c r="BA23" s="231"/>
      <c r="BB23" s="231"/>
      <c r="BC23" s="231"/>
      <c r="BD23" s="232"/>
      <c r="BE23" s="233">
        <f t="shared" si="5"/>
        <v>0</v>
      </c>
      <c r="BF23" s="68"/>
      <c r="BG23" s="32"/>
      <c r="BH23" s="68"/>
      <c r="BI23" s="32"/>
      <c r="BJ23" s="225"/>
      <c r="BK23" s="230"/>
      <c r="BL23" s="231"/>
      <c r="BM23" s="231"/>
      <c r="BN23" s="231"/>
      <c r="BO23" s="231"/>
      <c r="BP23" s="232"/>
      <c r="BQ23" s="233">
        <f t="shared" si="6"/>
        <v>0</v>
      </c>
      <c r="BR23" s="225"/>
      <c r="BS23" s="230"/>
      <c r="BT23" s="231"/>
      <c r="BU23" s="231"/>
      <c r="BV23" s="231"/>
      <c r="BW23" s="231"/>
      <c r="BX23" s="232"/>
      <c r="BY23" s="232"/>
      <c r="BZ23" s="232"/>
      <c r="CA23" s="233">
        <f t="shared" si="7"/>
        <v>0</v>
      </c>
      <c r="CB23" s="225"/>
      <c r="CC23" s="230"/>
      <c r="CD23" s="231"/>
      <c r="CE23" s="231"/>
      <c r="CF23" s="231"/>
      <c r="CG23" s="231"/>
      <c r="CH23" s="232"/>
      <c r="CI23" s="232"/>
      <c r="CJ23" s="232"/>
      <c r="CK23" s="233">
        <f t="shared" si="8"/>
        <v>0</v>
      </c>
      <c r="CL23" s="67"/>
      <c r="CM23" s="260">
        <v>10</v>
      </c>
      <c r="CN23" s="260">
        <v>2</v>
      </c>
      <c r="CO23" s="132">
        <v>2</v>
      </c>
      <c r="CP23" s="132">
        <v>7</v>
      </c>
      <c r="CQ23" s="132"/>
      <c r="CR23" s="261">
        <f t="shared" si="9"/>
        <v>21</v>
      </c>
      <c r="CS23" s="68"/>
      <c r="CT23" s="32"/>
      <c r="CU23" s="68"/>
      <c r="CV23" s="32"/>
      <c r="CW23" s="68"/>
      <c r="CX23" s="32"/>
      <c r="CY23" s="68"/>
      <c r="CZ23" s="32"/>
      <c r="DA23" s="67"/>
      <c r="DB23" s="260"/>
      <c r="DC23" s="132"/>
      <c r="DD23" s="132"/>
      <c r="DE23" s="132"/>
      <c r="DF23" s="261">
        <f t="shared" si="10"/>
        <v>0</v>
      </c>
    </row>
    <row r="24" spans="1:110" ht="12.75" customHeight="1">
      <c r="A24" s="191">
        <v>21</v>
      </c>
      <c r="B24" s="213">
        <v>12</v>
      </c>
      <c r="C24" s="123" t="s">
        <v>20</v>
      </c>
      <c r="D24" s="285">
        <f t="shared" si="0"/>
        <v>20</v>
      </c>
      <c r="E24" s="189"/>
      <c r="F24" s="131"/>
      <c r="G24" s="132"/>
      <c r="H24" s="148">
        <v>1</v>
      </c>
      <c r="I24" s="132"/>
      <c r="J24" s="148">
        <v>1</v>
      </c>
      <c r="K24" s="132"/>
      <c r="L24" s="132"/>
      <c r="M24" s="133"/>
      <c r="N24" s="140">
        <f t="shared" si="1"/>
        <v>2</v>
      </c>
      <c r="O24" s="67"/>
      <c r="P24" s="131"/>
      <c r="Q24" s="132"/>
      <c r="R24" s="132">
        <v>18</v>
      </c>
      <c r="S24" s="134"/>
      <c r="T24" s="132">
        <v>2</v>
      </c>
      <c r="U24" s="132"/>
      <c r="V24" s="132"/>
      <c r="W24" s="133"/>
      <c r="X24" s="68"/>
      <c r="Y24" s="32"/>
      <c r="Z24" s="225"/>
      <c r="AA24" s="230"/>
      <c r="AB24" s="231"/>
      <c r="AC24" s="231"/>
      <c r="AD24" s="231"/>
      <c r="AE24" s="231"/>
      <c r="AF24" s="232"/>
      <c r="AG24" s="232"/>
      <c r="AH24" s="232"/>
      <c r="AI24" s="233">
        <f t="shared" si="2"/>
        <v>0</v>
      </c>
      <c r="AJ24" s="225"/>
      <c r="AK24" s="230"/>
      <c r="AL24" s="231"/>
      <c r="AM24" s="233">
        <f t="shared" si="3"/>
        <v>0</v>
      </c>
      <c r="AN24" s="225"/>
      <c r="AO24" s="230"/>
      <c r="AP24" s="231"/>
      <c r="AQ24" s="231">
        <v>6</v>
      </c>
      <c r="AR24" s="231"/>
      <c r="AS24" s="231">
        <v>1</v>
      </c>
      <c r="AT24" s="232"/>
      <c r="AU24" s="233">
        <f t="shared" si="4"/>
        <v>7</v>
      </c>
      <c r="AV24" s="68"/>
      <c r="AW24" s="32">
        <v>10</v>
      </c>
      <c r="AX24" s="225"/>
      <c r="AY24" s="230"/>
      <c r="AZ24" s="231"/>
      <c r="BA24" s="231">
        <v>1</v>
      </c>
      <c r="BB24" s="231"/>
      <c r="BC24" s="231"/>
      <c r="BD24" s="232"/>
      <c r="BE24" s="233">
        <f t="shared" si="5"/>
        <v>1</v>
      </c>
      <c r="BF24" s="68"/>
      <c r="BG24" s="32"/>
      <c r="BH24" s="68"/>
      <c r="BI24" s="32"/>
      <c r="BJ24" s="225"/>
      <c r="BK24" s="230"/>
      <c r="BL24" s="231"/>
      <c r="BM24" s="231"/>
      <c r="BN24" s="231"/>
      <c r="BO24" s="231"/>
      <c r="BP24" s="232"/>
      <c r="BQ24" s="233">
        <f t="shared" si="6"/>
        <v>0</v>
      </c>
      <c r="BR24" s="225"/>
      <c r="BS24" s="230"/>
      <c r="BT24" s="231"/>
      <c r="BU24" s="231"/>
      <c r="BV24" s="231"/>
      <c r="BW24" s="231"/>
      <c r="BX24" s="232"/>
      <c r="BY24" s="232"/>
      <c r="BZ24" s="232"/>
      <c r="CA24" s="233">
        <f t="shared" si="7"/>
        <v>0</v>
      </c>
      <c r="CB24" s="225"/>
      <c r="CC24" s="230"/>
      <c r="CD24" s="231"/>
      <c r="CE24" s="231">
        <v>1</v>
      </c>
      <c r="CF24" s="231"/>
      <c r="CG24" s="231">
        <v>1</v>
      </c>
      <c r="CH24" s="232"/>
      <c r="CI24" s="232"/>
      <c r="CJ24" s="232"/>
      <c r="CK24" s="233">
        <f t="shared" si="8"/>
        <v>2</v>
      </c>
      <c r="CL24" s="67"/>
      <c r="CM24" s="260"/>
      <c r="CN24" s="260"/>
      <c r="CO24" s="132"/>
      <c r="CP24" s="132"/>
      <c r="CQ24" s="132"/>
      <c r="CR24" s="261">
        <f t="shared" si="9"/>
        <v>0</v>
      </c>
      <c r="CS24" s="68"/>
      <c r="CT24" s="32"/>
      <c r="CU24" s="68"/>
      <c r="CV24" s="32"/>
      <c r="CW24" s="68"/>
      <c r="CX24" s="32"/>
      <c r="CY24" s="68"/>
      <c r="CZ24" s="32"/>
      <c r="DA24" s="67"/>
      <c r="DB24" s="260"/>
      <c r="DC24" s="132"/>
      <c r="DD24" s="132"/>
      <c r="DE24" s="132"/>
      <c r="DF24" s="261">
        <f t="shared" si="10"/>
        <v>0</v>
      </c>
    </row>
    <row r="25" spans="1:110" ht="12.75" customHeight="1">
      <c r="A25" s="191">
        <v>22</v>
      </c>
      <c r="B25" s="214">
        <v>24</v>
      </c>
      <c r="C25" s="123" t="s">
        <v>45</v>
      </c>
      <c r="D25" s="285">
        <f t="shared" si="0"/>
        <v>19</v>
      </c>
      <c r="E25" s="189"/>
      <c r="F25" s="131"/>
      <c r="G25" s="148">
        <v>2</v>
      </c>
      <c r="H25" s="132"/>
      <c r="I25" s="132"/>
      <c r="J25" s="148">
        <v>2</v>
      </c>
      <c r="K25" s="148">
        <v>1</v>
      </c>
      <c r="L25" s="148">
        <v>2</v>
      </c>
      <c r="M25" s="133"/>
      <c r="N25" s="140">
        <f t="shared" si="1"/>
        <v>7</v>
      </c>
      <c r="O25" s="67"/>
      <c r="P25" s="131"/>
      <c r="Q25" s="132">
        <v>2</v>
      </c>
      <c r="R25" s="132"/>
      <c r="S25" s="134"/>
      <c r="T25" s="132">
        <v>2</v>
      </c>
      <c r="U25" s="132">
        <v>2</v>
      </c>
      <c r="V25" s="132">
        <v>2</v>
      </c>
      <c r="W25" s="133"/>
      <c r="X25" s="68"/>
      <c r="Y25" s="32"/>
      <c r="Z25" s="225"/>
      <c r="AA25" s="230"/>
      <c r="AB25" s="231"/>
      <c r="AC25" s="231"/>
      <c r="AD25" s="231"/>
      <c r="AE25" s="231"/>
      <c r="AF25" s="232"/>
      <c r="AG25" s="232"/>
      <c r="AH25" s="232"/>
      <c r="AI25" s="233">
        <f t="shared" si="2"/>
        <v>0</v>
      </c>
      <c r="AJ25" s="225"/>
      <c r="AK25" s="230"/>
      <c r="AL25" s="231"/>
      <c r="AM25" s="233">
        <f t="shared" si="3"/>
        <v>0</v>
      </c>
      <c r="AN25" s="225"/>
      <c r="AO25" s="230"/>
      <c r="AP25" s="231"/>
      <c r="AQ25" s="231"/>
      <c r="AR25" s="231"/>
      <c r="AS25" s="231"/>
      <c r="AT25" s="232">
        <v>1</v>
      </c>
      <c r="AU25" s="233">
        <f t="shared" si="4"/>
        <v>1</v>
      </c>
      <c r="AV25" s="68"/>
      <c r="AW25" s="32"/>
      <c r="AX25" s="225"/>
      <c r="AY25" s="230"/>
      <c r="AZ25" s="231"/>
      <c r="BA25" s="231"/>
      <c r="BB25" s="231"/>
      <c r="BC25" s="231"/>
      <c r="BD25" s="232"/>
      <c r="BE25" s="233">
        <f t="shared" si="5"/>
        <v>0</v>
      </c>
      <c r="BF25" s="68"/>
      <c r="BG25" s="32"/>
      <c r="BH25" s="68"/>
      <c r="BI25" s="32"/>
      <c r="BJ25" s="225"/>
      <c r="BK25" s="230"/>
      <c r="BL25" s="231"/>
      <c r="BM25" s="231"/>
      <c r="BN25" s="231"/>
      <c r="BO25" s="231"/>
      <c r="BP25" s="232"/>
      <c r="BQ25" s="233">
        <f t="shared" si="6"/>
        <v>0</v>
      </c>
      <c r="BR25" s="225"/>
      <c r="BS25" s="230"/>
      <c r="BT25" s="231"/>
      <c r="BU25" s="231"/>
      <c r="BV25" s="231"/>
      <c r="BW25" s="231"/>
      <c r="BX25" s="232"/>
      <c r="BY25" s="232"/>
      <c r="BZ25" s="232"/>
      <c r="CA25" s="233">
        <f t="shared" si="7"/>
        <v>0</v>
      </c>
      <c r="CB25" s="225"/>
      <c r="CC25" s="230"/>
      <c r="CD25" s="231"/>
      <c r="CE25" s="231"/>
      <c r="CF25" s="231"/>
      <c r="CG25" s="231"/>
      <c r="CH25" s="232"/>
      <c r="CI25" s="232"/>
      <c r="CJ25" s="232"/>
      <c r="CK25" s="233">
        <f t="shared" si="8"/>
        <v>0</v>
      </c>
      <c r="CL25" s="67"/>
      <c r="CM25" s="274">
        <v>10</v>
      </c>
      <c r="CN25" s="260">
        <v>2</v>
      </c>
      <c r="CO25" s="132">
        <v>2</v>
      </c>
      <c r="CP25" s="132">
        <v>2</v>
      </c>
      <c r="CQ25" s="132">
        <v>2</v>
      </c>
      <c r="CR25" s="261">
        <f t="shared" si="9"/>
        <v>18</v>
      </c>
      <c r="CS25" s="68"/>
      <c r="CT25" s="32"/>
      <c r="CU25" s="68"/>
      <c r="CV25" s="32"/>
      <c r="CW25" s="68"/>
      <c r="CX25" s="32"/>
      <c r="CY25" s="68"/>
      <c r="CZ25" s="32"/>
      <c r="DA25" s="67"/>
      <c r="DB25" s="260"/>
      <c r="DC25" s="132"/>
      <c r="DD25" s="132"/>
      <c r="DE25" s="132"/>
      <c r="DF25" s="261">
        <f t="shared" si="10"/>
        <v>0</v>
      </c>
    </row>
    <row r="26" spans="1:110" ht="12.75" customHeight="1">
      <c r="A26" s="191">
        <v>23</v>
      </c>
      <c r="B26" s="213">
        <v>15</v>
      </c>
      <c r="C26" s="123" t="s">
        <v>61</v>
      </c>
      <c r="D26" s="285">
        <f t="shared" si="0"/>
        <v>17</v>
      </c>
      <c r="E26" s="189"/>
      <c r="F26" s="246">
        <v>2</v>
      </c>
      <c r="G26" s="132"/>
      <c r="H26" s="148">
        <v>2</v>
      </c>
      <c r="I26" s="134"/>
      <c r="J26" s="132"/>
      <c r="K26" s="148">
        <v>1</v>
      </c>
      <c r="L26" s="148">
        <v>1</v>
      </c>
      <c r="M26" s="133"/>
      <c r="N26" s="140">
        <f t="shared" si="1"/>
        <v>6</v>
      </c>
      <c r="O26" s="67"/>
      <c r="P26" s="131">
        <v>2</v>
      </c>
      <c r="Q26" s="132"/>
      <c r="R26" s="132">
        <v>2</v>
      </c>
      <c r="S26" s="134"/>
      <c r="T26" s="132"/>
      <c r="U26" s="132">
        <v>2</v>
      </c>
      <c r="V26" s="132">
        <v>1</v>
      </c>
      <c r="W26" s="133"/>
      <c r="X26" s="68"/>
      <c r="Y26" s="32"/>
      <c r="Z26" s="225"/>
      <c r="AA26" s="230"/>
      <c r="AB26" s="231"/>
      <c r="AC26" s="231"/>
      <c r="AD26" s="231"/>
      <c r="AE26" s="231"/>
      <c r="AF26" s="232"/>
      <c r="AG26" s="232"/>
      <c r="AH26" s="232"/>
      <c r="AI26" s="233">
        <f t="shared" si="2"/>
        <v>0</v>
      </c>
      <c r="AJ26" s="225"/>
      <c r="AK26" s="230"/>
      <c r="AL26" s="231"/>
      <c r="AM26" s="233">
        <f t="shared" si="3"/>
        <v>0</v>
      </c>
      <c r="AN26" s="225"/>
      <c r="AO26" s="230"/>
      <c r="AP26" s="231"/>
      <c r="AQ26" s="231"/>
      <c r="AR26" s="231"/>
      <c r="AS26" s="231"/>
      <c r="AT26" s="232">
        <v>1</v>
      </c>
      <c r="AU26" s="233">
        <f t="shared" si="4"/>
        <v>1</v>
      </c>
      <c r="AV26" s="68"/>
      <c r="AW26" s="32"/>
      <c r="AX26" s="225"/>
      <c r="AY26" s="230"/>
      <c r="AZ26" s="231"/>
      <c r="BA26" s="231"/>
      <c r="BB26" s="231"/>
      <c r="BC26" s="231"/>
      <c r="BD26" s="232"/>
      <c r="BE26" s="233">
        <f t="shared" si="5"/>
        <v>0</v>
      </c>
      <c r="BF26" s="68"/>
      <c r="BG26" s="32"/>
      <c r="BH26" s="68"/>
      <c r="BI26" s="32"/>
      <c r="BJ26" s="225"/>
      <c r="BK26" s="230"/>
      <c r="BL26" s="231"/>
      <c r="BM26" s="231"/>
      <c r="BN26" s="231"/>
      <c r="BO26" s="231"/>
      <c r="BP26" s="232"/>
      <c r="BQ26" s="233">
        <f t="shared" si="6"/>
        <v>0</v>
      </c>
      <c r="BR26" s="225"/>
      <c r="BS26" s="230"/>
      <c r="BT26" s="231"/>
      <c r="BU26" s="231"/>
      <c r="BV26" s="231"/>
      <c r="BW26" s="231"/>
      <c r="BX26" s="232"/>
      <c r="BY26" s="232"/>
      <c r="BZ26" s="232"/>
      <c r="CA26" s="233">
        <f t="shared" si="7"/>
        <v>0</v>
      </c>
      <c r="CB26" s="225"/>
      <c r="CC26" s="230"/>
      <c r="CD26" s="231"/>
      <c r="CE26" s="231"/>
      <c r="CF26" s="231"/>
      <c r="CG26" s="231"/>
      <c r="CH26" s="232"/>
      <c r="CI26" s="232"/>
      <c r="CJ26" s="232"/>
      <c r="CK26" s="233">
        <f t="shared" si="8"/>
        <v>0</v>
      </c>
      <c r="CL26" s="67"/>
      <c r="CM26" s="260">
        <v>10</v>
      </c>
      <c r="CN26" s="262">
        <v>2</v>
      </c>
      <c r="CO26" s="134">
        <v>2</v>
      </c>
      <c r="CP26" s="132">
        <v>1</v>
      </c>
      <c r="CQ26" s="134">
        <v>1</v>
      </c>
      <c r="CR26" s="261">
        <f t="shared" si="9"/>
        <v>16</v>
      </c>
      <c r="CS26" s="68"/>
      <c r="CT26" s="32"/>
      <c r="CU26" s="68"/>
      <c r="CV26" s="32"/>
      <c r="CW26" s="68"/>
      <c r="CX26" s="32"/>
      <c r="CY26" s="68"/>
      <c r="CZ26" s="32"/>
      <c r="DA26" s="67"/>
      <c r="DB26" s="262"/>
      <c r="DC26" s="134"/>
      <c r="DD26" s="132"/>
      <c r="DE26" s="134"/>
      <c r="DF26" s="261">
        <f t="shared" si="10"/>
        <v>0</v>
      </c>
    </row>
    <row r="27" spans="1:110" ht="12.75" customHeight="1">
      <c r="A27" s="191">
        <v>24</v>
      </c>
      <c r="B27" s="214">
        <v>24</v>
      </c>
      <c r="C27" s="123" t="s">
        <v>113</v>
      </c>
      <c r="D27" s="285">
        <f t="shared" si="0"/>
        <v>1</v>
      </c>
      <c r="E27" s="189"/>
      <c r="F27" s="131"/>
      <c r="G27" s="132"/>
      <c r="H27" s="132"/>
      <c r="I27" s="134"/>
      <c r="J27" s="148">
        <v>1</v>
      </c>
      <c r="K27" s="132"/>
      <c r="L27" s="132"/>
      <c r="M27" s="133"/>
      <c r="N27" s="140">
        <f t="shared" si="1"/>
        <v>1</v>
      </c>
      <c r="O27" s="67"/>
      <c r="P27" s="131"/>
      <c r="Q27" s="132"/>
      <c r="R27" s="132"/>
      <c r="S27" s="134"/>
      <c r="T27" s="132">
        <v>1</v>
      </c>
      <c r="U27" s="132"/>
      <c r="V27" s="132"/>
      <c r="W27" s="133"/>
      <c r="X27" s="68"/>
      <c r="Y27" s="32"/>
      <c r="Z27" s="225"/>
      <c r="AA27" s="230"/>
      <c r="AB27" s="231"/>
      <c r="AC27" s="231"/>
      <c r="AD27" s="231"/>
      <c r="AE27" s="231"/>
      <c r="AF27" s="232"/>
      <c r="AG27" s="232"/>
      <c r="AH27" s="232"/>
      <c r="AI27" s="233">
        <f t="shared" si="2"/>
        <v>0</v>
      </c>
      <c r="AJ27" s="225"/>
      <c r="AK27" s="230"/>
      <c r="AL27" s="231"/>
      <c r="AM27" s="233">
        <f t="shared" si="3"/>
        <v>0</v>
      </c>
      <c r="AN27" s="225"/>
      <c r="AO27" s="230"/>
      <c r="AP27" s="231"/>
      <c r="AQ27" s="231"/>
      <c r="AR27" s="231"/>
      <c r="AS27" s="231"/>
      <c r="AT27" s="232"/>
      <c r="AU27" s="233">
        <f t="shared" si="4"/>
        <v>0</v>
      </c>
      <c r="AV27" s="68"/>
      <c r="AW27" s="32"/>
      <c r="AX27" s="225"/>
      <c r="AY27" s="230"/>
      <c r="AZ27" s="231"/>
      <c r="BA27" s="231"/>
      <c r="BB27" s="231"/>
      <c r="BC27" s="231"/>
      <c r="BD27" s="232"/>
      <c r="BE27" s="233">
        <f t="shared" si="5"/>
        <v>0</v>
      </c>
      <c r="BF27" s="68"/>
      <c r="BG27" s="32"/>
      <c r="BH27" s="68"/>
      <c r="BI27" s="32"/>
      <c r="BJ27" s="225"/>
      <c r="BK27" s="230"/>
      <c r="BL27" s="231"/>
      <c r="BM27" s="231"/>
      <c r="BN27" s="231"/>
      <c r="BO27" s="231"/>
      <c r="BP27" s="232"/>
      <c r="BQ27" s="233">
        <f t="shared" si="6"/>
        <v>0</v>
      </c>
      <c r="BR27" s="225"/>
      <c r="BS27" s="230"/>
      <c r="BT27" s="231"/>
      <c r="BU27" s="231"/>
      <c r="BV27" s="231"/>
      <c r="BW27" s="231">
        <v>1</v>
      </c>
      <c r="BX27" s="232"/>
      <c r="BY27" s="232"/>
      <c r="BZ27" s="232"/>
      <c r="CA27" s="233">
        <f t="shared" si="7"/>
        <v>1</v>
      </c>
      <c r="CB27" s="225"/>
      <c r="CC27" s="230"/>
      <c r="CD27" s="231"/>
      <c r="CE27" s="231"/>
      <c r="CF27" s="231"/>
      <c r="CG27" s="231"/>
      <c r="CH27" s="232"/>
      <c r="CI27" s="232"/>
      <c r="CJ27" s="232"/>
      <c r="CK27" s="233">
        <f t="shared" si="8"/>
        <v>0</v>
      </c>
      <c r="CL27" s="67"/>
      <c r="CM27" s="260"/>
      <c r="CN27" s="260"/>
      <c r="CO27" s="132"/>
      <c r="CP27" s="132"/>
      <c r="CQ27" s="132"/>
      <c r="CR27" s="261">
        <f t="shared" si="9"/>
        <v>0</v>
      </c>
      <c r="CS27" s="68"/>
      <c r="CT27" s="32"/>
      <c r="CU27" s="68"/>
      <c r="CV27" s="32"/>
      <c r="CW27" s="68"/>
      <c r="CX27" s="32"/>
      <c r="CY27" s="68"/>
      <c r="CZ27" s="32"/>
      <c r="DA27" s="67"/>
      <c r="DB27" s="260"/>
      <c r="DC27" s="132"/>
      <c r="DD27" s="132"/>
      <c r="DE27" s="132"/>
      <c r="DF27" s="261">
        <f t="shared" si="10"/>
        <v>0</v>
      </c>
    </row>
    <row r="28" spans="1:110" ht="12.75" customHeight="1">
      <c r="A28" s="184" t="s">
        <v>56</v>
      </c>
      <c r="B28" s="214">
        <v>21</v>
      </c>
      <c r="C28" s="124" t="s">
        <v>31</v>
      </c>
      <c r="D28" s="285">
        <f t="shared" si="0"/>
        <v>0</v>
      </c>
      <c r="E28" s="189"/>
      <c r="F28" s="131"/>
      <c r="G28" s="132"/>
      <c r="H28" s="132"/>
      <c r="I28" s="132"/>
      <c r="J28" s="132"/>
      <c r="K28" s="132"/>
      <c r="L28" s="132"/>
      <c r="M28" s="133"/>
      <c r="N28" s="140">
        <f t="shared" si="1"/>
        <v>0</v>
      </c>
      <c r="O28" s="67"/>
      <c r="P28" s="131"/>
      <c r="Q28" s="132"/>
      <c r="R28" s="132"/>
      <c r="S28" s="134"/>
      <c r="T28" s="132"/>
      <c r="U28" s="132"/>
      <c r="V28" s="132"/>
      <c r="W28" s="133"/>
      <c r="X28" s="68"/>
      <c r="Y28" s="32"/>
      <c r="Z28" s="225"/>
      <c r="AA28" s="230"/>
      <c r="AB28" s="231"/>
      <c r="AC28" s="231"/>
      <c r="AD28" s="231"/>
      <c r="AE28" s="231"/>
      <c r="AF28" s="232"/>
      <c r="AG28" s="232"/>
      <c r="AH28" s="232"/>
      <c r="AI28" s="233">
        <f t="shared" si="2"/>
        <v>0</v>
      </c>
      <c r="AJ28" s="225"/>
      <c r="AK28" s="230"/>
      <c r="AL28" s="231"/>
      <c r="AM28" s="233">
        <f t="shared" si="3"/>
        <v>0</v>
      </c>
      <c r="AN28" s="225"/>
      <c r="AO28" s="230"/>
      <c r="AP28" s="231"/>
      <c r="AQ28" s="231"/>
      <c r="AR28" s="231"/>
      <c r="AS28" s="231"/>
      <c r="AT28" s="232"/>
      <c r="AU28" s="233">
        <f t="shared" si="4"/>
        <v>0</v>
      </c>
      <c r="AV28" s="68"/>
      <c r="AW28" s="32"/>
      <c r="AX28" s="225"/>
      <c r="AY28" s="230"/>
      <c r="AZ28" s="231"/>
      <c r="BA28" s="231"/>
      <c r="BB28" s="231"/>
      <c r="BC28" s="231"/>
      <c r="BD28" s="232"/>
      <c r="BE28" s="233">
        <f t="shared" si="5"/>
        <v>0</v>
      </c>
      <c r="BF28" s="68"/>
      <c r="BG28" s="32"/>
      <c r="BH28" s="68"/>
      <c r="BI28" s="32"/>
      <c r="BJ28" s="225"/>
      <c r="BK28" s="230"/>
      <c r="BL28" s="231"/>
      <c r="BM28" s="231"/>
      <c r="BN28" s="231"/>
      <c r="BO28" s="231"/>
      <c r="BP28" s="232"/>
      <c r="BQ28" s="233">
        <f t="shared" si="6"/>
        <v>0</v>
      </c>
      <c r="BR28" s="225"/>
      <c r="BS28" s="230"/>
      <c r="BT28" s="231"/>
      <c r="BU28" s="231"/>
      <c r="BV28" s="231"/>
      <c r="BW28" s="231"/>
      <c r="BX28" s="232"/>
      <c r="BY28" s="232"/>
      <c r="BZ28" s="232"/>
      <c r="CA28" s="233">
        <f t="shared" si="7"/>
        <v>0</v>
      </c>
      <c r="CB28" s="225"/>
      <c r="CC28" s="230"/>
      <c r="CD28" s="231"/>
      <c r="CE28" s="231"/>
      <c r="CF28" s="231"/>
      <c r="CG28" s="231"/>
      <c r="CH28" s="232"/>
      <c r="CI28" s="232"/>
      <c r="CJ28" s="232"/>
      <c r="CK28" s="233">
        <f t="shared" si="8"/>
        <v>0</v>
      </c>
      <c r="CL28" s="67"/>
      <c r="CM28" s="260"/>
      <c r="CN28" s="260"/>
      <c r="CO28" s="132"/>
      <c r="CP28" s="132"/>
      <c r="CQ28" s="132"/>
      <c r="CR28" s="261">
        <f t="shared" si="9"/>
        <v>0</v>
      </c>
      <c r="CS28" s="68"/>
      <c r="CT28" s="32"/>
      <c r="CU28" s="68"/>
      <c r="CV28" s="32"/>
      <c r="CW28" s="68"/>
      <c r="CX28" s="32"/>
      <c r="CY28" s="68"/>
      <c r="CZ28" s="32"/>
      <c r="DA28" s="67"/>
      <c r="DB28" s="260"/>
      <c r="DC28" s="132"/>
      <c r="DD28" s="132"/>
      <c r="DE28" s="132"/>
      <c r="DF28" s="261">
        <f t="shared" si="10"/>
        <v>0</v>
      </c>
    </row>
    <row r="29" spans="1:110" ht="12.75" customHeight="1">
      <c r="A29" s="184" t="s">
        <v>56</v>
      </c>
      <c r="B29" s="215" t="s">
        <v>56</v>
      </c>
      <c r="C29" s="124" t="s">
        <v>24</v>
      </c>
      <c r="D29" s="285">
        <f t="shared" si="0"/>
        <v>0</v>
      </c>
      <c r="E29" s="189"/>
      <c r="F29" s="131"/>
      <c r="G29" s="132"/>
      <c r="H29" s="132"/>
      <c r="I29" s="134"/>
      <c r="J29" s="132"/>
      <c r="K29" s="132"/>
      <c r="L29" s="132"/>
      <c r="M29" s="133"/>
      <c r="N29" s="140">
        <f t="shared" si="1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  <c r="Z29" s="225"/>
      <c r="AA29" s="230"/>
      <c r="AB29" s="231"/>
      <c r="AC29" s="231"/>
      <c r="AD29" s="231"/>
      <c r="AE29" s="231"/>
      <c r="AF29" s="232"/>
      <c r="AG29" s="232"/>
      <c r="AH29" s="232"/>
      <c r="AI29" s="233">
        <f t="shared" si="2"/>
        <v>0</v>
      </c>
      <c r="AJ29" s="225"/>
      <c r="AK29" s="230"/>
      <c r="AL29" s="231"/>
      <c r="AM29" s="233">
        <f t="shared" si="3"/>
        <v>0</v>
      </c>
      <c r="AN29" s="225"/>
      <c r="AO29" s="230"/>
      <c r="AP29" s="231"/>
      <c r="AQ29" s="231"/>
      <c r="AR29" s="231"/>
      <c r="AS29" s="231"/>
      <c r="AT29" s="232"/>
      <c r="AU29" s="233">
        <f t="shared" si="4"/>
        <v>0</v>
      </c>
      <c r="AV29" s="68"/>
      <c r="AW29" s="32"/>
      <c r="AX29" s="225"/>
      <c r="AY29" s="230"/>
      <c r="AZ29" s="231"/>
      <c r="BA29" s="231"/>
      <c r="BB29" s="231"/>
      <c r="BC29" s="231"/>
      <c r="BD29" s="232"/>
      <c r="BE29" s="233">
        <f t="shared" si="5"/>
        <v>0</v>
      </c>
      <c r="BF29" s="68"/>
      <c r="BG29" s="32"/>
      <c r="BH29" s="68"/>
      <c r="BI29" s="32"/>
      <c r="BJ29" s="225"/>
      <c r="BK29" s="230"/>
      <c r="BL29" s="231"/>
      <c r="BM29" s="231"/>
      <c r="BN29" s="231"/>
      <c r="BO29" s="231"/>
      <c r="BP29" s="232"/>
      <c r="BQ29" s="233">
        <f t="shared" si="6"/>
        <v>0</v>
      </c>
      <c r="BR29" s="225"/>
      <c r="BS29" s="230"/>
      <c r="BT29" s="231"/>
      <c r="BU29" s="231"/>
      <c r="BV29" s="231"/>
      <c r="BW29" s="231"/>
      <c r="BX29" s="232"/>
      <c r="BY29" s="232"/>
      <c r="BZ29" s="232"/>
      <c r="CA29" s="233">
        <f t="shared" si="7"/>
        <v>0</v>
      </c>
      <c r="CB29" s="225"/>
      <c r="CC29" s="230"/>
      <c r="CD29" s="231"/>
      <c r="CE29" s="231"/>
      <c r="CF29" s="231"/>
      <c r="CG29" s="231"/>
      <c r="CH29" s="232"/>
      <c r="CI29" s="232"/>
      <c r="CJ29" s="232"/>
      <c r="CK29" s="233">
        <f t="shared" si="8"/>
        <v>0</v>
      </c>
      <c r="CL29" s="67"/>
      <c r="CM29" s="260"/>
      <c r="CN29" s="260"/>
      <c r="CO29" s="132"/>
      <c r="CP29" s="132"/>
      <c r="CQ29" s="132"/>
      <c r="CR29" s="261">
        <f t="shared" si="9"/>
        <v>0</v>
      </c>
      <c r="CS29" s="68"/>
      <c r="CT29" s="32"/>
      <c r="CU29" s="68"/>
      <c r="CV29" s="32"/>
      <c r="CW29" s="68"/>
      <c r="CX29" s="32"/>
      <c r="CY29" s="68"/>
      <c r="CZ29" s="32"/>
      <c r="DA29" s="67"/>
      <c r="DB29" s="260"/>
      <c r="DC29" s="132"/>
      <c r="DD29" s="132"/>
      <c r="DE29" s="132"/>
      <c r="DF29" s="261">
        <f t="shared" si="10"/>
        <v>0</v>
      </c>
    </row>
    <row r="30" spans="1:110" ht="12.75" customHeight="1">
      <c r="A30" s="184" t="s">
        <v>56</v>
      </c>
      <c r="B30" s="215" t="s">
        <v>56</v>
      </c>
      <c r="C30" s="124" t="s">
        <v>124</v>
      </c>
      <c r="D30" s="285">
        <f t="shared" si="0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1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  <c r="Z30" s="225"/>
      <c r="AA30" s="230"/>
      <c r="AB30" s="231"/>
      <c r="AC30" s="231"/>
      <c r="AD30" s="231"/>
      <c r="AE30" s="231"/>
      <c r="AF30" s="232"/>
      <c r="AG30" s="232"/>
      <c r="AH30" s="232"/>
      <c r="AI30" s="233">
        <f t="shared" si="2"/>
        <v>0</v>
      </c>
      <c r="AJ30" s="225"/>
      <c r="AK30" s="230"/>
      <c r="AL30" s="231"/>
      <c r="AM30" s="233">
        <f t="shared" si="3"/>
        <v>0</v>
      </c>
      <c r="AN30" s="225"/>
      <c r="AO30" s="230"/>
      <c r="AP30" s="231"/>
      <c r="AQ30" s="231"/>
      <c r="AR30" s="231"/>
      <c r="AS30" s="231"/>
      <c r="AT30" s="232"/>
      <c r="AU30" s="233">
        <f t="shared" si="4"/>
        <v>0</v>
      </c>
      <c r="AV30" s="68"/>
      <c r="AW30" s="32"/>
      <c r="AX30" s="225"/>
      <c r="AY30" s="230"/>
      <c r="AZ30" s="231"/>
      <c r="BA30" s="231"/>
      <c r="BB30" s="231"/>
      <c r="BC30" s="231"/>
      <c r="BD30" s="232"/>
      <c r="BE30" s="233">
        <f t="shared" si="5"/>
        <v>0</v>
      </c>
      <c r="BF30" s="68"/>
      <c r="BG30" s="32"/>
      <c r="BH30" s="68"/>
      <c r="BI30" s="32"/>
      <c r="BJ30" s="225"/>
      <c r="BK30" s="230"/>
      <c r="BL30" s="231"/>
      <c r="BM30" s="231"/>
      <c r="BN30" s="231"/>
      <c r="BO30" s="231"/>
      <c r="BP30" s="232"/>
      <c r="BQ30" s="233">
        <f t="shared" si="6"/>
        <v>0</v>
      </c>
      <c r="BR30" s="225"/>
      <c r="BS30" s="230"/>
      <c r="BT30" s="231"/>
      <c r="BU30" s="231"/>
      <c r="BV30" s="231"/>
      <c r="BW30" s="231"/>
      <c r="BX30" s="232"/>
      <c r="BY30" s="232"/>
      <c r="BZ30" s="232"/>
      <c r="CA30" s="233">
        <f t="shared" si="7"/>
        <v>0</v>
      </c>
      <c r="CB30" s="225"/>
      <c r="CC30" s="230"/>
      <c r="CD30" s="231"/>
      <c r="CE30" s="231"/>
      <c r="CF30" s="231"/>
      <c r="CG30" s="231"/>
      <c r="CH30" s="232"/>
      <c r="CI30" s="232"/>
      <c r="CJ30" s="232"/>
      <c r="CK30" s="233">
        <f t="shared" si="8"/>
        <v>0</v>
      </c>
      <c r="CL30" s="67"/>
      <c r="CM30" s="260"/>
      <c r="CN30" s="260"/>
      <c r="CO30" s="132"/>
      <c r="CP30" s="132"/>
      <c r="CQ30" s="132"/>
      <c r="CR30" s="261">
        <f t="shared" si="9"/>
        <v>0</v>
      </c>
      <c r="CS30" s="68"/>
      <c r="CT30" s="32"/>
      <c r="CU30" s="68"/>
      <c r="CV30" s="32"/>
      <c r="CW30" s="68"/>
      <c r="CX30" s="32"/>
      <c r="CY30" s="68"/>
      <c r="CZ30" s="32"/>
      <c r="DA30" s="67"/>
      <c r="DB30" s="260"/>
      <c r="DC30" s="132"/>
      <c r="DD30" s="132"/>
      <c r="DE30" s="132"/>
      <c r="DF30" s="261">
        <f t="shared" si="10"/>
        <v>0</v>
      </c>
    </row>
    <row r="31" spans="1:110" ht="12.75" customHeight="1">
      <c r="A31" s="184" t="s">
        <v>56</v>
      </c>
      <c r="B31" s="215" t="s">
        <v>56</v>
      </c>
      <c r="C31" s="123" t="s">
        <v>25</v>
      </c>
      <c r="D31" s="285">
        <f t="shared" si="0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1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  <c r="Z31" s="225"/>
      <c r="AA31" s="230"/>
      <c r="AB31" s="231"/>
      <c r="AC31" s="231"/>
      <c r="AD31" s="231"/>
      <c r="AE31" s="231"/>
      <c r="AF31" s="232"/>
      <c r="AG31" s="232"/>
      <c r="AH31" s="232"/>
      <c r="AI31" s="233">
        <f t="shared" si="2"/>
        <v>0</v>
      </c>
      <c r="AJ31" s="225"/>
      <c r="AK31" s="230"/>
      <c r="AL31" s="231"/>
      <c r="AM31" s="233">
        <f t="shared" si="3"/>
        <v>0</v>
      </c>
      <c r="AN31" s="225"/>
      <c r="AO31" s="230"/>
      <c r="AP31" s="231"/>
      <c r="AQ31" s="231"/>
      <c r="AR31" s="231"/>
      <c r="AS31" s="231"/>
      <c r="AT31" s="232"/>
      <c r="AU31" s="233">
        <f t="shared" si="4"/>
        <v>0</v>
      </c>
      <c r="AV31" s="68"/>
      <c r="AW31" s="32"/>
      <c r="AX31" s="225"/>
      <c r="AY31" s="230"/>
      <c r="AZ31" s="231"/>
      <c r="BA31" s="231"/>
      <c r="BB31" s="231"/>
      <c r="BC31" s="231"/>
      <c r="BD31" s="232"/>
      <c r="BE31" s="233">
        <f t="shared" si="5"/>
        <v>0</v>
      </c>
      <c r="BF31" s="68"/>
      <c r="BG31" s="32"/>
      <c r="BH31" s="68"/>
      <c r="BI31" s="32"/>
      <c r="BJ31" s="225"/>
      <c r="BK31" s="230"/>
      <c r="BL31" s="231"/>
      <c r="BM31" s="231"/>
      <c r="BN31" s="231"/>
      <c r="BO31" s="231"/>
      <c r="BP31" s="232"/>
      <c r="BQ31" s="233">
        <f t="shared" si="6"/>
        <v>0</v>
      </c>
      <c r="BR31" s="225"/>
      <c r="BS31" s="230"/>
      <c r="BT31" s="231"/>
      <c r="BU31" s="231"/>
      <c r="BV31" s="231"/>
      <c r="BW31" s="231"/>
      <c r="BX31" s="232"/>
      <c r="BY31" s="232"/>
      <c r="BZ31" s="232"/>
      <c r="CA31" s="233">
        <f t="shared" si="7"/>
        <v>0</v>
      </c>
      <c r="CB31" s="225"/>
      <c r="CC31" s="230"/>
      <c r="CD31" s="231"/>
      <c r="CE31" s="231"/>
      <c r="CF31" s="231"/>
      <c r="CG31" s="231"/>
      <c r="CH31" s="232"/>
      <c r="CI31" s="232"/>
      <c r="CJ31" s="232"/>
      <c r="CK31" s="233">
        <f t="shared" si="8"/>
        <v>0</v>
      </c>
      <c r="CL31" s="67"/>
      <c r="CM31" s="260"/>
      <c r="CN31" s="260"/>
      <c r="CO31" s="132"/>
      <c r="CP31" s="132"/>
      <c r="CQ31" s="132"/>
      <c r="CR31" s="261">
        <f t="shared" si="9"/>
        <v>0</v>
      </c>
      <c r="CS31" s="68"/>
      <c r="CT31" s="32"/>
      <c r="CU31" s="68"/>
      <c r="CV31" s="32"/>
      <c r="CW31" s="68"/>
      <c r="CX31" s="32"/>
      <c r="CY31" s="68"/>
      <c r="CZ31" s="32"/>
      <c r="DA31" s="67"/>
      <c r="DB31" s="260"/>
      <c r="DC31" s="132"/>
      <c r="DD31" s="132"/>
      <c r="DE31" s="132"/>
      <c r="DF31" s="261">
        <f t="shared" si="10"/>
        <v>0</v>
      </c>
    </row>
    <row r="32" spans="1:110" ht="12.75" customHeight="1">
      <c r="A32" s="184" t="s">
        <v>56</v>
      </c>
      <c r="B32" s="215" t="s">
        <v>56</v>
      </c>
      <c r="C32" s="123" t="s">
        <v>26</v>
      </c>
      <c r="D32" s="285">
        <f t="shared" si="0"/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t="shared" si="1"/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  <c r="Z32" s="225"/>
      <c r="AA32" s="234"/>
      <c r="AB32" s="235"/>
      <c r="AC32" s="235"/>
      <c r="AD32" s="235"/>
      <c r="AE32" s="235"/>
      <c r="AF32" s="236"/>
      <c r="AG32" s="236"/>
      <c r="AH32" s="236"/>
      <c r="AI32" s="233">
        <f t="shared" si="2"/>
        <v>0</v>
      </c>
      <c r="AJ32" s="225"/>
      <c r="AK32" s="234"/>
      <c r="AL32" s="235"/>
      <c r="AM32" s="233">
        <f t="shared" si="3"/>
        <v>0</v>
      </c>
      <c r="AN32" s="225"/>
      <c r="AO32" s="234"/>
      <c r="AP32" s="235"/>
      <c r="AQ32" s="235"/>
      <c r="AR32" s="235"/>
      <c r="AS32" s="235"/>
      <c r="AT32" s="236"/>
      <c r="AU32" s="233">
        <f t="shared" si="4"/>
        <v>0</v>
      </c>
      <c r="AV32" s="68"/>
      <c r="AW32" s="32"/>
      <c r="AX32" s="225"/>
      <c r="AY32" s="234"/>
      <c r="AZ32" s="235"/>
      <c r="BA32" s="235"/>
      <c r="BB32" s="235"/>
      <c r="BC32" s="235"/>
      <c r="BD32" s="236"/>
      <c r="BE32" s="233">
        <f t="shared" si="5"/>
        <v>0</v>
      </c>
      <c r="BF32" s="68"/>
      <c r="BG32" s="32"/>
      <c r="BH32" s="68"/>
      <c r="BI32" s="32"/>
      <c r="BJ32" s="225"/>
      <c r="BK32" s="234"/>
      <c r="BL32" s="235"/>
      <c r="BM32" s="235"/>
      <c r="BN32" s="235"/>
      <c r="BO32" s="235"/>
      <c r="BP32" s="236"/>
      <c r="BQ32" s="233">
        <f t="shared" si="6"/>
        <v>0</v>
      </c>
      <c r="BR32" s="225"/>
      <c r="BS32" s="234"/>
      <c r="BT32" s="235"/>
      <c r="BU32" s="235"/>
      <c r="BV32" s="235"/>
      <c r="BW32" s="235"/>
      <c r="BX32" s="236"/>
      <c r="BY32" s="236"/>
      <c r="BZ32" s="236"/>
      <c r="CA32" s="233">
        <f t="shared" si="7"/>
        <v>0</v>
      </c>
      <c r="CB32" s="225"/>
      <c r="CC32" s="234"/>
      <c r="CD32" s="235"/>
      <c r="CE32" s="235"/>
      <c r="CF32" s="235"/>
      <c r="CG32" s="235"/>
      <c r="CH32" s="236"/>
      <c r="CI32" s="236"/>
      <c r="CJ32" s="236"/>
      <c r="CK32" s="233">
        <f t="shared" si="8"/>
        <v>0</v>
      </c>
      <c r="CL32" s="67"/>
      <c r="CM32" s="260"/>
      <c r="CN32" s="260"/>
      <c r="CO32" s="132"/>
      <c r="CP32" s="132"/>
      <c r="CQ32" s="132"/>
      <c r="CR32" s="261">
        <f t="shared" si="9"/>
        <v>0</v>
      </c>
      <c r="CS32" s="68"/>
      <c r="CT32" s="32"/>
      <c r="CU32" s="68"/>
      <c r="CV32" s="32"/>
      <c r="CW32" s="68"/>
      <c r="CX32" s="32"/>
      <c r="CY32" s="68"/>
      <c r="CZ32" s="32"/>
      <c r="DA32" s="67"/>
      <c r="DB32" s="260"/>
      <c r="DC32" s="132"/>
      <c r="DD32" s="132"/>
      <c r="DE32" s="132"/>
      <c r="DF32" s="261">
        <f t="shared" si="10"/>
        <v>0</v>
      </c>
    </row>
    <row r="33" spans="1:110" ht="12.75" customHeight="1">
      <c r="A33" s="184" t="s">
        <v>56</v>
      </c>
      <c r="B33" s="215" t="s">
        <v>56</v>
      </c>
      <c r="C33" s="123" t="s">
        <v>53</v>
      </c>
      <c r="D33" s="285">
        <f t="shared" si="0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1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  <c r="Z33" s="225"/>
      <c r="AA33" s="234"/>
      <c r="AB33" s="235"/>
      <c r="AC33" s="235"/>
      <c r="AD33" s="235"/>
      <c r="AE33" s="235"/>
      <c r="AF33" s="236"/>
      <c r="AG33" s="236"/>
      <c r="AH33" s="236"/>
      <c r="AI33" s="233">
        <f t="shared" si="2"/>
        <v>0</v>
      </c>
      <c r="AJ33" s="225"/>
      <c r="AK33" s="234"/>
      <c r="AL33" s="235"/>
      <c r="AM33" s="233">
        <f t="shared" si="3"/>
        <v>0</v>
      </c>
      <c r="AN33" s="225"/>
      <c r="AO33" s="234"/>
      <c r="AP33" s="235"/>
      <c r="AQ33" s="235"/>
      <c r="AR33" s="235"/>
      <c r="AS33" s="235"/>
      <c r="AT33" s="236"/>
      <c r="AU33" s="233">
        <f t="shared" si="4"/>
        <v>0</v>
      </c>
      <c r="AV33" s="68"/>
      <c r="AW33" s="32"/>
      <c r="AX33" s="225"/>
      <c r="AY33" s="234"/>
      <c r="AZ33" s="235"/>
      <c r="BA33" s="235"/>
      <c r="BB33" s="235"/>
      <c r="BC33" s="235"/>
      <c r="BD33" s="236"/>
      <c r="BE33" s="233">
        <f t="shared" si="5"/>
        <v>0</v>
      </c>
      <c r="BF33" s="68"/>
      <c r="BG33" s="32"/>
      <c r="BH33" s="68"/>
      <c r="BI33" s="32"/>
      <c r="BJ33" s="225"/>
      <c r="BK33" s="234"/>
      <c r="BL33" s="235"/>
      <c r="BM33" s="235"/>
      <c r="BN33" s="235"/>
      <c r="BO33" s="235"/>
      <c r="BP33" s="236"/>
      <c r="BQ33" s="233">
        <f t="shared" si="6"/>
        <v>0</v>
      </c>
      <c r="BR33" s="225"/>
      <c r="BS33" s="234"/>
      <c r="BT33" s="235"/>
      <c r="BU33" s="235"/>
      <c r="BV33" s="235"/>
      <c r="BW33" s="235"/>
      <c r="BX33" s="236"/>
      <c r="BY33" s="236"/>
      <c r="BZ33" s="236"/>
      <c r="CA33" s="233">
        <f t="shared" si="7"/>
        <v>0</v>
      </c>
      <c r="CB33" s="225"/>
      <c r="CC33" s="234"/>
      <c r="CD33" s="235"/>
      <c r="CE33" s="235"/>
      <c r="CF33" s="235"/>
      <c r="CG33" s="235"/>
      <c r="CH33" s="236"/>
      <c r="CI33" s="236"/>
      <c r="CJ33" s="236"/>
      <c r="CK33" s="233">
        <f t="shared" si="8"/>
        <v>0</v>
      </c>
      <c r="CL33" s="67"/>
      <c r="CM33" s="260"/>
      <c r="CN33" s="263"/>
      <c r="CO33" s="264"/>
      <c r="CP33" s="132"/>
      <c r="CQ33" s="132"/>
      <c r="CR33" s="261">
        <f t="shared" si="9"/>
        <v>0</v>
      </c>
      <c r="CS33" s="68"/>
      <c r="CT33" s="32"/>
      <c r="CU33" s="68"/>
      <c r="CV33" s="32"/>
      <c r="CW33" s="68"/>
      <c r="CX33" s="32"/>
      <c r="CY33" s="68"/>
      <c r="CZ33" s="32"/>
      <c r="DA33" s="67"/>
      <c r="DB33" s="263"/>
      <c r="DC33" s="264"/>
      <c r="DD33" s="132"/>
      <c r="DE33" s="132"/>
      <c r="DF33" s="261">
        <f t="shared" si="10"/>
        <v>0</v>
      </c>
    </row>
    <row r="34" spans="1:110" ht="12.75" customHeight="1">
      <c r="A34" s="184" t="s">
        <v>56</v>
      </c>
      <c r="B34" s="215" t="s">
        <v>56</v>
      </c>
      <c r="C34" s="123" t="s">
        <v>60</v>
      </c>
      <c r="D34" s="285">
        <f t="shared" si="0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1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  <c r="Z34" s="225"/>
      <c r="AA34" s="234"/>
      <c r="AB34" s="235"/>
      <c r="AC34" s="235"/>
      <c r="AD34" s="235"/>
      <c r="AE34" s="235"/>
      <c r="AF34" s="236"/>
      <c r="AG34" s="236"/>
      <c r="AH34" s="237"/>
      <c r="AI34" s="238">
        <f t="shared" si="2"/>
        <v>0</v>
      </c>
      <c r="AJ34" s="225"/>
      <c r="AK34" s="234"/>
      <c r="AL34" s="235"/>
      <c r="AM34" s="238">
        <f t="shared" si="3"/>
        <v>0</v>
      </c>
      <c r="AN34" s="225"/>
      <c r="AO34" s="234"/>
      <c r="AP34" s="235"/>
      <c r="AQ34" s="235"/>
      <c r="AR34" s="235"/>
      <c r="AS34" s="235"/>
      <c r="AT34" s="237"/>
      <c r="AU34" s="238">
        <f t="shared" si="4"/>
        <v>0</v>
      </c>
      <c r="AV34" s="68"/>
      <c r="AW34" s="32"/>
      <c r="AX34" s="225"/>
      <c r="AY34" s="234"/>
      <c r="AZ34" s="235"/>
      <c r="BA34" s="235"/>
      <c r="BB34" s="235"/>
      <c r="BC34" s="235"/>
      <c r="BD34" s="237"/>
      <c r="BE34" s="238">
        <f t="shared" si="5"/>
        <v>0</v>
      </c>
      <c r="BF34" s="68"/>
      <c r="BG34" s="32"/>
      <c r="BH34" s="68"/>
      <c r="BI34" s="32"/>
      <c r="BJ34" s="225"/>
      <c r="BK34" s="234"/>
      <c r="BL34" s="235"/>
      <c r="BM34" s="235"/>
      <c r="BN34" s="235"/>
      <c r="BO34" s="235"/>
      <c r="BP34" s="237"/>
      <c r="BQ34" s="238">
        <f t="shared" si="6"/>
        <v>0</v>
      </c>
      <c r="BR34" s="225"/>
      <c r="BS34" s="234"/>
      <c r="BT34" s="235"/>
      <c r="BU34" s="235"/>
      <c r="BV34" s="235"/>
      <c r="BW34" s="235"/>
      <c r="BX34" s="236"/>
      <c r="BY34" s="236"/>
      <c r="BZ34" s="237"/>
      <c r="CA34" s="238">
        <f t="shared" si="7"/>
        <v>0</v>
      </c>
      <c r="CB34" s="225"/>
      <c r="CC34" s="234"/>
      <c r="CD34" s="235"/>
      <c r="CE34" s="235"/>
      <c r="CF34" s="235"/>
      <c r="CG34" s="235"/>
      <c r="CH34" s="236"/>
      <c r="CI34" s="236"/>
      <c r="CJ34" s="237"/>
      <c r="CK34" s="238">
        <f t="shared" si="8"/>
        <v>0</v>
      </c>
      <c r="CL34" s="67"/>
      <c r="CM34" s="260"/>
      <c r="CN34" s="263"/>
      <c r="CO34" s="264"/>
      <c r="CP34" s="132"/>
      <c r="CQ34" s="132"/>
      <c r="CR34" s="261">
        <f t="shared" si="9"/>
        <v>0</v>
      </c>
      <c r="CS34" s="68"/>
      <c r="CT34" s="32"/>
      <c r="CU34" s="68"/>
      <c r="CV34" s="32"/>
      <c r="CW34" s="68"/>
      <c r="CX34" s="32"/>
      <c r="CY34" s="68"/>
      <c r="CZ34" s="32"/>
      <c r="DA34" s="67"/>
      <c r="DB34" s="263"/>
      <c r="DC34" s="264"/>
      <c r="DD34" s="132"/>
      <c r="DE34" s="132"/>
      <c r="DF34" s="261">
        <f t="shared" si="10"/>
        <v>0</v>
      </c>
    </row>
    <row r="35" spans="1:110" ht="12.75" customHeight="1">
      <c r="A35" s="184" t="s">
        <v>56</v>
      </c>
      <c r="B35" s="215" t="s">
        <v>56</v>
      </c>
      <c r="C35" s="123" t="s">
        <v>186</v>
      </c>
      <c r="D35" s="285">
        <f t="shared" si="0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1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  <c r="Z35" s="225"/>
      <c r="AA35" s="230"/>
      <c r="AB35" s="231"/>
      <c r="AC35" s="231"/>
      <c r="AD35" s="231"/>
      <c r="AE35" s="231"/>
      <c r="AF35" s="232"/>
      <c r="AG35" s="232"/>
      <c r="AH35" s="239"/>
      <c r="AI35" s="238">
        <f t="shared" si="2"/>
        <v>0</v>
      </c>
      <c r="AJ35" s="225"/>
      <c r="AK35" s="230"/>
      <c r="AL35" s="231"/>
      <c r="AM35" s="238">
        <f t="shared" si="3"/>
        <v>0</v>
      </c>
      <c r="AN35" s="225"/>
      <c r="AO35" s="230"/>
      <c r="AP35" s="231"/>
      <c r="AQ35" s="231"/>
      <c r="AR35" s="231"/>
      <c r="AS35" s="231"/>
      <c r="AT35" s="239"/>
      <c r="AU35" s="238">
        <f t="shared" si="4"/>
        <v>0</v>
      </c>
      <c r="AV35" s="68"/>
      <c r="AW35" s="32"/>
      <c r="AX35" s="225"/>
      <c r="AY35" s="230"/>
      <c r="AZ35" s="231"/>
      <c r="BA35" s="231"/>
      <c r="BB35" s="231"/>
      <c r="BC35" s="231"/>
      <c r="BD35" s="239"/>
      <c r="BE35" s="238">
        <f t="shared" si="5"/>
        <v>0</v>
      </c>
      <c r="BF35" s="68"/>
      <c r="BG35" s="32"/>
      <c r="BH35" s="68"/>
      <c r="BI35" s="32"/>
      <c r="BJ35" s="225"/>
      <c r="BK35" s="234"/>
      <c r="BL35" s="235"/>
      <c r="BM35" s="235"/>
      <c r="BN35" s="235"/>
      <c r="BO35" s="235"/>
      <c r="BP35" s="237"/>
      <c r="BQ35" s="254">
        <f t="shared" si="6"/>
        <v>0</v>
      </c>
      <c r="BR35" s="225"/>
      <c r="BS35" s="230"/>
      <c r="BT35" s="231"/>
      <c r="BU35" s="231"/>
      <c r="BV35" s="231"/>
      <c r="BW35" s="231"/>
      <c r="BX35" s="232"/>
      <c r="BY35" s="232"/>
      <c r="BZ35" s="239"/>
      <c r="CA35" s="238">
        <f t="shared" si="7"/>
        <v>0</v>
      </c>
      <c r="CB35" s="225"/>
      <c r="CC35" s="230"/>
      <c r="CD35" s="231"/>
      <c r="CE35" s="231"/>
      <c r="CF35" s="231"/>
      <c r="CG35" s="231"/>
      <c r="CH35" s="232"/>
      <c r="CI35" s="232"/>
      <c r="CJ35" s="239"/>
      <c r="CK35" s="238">
        <f t="shared" si="8"/>
        <v>0</v>
      </c>
      <c r="CL35" s="67"/>
      <c r="CM35" s="131"/>
      <c r="CN35" s="260"/>
      <c r="CO35" s="132"/>
      <c r="CP35" s="132"/>
      <c r="CQ35" s="132"/>
      <c r="CR35" s="261">
        <f t="shared" si="9"/>
        <v>0</v>
      </c>
      <c r="CS35" s="68"/>
      <c r="CT35" s="32"/>
      <c r="CU35" s="68"/>
      <c r="CV35" s="32"/>
      <c r="CW35" s="68"/>
      <c r="CX35" s="32"/>
      <c r="CY35" s="68"/>
      <c r="CZ35" s="32"/>
      <c r="DA35" s="67"/>
      <c r="DB35" s="260"/>
      <c r="DC35" s="132"/>
      <c r="DD35" s="132"/>
      <c r="DE35" s="132"/>
      <c r="DF35" s="261">
        <f t="shared" si="10"/>
        <v>0</v>
      </c>
    </row>
    <row r="36" spans="1:110" ht="12.75" customHeight="1">
      <c r="A36" s="184" t="s">
        <v>56</v>
      </c>
      <c r="B36" s="215" t="s">
        <v>56</v>
      </c>
      <c r="C36" s="123" t="s">
        <v>55</v>
      </c>
      <c r="D36" s="285">
        <f t="shared" si="0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1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  <c r="Z36" s="225"/>
      <c r="AA36" s="230"/>
      <c r="AB36" s="231"/>
      <c r="AC36" s="231"/>
      <c r="AD36" s="231"/>
      <c r="AE36" s="231"/>
      <c r="AF36" s="232"/>
      <c r="AG36" s="232"/>
      <c r="AH36" s="239"/>
      <c r="AI36" s="238">
        <f t="shared" si="2"/>
        <v>0</v>
      </c>
      <c r="AJ36" s="225"/>
      <c r="AK36" s="230"/>
      <c r="AL36" s="231"/>
      <c r="AM36" s="238">
        <f t="shared" si="3"/>
        <v>0</v>
      </c>
      <c r="AN36" s="225"/>
      <c r="AO36" s="230"/>
      <c r="AP36" s="231"/>
      <c r="AQ36" s="231"/>
      <c r="AR36" s="231"/>
      <c r="AS36" s="231"/>
      <c r="AT36" s="239"/>
      <c r="AU36" s="238">
        <f t="shared" si="4"/>
        <v>0</v>
      </c>
      <c r="AV36" s="251"/>
      <c r="AW36" s="32"/>
      <c r="AX36" s="225"/>
      <c r="AY36" s="230"/>
      <c r="AZ36" s="231"/>
      <c r="BA36" s="231"/>
      <c r="BB36" s="231"/>
      <c r="BC36" s="231"/>
      <c r="BD36" s="239"/>
      <c r="BE36" s="238">
        <f t="shared" si="5"/>
        <v>0</v>
      </c>
      <c r="BF36" s="251"/>
      <c r="BG36" s="32"/>
      <c r="BH36" s="68"/>
      <c r="BI36" s="32"/>
      <c r="BJ36" s="225"/>
      <c r="BK36" s="230"/>
      <c r="BL36" s="231"/>
      <c r="BM36" s="231"/>
      <c r="BN36" s="231"/>
      <c r="BO36" s="231"/>
      <c r="BP36" s="239"/>
      <c r="BQ36" s="238">
        <f t="shared" si="6"/>
        <v>0</v>
      </c>
      <c r="BR36" s="225"/>
      <c r="BS36" s="230"/>
      <c r="BT36" s="231"/>
      <c r="BU36" s="231"/>
      <c r="BV36" s="231"/>
      <c r="BW36" s="231"/>
      <c r="BX36" s="232"/>
      <c r="BY36" s="232"/>
      <c r="BZ36" s="239"/>
      <c r="CA36" s="238">
        <f t="shared" si="7"/>
        <v>0</v>
      </c>
      <c r="CB36" s="225"/>
      <c r="CC36" s="230"/>
      <c r="CD36" s="231"/>
      <c r="CE36" s="231"/>
      <c r="CF36" s="231"/>
      <c r="CG36" s="231"/>
      <c r="CH36" s="232"/>
      <c r="CI36" s="232"/>
      <c r="CJ36" s="239"/>
      <c r="CK36" s="238">
        <f t="shared" si="8"/>
        <v>0</v>
      </c>
      <c r="CL36" s="67"/>
      <c r="CM36" s="131"/>
      <c r="CN36" s="260"/>
      <c r="CO36" s="132"/>
      <c r="CP36" s="132"/>
      <c r="CQ36" s="132"/>
      <c r="CR36" s="261">
        <f t="shared" si="9"/>
        <v>0</v>
      </c>
      <c r="CS36" s="68"/>
      <c r="CT36" s="32"/>
      <c r="CU36" s="68"/>
      <c r="CV36" s="32"/>
      <c r="CW36" s="68"/>
      <c r="CX36" s="32"/>
      <c r="CY36" s="68"/>
      <c r="CZ36" s="32"/>
      <c r="DA36" s="67"/>
      <c r="DB36" s="260"/>
      <c r="DC36" s="132"/>
      <c r="DD36" s="132"/>
      <c r="DE36" s="132"/>
      <c r="DF36" s="261">
        <f t="shared" si="10"/>
        <v>0</v>
      </c>
    </row>
    <row r="37" spans="1:110" ht="12.75" customHeight="1">
      <c r="A37" s="184" t="s">
        <v>56</v>
      </c>
      <c r="B37" s="215" t="s">
        <v>56</v>
      </c>
      <c r="C37" s="123" t="s">
        <v>23</v>
      </c>
      <c r="D37" s="285">
        <f t="shared" si="0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1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  <c r="Z37" s="225"/>
      <c r="AA37" s="230"/>
      <c r="AB37" s="231"/>
      <c r="AC37" s="231"/>
      <c r="AD37" s="231"/>
      <c r="AE37" s="231"/>
      <c r="AF37" s="232"/>
      <c r="AG37" s="232"/>
      <c r="AH37" s="239"/>
      <c r="AI37" s="238">
        <f t="shared" si="2"/>
        <v>0</v>
      </c>
      <c r="AJ37" s="225"/>
      <c r="AK37" s="230"/>
      <c r="AL37" s="231"/>
      <c r="AM37" s="238">
        <f t="shared" si="3"/>
        <v>0</v>
      </c>
      <c r="AN37" s="225"/>
      <c r="AO37" s="230"/>
      <c r="AP37" s="231"/>
      <c r="AQ37" s="231"/>
      <c r="AR37" s="231"/>
      <c r="AS37" s="231"/>
      <c r="AT37" s="239"/>
      <c r="AU37" s="238">
        <f t="shared" si="4"/>
        <v>0</v>
      </c>
      <c r="AV37" s="252"/>
      <c r="AW37" s="32"/>
      <c r="AX37" s="225"/>
      <c r="AY37" s="230"/>
      <c r="AZ37" s="231"/>
      <c r="BA37" s="231"/>
      <c r="BB37" s="231"/>
      <c r="BC37" s="231"/>
      <c r="BD37" s="239"/>
      <c r="BE37" s="238">
        <f t="shared" si="5"/>
        <v>0</v>
      </c>
      <c r="BF37" s="252"/>
      <c r="BG37" s="32"/>
      <c r="BH37" s="68"/>
      <c r="BI37" s="32"/>
      <c r="BJ37" s="225"/>
      <c r="BK37" s="230"/>
      <c r="BL37" s="231"/>
      <c r="BM37" s="231"/>
      <c r="BN37" s="231"/>
      <c r="BO37" s="231"/>
      <c r="BP37" s="239"/>
      <c r="BQ37" s="238">
        <f t="shared" si="6"/>
        <v>0</v>
      </c>
      <c r="BR37" s="225"/>
      <c r="BS37" s="230"/>
      <c r="BT37" s="231"/>
      <c r="BU37" s="231"/>
      <c r="BV37" s="231"/>
      <c r="BW37" s="231"/>
      <c r="BX37" s="232"/>
      <c r="BY37" s="232"/>
      <c r="BZ37" s="239"/>
      <c r="CA37" s="238">
        <f t="shared" si="7"/>
        <v>0</v>
      </c>
      <c r="CB37" s="225"/>
      <c r="CC37" s="230"/>
      <c r="CD37" s="231"/>
      <c r="CE37" s="231"/>
      <c r="CF37" s="231"/>
      <c r="CG37" s="231"/>
      <c r="CH37" s="232"/>
      <c r="CI37" s="232"/>
      <c r="CJ37" s="239"/>
      <c r="CK37" s="238">
        <f t="shared" si="8"/>
        <v>0</v>
      </c>
      <c r="CL37" s="67"/>
      <c r="CM37" s="131"/>
      <c r="CN37" s="260"/>
      <c r="CO37" s="132"/>
      <c r="CP37" s="132"/>
      <c r="CQ37" s="132"/>
      <c r="CR37" s="261">
        <f t="shared" si="9"/>
        <v>0</v>
      </c>
      <c r="CS37" s="68"/>
      <c r="CT37" s="32"/>
      <c r="CU37" s="68"/>
      <c r="CV37" s="32"/>
      <c r="CW37" s="68"/>
      <c r="CX37" s="32"/>
      <c r="CY37" s="68"/>
      <c r="CZ37" s="32"/>
      <c r="DA37" s="67"/>
      <c r="DB37" s="260"/>
      <c r="DC37" s="132"/>
      <c r="DD37" s="132"/>
      <c r="DE37" s="132"/>
      <c r="DF37" s="261">
        <f t="shared" si="10"/>
        <v>0</v>
      </c>
    </row>
    <row r="38" spans="1:110" ht="15.75" thickBot="1">
      <c r="A38" s="185" t="s">
        <v>56</v>
      </c>
      <c r="B38" s="216" t="s">
        <v>56</v>
      </c>
      <c r="C38" s="129" t="s">
        <v>46</v>
      </c>
      <c r="D38" s="286">
        <f t="shared" si="0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1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  <c r="Z38" s="225"/>
      <c r="AA38" s="240"/>
      <c r="AB38" s="241"/>
      <c r="AC38" s="241"/>
      <c r="AD38" s="241"/>
      <c r="AE38" s="241"/>
      <c r="AF38" s="242"/>
      <c r="AG38" s="242"/>
      <c r="AH38" s="243"/>
      <c r="AI38" s="244">
        <f t="shared" si="2"/>
        <v>0</v>
      </c>
      <c r="AJ38" s="225"/>
      <c r="AK38" s="240"/>
      <c r="AL38" s="241"/>
      <c r="AM38" s="244">
        <f t="shared" si="3"/>
        <v>0</v>
      </c>
      <c r="AN38" s="225"/>
      <c r="AO38" s="240"/>
      <c r="AP38" s="241"/>
      <c r="AQ38" s="241"/>
      <c r="AR38" s="241"/>
      <c r="AS38" s="241"/>
      <c r="AT38" s="243"/>
      <c r="AU38" s="244">
        <f t="shared" si="4"/>
        <v>0</v>
      </c>
      <c r="AV38" s="253"/>
      <c r="AW38" s="38"/>
      <c r="AX38" s="225"/>
      <c r="AY38" s="240"/>
      <c r="AZ38" s="241"/>
      <c r="BA38" s="241"/>
      <c r="BB38" s="241"/>
      <c r="BC38" s="241"/>
      <c r="BD38" s="243"/>
      <c r="BE38" s="244">
        <f t="shared" si="5"/>
        <v>0</v>
      </c>
      <c r="BF38" s="253"/>
      <c r="BG38" s="38"/>
      <c r="BH38" s="68"/>
      <c r="BI38" s="38"/>
      <c r="BJ38" s="225"/>
      <c r="BK38" s="240"/>
      <c r="BL38" s="241"/>
      <c r="BM38" s="241"/>
      <c r="BN38" s="241"/>
      <c r="BO38" s="241"/>
      <c r="BP38" s="243"/>
      <c r="BQ38" s="244">
        <f t="shared" si="6"/>
        <v>0</v>
      </c>
      <c r="BR38" s="225"/>
      <c r="BS38" s="240"/>
      <c r="BT38" s="241"/>
      <c r="BU38" s="241"/>
      <c r="BV38" s="241"/>
      <c r="BW38" s="241"/>
      <c r="BX38" s="242"/>
      <c r="BY38" s="242"/>
      <c r="BZ38" s="243"/>
      <c r="CA38" s="244">
        <f t="shared" si="7"/>
        <v>0</v>
      </c>
      <c r="CB38" s="225"/>
      <c r="CC38" s="240"/>
      <c r="CD38" s="241"/>
      <c r="CE38" s="241"/>
      <c r="CF38" s="241"/>
      <c r="CG38" s="241"/>
      <c r="CH38" s="242"/>
      <c r="CI38" s="242"/>
      <c r="CJ38" s="243"/>
      <c r="CK38" s="244">
        <f t="shared" si="8"/>
        <v>0</v>
      </c>
      <c r="CL38" s="67"/>
      <c r="CM38" s="265"/>
      <c r="CN38" s="266"/>
      <c r="CO38" s="137"/>
      <c r="CP38" s="136"/>
      <c r="CQ38" s="137"/>
      <c r="CR38" s="267">
        <f t="shared" si="9"/>
        <v>0</v>
      </c>
      <c r="CS38" s="68"/>
      <c r="CT38" s="38"/>
      <c r="CU38" s="68"/>
      <c r="CV38" s="38"/>
      <c r="CW38" s="68"/>
      <c r="CX38" s="38"/>
      <c r="CY38" s="68"/>
      <c r="CZ38" s="38"/>
      <c r="DA38" s="67"/>
      <c r="DB38" s="266"/>
      <c r="DC38" s="137"/>
      <c r="DD38" s="136"/>
      <c r="DE38" s="137"/>
      <c r="DF38" s="267">
        <f t="shared" si="10"/>
        <v>0</v>
      </c>
    </row>
    <row r="39" spans="2:110" ht="15">
      <c r="B39" s="187"/>
      <c r="C39" s="128"/>
      <c r="D39" s="278"/>
      <c r="E39" s="26"/>
      <c r="F39" s="26"/>
      <c r="G39" s="26"/>
      <c r="H39" s="27"/>
      <c r="I39" s="50"/>
      <c r="J39" s="28"/>
      <c r="K39" s="29"/>
      <c r="L39" s="29"/>
      <c r="M39" s="29" t="s">
        <v>120</v>
      </c>
      <c r="N39" s="221">
        <f>SUM(N4:N38)</f>
        <v>194</v>
      </c>
      <c r="O39" s="219" t="s">
        <v>410</v>
      </c>
      <c r="P39" s="219"/>
      <c r="Q39" s="26"/>
      <c r="R39" s="27"/>
      <c r="S39" s="50"/>
      <c r="T39" s="28"/>
      <c r="U39" s="29"/>
      <c r="V39" s="29"/>
      <c r="W39" s="29"/>
      <c r="CL39" s="29"/>
      <c r="CM39" s="268" t="s">
        <v>459</v>
      </c>
      <c r="CN39" s="36"/>
      <c r="CO39" s="36"/>
      <c r="CP39" s="36"/>
      <c r="CQ39" s="52"/>
      <c r="CR39" s="29"/>
      <c r="DA39" s="29"/>
      <c r="DB39" s="36"/>
      <c r="DC39" s="36"/>
      <c r="DD39" s="36"/>
      <c r="DE39" s="52"/>
      <c r="DF39" s="29"/>
    </row>
    <row r="40" spans="2:109" ht="12.75">
      <c r="B40" s="218" t="s">
        <v>81</v>
      </c>
      <c r="D40" s="281" t="s">
        <v>547</v>
      </c>
      <c r="F40" s="22"/>
      <c r="H40" s="22"/>
      <c r="I40" s="51"/>
      <c r="M40" s="22"/>
      <c r="N40" s="22"/>
      <c r="P40" s="22"/>
      <c r="Q40" s="22"/>
      <c r="R40" s="22"/>
      <c r="S40" s="51"/>
      <c r="W40" s="22"/>
      <c r="CL40" s="25"/>
      <c r="CM40" s="25"/>
      <c r="CN40" s="25"/>
      <c r="CO40" s="25"/>
      <c r="CP40" s="25"/>
      <c r="CQ40" s="53"/>
      <c r="DA40" s="25"/>
      <c r="DB40" s="25"/>
      <c r="DC40" s="25"/>
      <c r="DD40" s="25"/>
      <c r="DE40" s="53"/>
    </row>
    <row r="41" spans="3:109" ht="12.75">
      <c r="C41" s="113" t="s">
        <v>106</v>
      </c>
      <c r="E41" s="29"/>
      <c r="F41" s="36"/>
      <c r="G41" s="36"/>
      <c r="H41" s="36"/>
      <c r="I41" s="52"/>
      <c r="M41" s="29"/>
      <c r="N41" s="29"/>
      <c r="O41" s="29"/>
      <c r="P41" s="36"/>
      <c r="Q41" s="36"/>
      <c r="R41" s="36"/>
      <c r="S41" s="52"/>
      <c r="W41" s="29"/>
      <c r="CL41" s="25"/>
      <c r="CM41" s="25"/>
      <c r="CN41" s="25"/>
      <c r="CO41" s="25"/>
      <c r="CP41" s="25"/>
      <c r="CQ41" s="53"/>
      <c r="DA41" s="25"/>
      <c r="DB41" s="25"/>
      <c r="DC41" s="25"/>
      <c r="DD41" s="25"/>
      <c r="DE41" s="53"/>
    </row>
    <row r="42" spans="5:109" ht="12.75">
      <c r="E42" s="25"/>
      <c r="F42" s="25"/>
      <c r="G42" s="25"/>
      <c r="H42" s="25"/>
      <c r="I42" s="53"/>
      <c r="O42" s="25"/>
      <c r="P42" s="25"/>
      <c r="Q42" s="25"/>
      <c r="R42" s="25"/>
      <c r="S42" s="53"/>
      <c r="CL42" s="25"/>
      <c r="CM42" s="25"/>
      <c r="CN42" s="25"/>
      <c r="CO42" s="25"/>
      <c r="CP42" s="25"/>
      <c r="CQ42" s="53"/>
      <c r="DA42" s="25"/>
      <c r="DB42" s="25"/>
      <c r="DC42" s="25"/>
      <c r="DD42" s="25"/>
      <c r="DE42" s="53"/>
    </row>
    <row r="43" spans="1:109" ht="12.75">
      <c r="A43" s="319" t="s">
        <v>299</v>
      </c>
      <c r="B43" s="202"/>
      <c r="C43" s="320"/>
      <c r="D43" s="203"/>
      <c r="E43" s="203"/>
      <c r="F43" s="324"/>
      <c r="G43" s="25"/>
      <c r="H43" s="25"/>
      <c r="I43" s="53"/>
      <c r="O43" s="25"/>
      <c r="P43" s="25"/>
      <c r="Q43" s="25"/>
      <c r="R43" s="25"/>
      <c r="S43" s="53"/>
      <c r="CL43" s="25"/>
      <c r="CM43" s="25"/>
      <c r="CN43" s="25"/>
      <c r="CO43" s="25"/>
      <c r="CP43" s="25"/>
      <c r="CQ43" s="53"/>
      <c r="DA43" s="25"/>
      <c r="DB43" s="25"/>
      <c r="DC43" s="25"/>
      <c r="DD43" s="25"/>
      <c r="DE43" s="53"/>
    </row>
    <row r="44" spans="1:109" ht="12.75">
      <c r="A44" s="321" t="s">
        <v>694</v>
      </c>
      <c r="B44" s="202"/>
      <c r="C44" s="322"/>
      <c r="D44" s="203"/>
      <c r="E44" s="203"/>
      <c r="F44" s="324"/>
      <c r="G44" s="25"/>
      <c r="H44" s="25"/>
      <c r="I44" s="53"/>
      <c r="K44" s="34"/>
      <c r="O44" s="25"/>
      <c r="P44" s="25"/>
      <c r="Q44" s="25"/>
      <c r="R44" s="25"/>
      <c r="S44" s="53"/>
      <c r="U44" s="34"/>
      <c r="CL44" s="25"/>
      <c r="CM44" s="25"/>
      <c r="CN44" s="25"/>
      <c r="CO44" s="25"/>
      <c r="CP44" s="25"/>
      <c r="CQ44" s="53"/>
      <c r="DA44" s="25"/>
      <c r="DB44" s="25"/>
      <c r="DC44" s="25"/>
      <c r="DD44" s="25"/>
      <c r="DE44" s="53"/>
    </row>
    <row r="45" spans="1:110" ht="12.75">
      <c r="A45" s="321" t="s">
        <v>300</v>
      </c>
      <c r="B45" s="202"/>
      <c r="C45" s="322"/>
      <c r="D45" s="203"/>
      <c r="E45" s="203"/>
      <c r="F45" s="324"/>
      <c r="G45" s="25"/>
      <c r="H45" s="25"/>
      <c r="I45" s="53"/>
      <c r="O45" s="25"/>
      <c r="P45" s="25"/>
      <c r="Q45" s="25"/>
      <c r="R45" s="25"/>
      <c r="S45" s="53"/>
      <c r="CL45" s="25"/>
      <c r="CM45" s="25"/>
      <c r="CN45" s="25"/>
      <c r="CO45" s="25"/>
      <c r="CP45" s="25"/>
      <c r="CQ45" s="53"/>
      <c r="CR45" s="25"/>
      <c r="DA45" s="25"/>
      <c r="DB45" s="25"/>
      <c r="DC45" s="25"/>
      <c r="DD45" s="25"/>
      <c r="DE45" s="53"/>
      <c r="DF45" s="25"/>
    </row>
    <row r="46" spans="3:109" ht="12.75">
      <c r="C46" s="33"/>
      <c r="D46" s="280"/>
      <c r="E46" s="25"/>
      <c r="F46" s="25"/>
      <c r="G46" s="25"/>
      <c r="H46" s="25"/>
      <c r="I46" s="53"/>
      <c r="K46" s="25"/>
      <c r="O46" s="25"/>
      <c r="P46" s="25"/>
      <c r="Q46" s="25"/>
      <c r="R46" s="25"/>
      <c r="S46" s="53"/>
      <c r="U46" s="25"/>
      <c r="CL46" s="25"/>
      <c r="CM46" s="25"/>
      <c r="CN46" s="25"/>
      <c r="CO46" s="25"/>
      <c r="CP46" s="25"/>
      <c r="CQ46" s="53"/>
      <c r="DA46" s="25"/>
      <c r="DB46" s="25"/>
      <c r="DC46" s="25"/>
      <c r="DD46" s="25"/>
      <c r="DE46" s="53"/>
    </row>
    <row r="47" spans="3:23" ht="12.75">
      <c r="C47" s="220" t="s">
        <v>409</v>
      </c>
      <c r="D47" s="279">
        <f>SUM(D4:D38)</f>
        <v>3404.5</v>
      </c>
      <c r="E47" s="25"/>
      <c r="F47" s="25"/>
      <c r="G47" s="25"/>
      <c r="H47" s="25"/>
      <c r="I47" s="53"/>
      <c r="M47" s="25"/>
      <c r="N47" s="25"/>
      <c r="O47" s="25"/>
      <c r="P47" s="25"/>
      <c r="Q47" s="25"/>
      <c r="R47" s="25"/>
      <c r="S47" s="53"/>
      <c r="W47" s="25"/>
    </row>
    <row r="48" spans="5:19" ht="12.75">
      <c r="E48" s="25"/>
      <c r="F48" s="25"/>
      <c r="G48" s="25"/>
      <c r="H48" s="25"/>
      <c r="I48" s="53"/>
      <c r="O48" s="25"/>
      <c r="P48" s="25"/>
      <c r="Q48" s="25"/>
      <c r="R48" s="25"/>
      <c r="S48" s="53"/>
    </row>
  </sheetData>
  <sheetProtection/>
  <mergeCells count="25">
    <mergeCell ref="A1:A3"/>
    <mergeCell ref="B1:B3"/>
    <mergeCell ref="D1:D3"/>
    <mergeCell ref="F1:M2"/>
    <mergeCell ref="N1:N3"/>
    <mergeCell ref="P1:W2"/>
    <mergeCell ref="Y1:Y2"/>
    <mergeCell ref="AA1:AI2"/>
    <mergeCell ref="AK1:AM2"/>
    <mergeCell ref="AO1:AU2"/>
    <mergeCell ref="AW1:AW2"/>
    <mergeCell ref="AY1:BE2"/>
    <mergeCell ref="BG1:BG2"/>
    <mergeCell ref="BI1:BI2"/>
    <mergeCell ref="BK1:BQ2"/>
    <mergeCell ref="BS1:CA2"/>
    <mergeCell ref="CC1:CK2"/>
    <mergeCell ref="CM1:CQ2"/>
    <mergeCell ref="DB1:DE2"/>
    <mergeCell ref="DF1:DF3"/>
    <mergeCell ref="CR1:CR3"/>
    <mergeCell ref="CT1:CT2"/>
    <mergeCell ref="CV1:CV2"/>
    <mergeCell ref="CX1:CX2"/>
    <mergeCell ref="CZ1:CZ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Q49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279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26" width="2.710937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28125" style="24" customWidth="1"/>
    <col min="34" max="34" width="6.00390625" style="24" customWidth="1"/>
    <col min="35" max="35" width="6.421875" style="24" bestFit="1" customWidth="1"/>
    <col min="36" max="36" width="2.7109375" style="24" customWidth="1"/>
    <col min="37" max="37" width="6.28125" style="24" customWidth="1"/>
    <col min="38" max="38" width="6.00390625" style="24" customWidth="1"/>
    <col min="39" max="39" width="6.421875" style="24" bestFit="1" customWidth="1"/>
    <col min="40" max="40" width="2.7109375" style="24" customWidth="1"/>
    <col min="41" max="46" width="5.7109375" style="24" customWidth="1"/>
    <col min="47" max="47" width="6.421875" style="24" bestFit="1" customWidth="1"/>
    <col min="48" max="48" width="2.7109375" style="10" customWidth="1"/>
    <col min="49" max="49" width="9.28125" style="24" customWidth="1"/>
    <col min="50" max="50" width="2.7109375" style="24" customWidth="1"/>
    <col min="51" max="56" width="5.7109375" style="24" customWidth="1"/>
    <col min="57" max="57" width="6.421875" style="24" bestFit="1" customWidth="1"/>
    <col min="58" max="58" width="2.7109375" style="10" customWidth="1"/>
    <col min="59" max="59" width="9.28125" style="24" customWidth="1"/>
    <col min="60" max="60" width="2.7109375" style="10" customWidth="1"/>
    <col min="61" max="61" width="6.421875" style="24" customWidth="1"/>
    <col min="62" max="62" width="2.7109375" style="24" customWidth="1"/>
    <col min="63" max="68" width="5.7109375" style="24" customWidth="1"/>
    <col min="69" max="69" width="6.421875" style="24" bestFit="1" customWidth="1"/>
    <col min="70" max="70" width="2.7109375" style="24" customWidth="1"/>
    <col min="71" max="71" width="6.28125" style="24" customWidth="1"/>
    <col min="72" max="72" width="6.00390625" style="24" customWidth="1"/>
    <col min="73" max="73" width="6.28125" style="24" customWidth="1"/>
    <col min="74" max="74" width="6.00390625" style="24" customWidth="1"/>
    <col min="75" max="75" width="6.28125" style="24" customWidth="1"/>
    <col min="76" max="76" width="6.00390625" style="24" customWidth="1"/>
    <col min="77" max="77" width="6.28125" style="24" customWidth="1"/>
    <col min="78" max="78" width="6.00390625" style="24" customWidth="1"/>
    <col min="79" max="79" width="6.421875" style="24" bestFit="1" customWidth="1"/>
    <col min="80" max="80" width="2.7109375" style="24" customWidth="1"/>
    <col min="81" max="81" width="6.28125" style="24" customWidth="1"/>
    <col min="82" max="82" width="6.00390625" style="24" customWidth="1"/>
    <col min="83" max="83" width="6.28125" style="24" customWidth="1"/>
    <col min="84" max="84" width="6.00390625" style="24" customWidth="1"/>
    <col min="85" max="85" width="6.28125" style="24" customWidth="1"/>
    <col min="86" max="86" width="6.00390625" style="24" customWidth="1"/>
    <col min="87" max="87" width="6.28125" style="24" customWidth="1"/>
    <col min="88" max="88" width="6.00390625" style="24" customWidth="1"/>
    <col min="89" max="89" width="6.421875" style="24" bestFit="1" customWidth="1"/>
    <col min="90" max="90" width="2.7109375" style="23" customWidth="1"/>
    <col min="91" max="91" width="9.00390625" style="23" customWidth="1"/>
    <col min="92" max="94" width="5.7109375" style="23" customWidth="1"/>
    <col min="95" max="95" width="5.7109375" style="54" customWidth="1"/>
    <col min="96" max="96" width="5.7109375" style="23" customWidth="1"/>
    <col min="97" max="97" width="2.7109375" style="10" customWidth="1"/>
    <col min="98" max="98" width="6.421875" style="24" customWidth="1"/>
    <col min="99" max="99" width="2.7109375" style="10" customWidth="1"/>
    <col min="100" max="100" width="7.57421875" style="24" customWidth="1"/>
    <col min="101" max="101" width="2.7109375" style="10" customWidth="1"/>
    <col min="102" max="102" width="7.57421875" style="24" customWidth="1"/>
    <col min="103" max="103" width="2.7109375" style="10" customWidth="1"/>
    <col min="104" max="104" width="7.57421875" style="24" customWidth="1"/>
    <col min="105" max="105" width="2.7109375" style="23" customWidth="1"/>
    <col min="106" max="106" width="6.28125" style="23" customWidth="1"/>
    <col min="107" max="107" width="6.00390625" style="23" customWidth="1"/>
    <col min="108" max="108" width="6.28125" style="23" customWidth="1"/>
    <col min="109" max="109" width="6.00390625" style="54" customWidth="1"/>
    <col min="110" max="110" width="5.7109375" style="23" customWidth="1"/>
    <col min="111" max="111" width="2.7109375" style="23" customWidth="1"/>
    <col min="112" max="112" width="7.140625" style="23" customWidth="1"/>
    <col min="113" max="113" width="6.7109375" style="23" customWidth="1"/>
    <col min="114" max="114" width="5.7109375" style="23" customWidth="1"/>
    <col min="115" max="115" width="2.7109375" style="10" customWidth="1"/>
    <col min="116" max="116" width="7.57421875" style="24" customWidth="1"/>
    <col min="117" max="16384" width="11.421875" style="24" customWidth="1"/>
  </cols>
  <sheetData>
    <row r="1" spans="1:116" ht="12.75" customHeight="1">
      <c r="A1" s="461">
        <v>2019</v>
      </c>
      <c r="B1" s="464">
        <v>2018</v>
      </c>
      <c r="C1" s="181" t="s">
        <v>50</v>
      </c>
      <c r="D1" s="486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  <c r="Z1" s="222"/>
      <c r="AA1" s="477" t="s">
        <v>411</v>
      </c>
      <c r="AB1" s="478"/>
      <c r="AC1" s="478"/>
      <c r="AD1" s="478"/>
      <c r="AE1" s="478"/>
      <c r="AF1" s="478"/>
      <c r="AG1" s="478"/>
      <c r="AH1" s="478"/>
      <c r="AI1" s="479"/>
      <c r="AJ1" s="222"/>
      <c r="AK1" s="471" t="s">
        <v>418</v>
      </c>
      <c r="AL1" s="472"/>
      <c r="AM1" s="473"/>
      <c r="AN1" s="222"/>
      <c r="AO1" s="477" t="s">
        <v>429</v>
      </c>
      <c r="AP1" s="478"/>
      <c r="AQ1" s="478"/>
      <c r="AR1" s="478"/>
      <c r="AS1" s="478"/>
      <c r="AT1" s="478"/>
      <c r="AU1" s="479"/>
      <c r="AV1" s="68"/>
      <c r="AW1" s="456" t="s">
        <v>422</v>
      </c>
      <c r="AX1" s="222"/>
      <c r="AY1" s="477" t="s">
        <v>444</v>
      </c>
      <c r="AZ1" s="478"/>
      <c r="BA1" s="478"/>
      <c r="BB1" s="478"/>
      <c r="BC1" s="478"/>
      <c r="BD1" s="478"/>
      <c r="BE1" s="479"/>
      <c r="BF1" s="68"/>
      <c r="BG1" s="456" t="s">
        <v>445</v>
      </c>
      <c r="BH1" s="68"/>
      <c r="BI1" s="456" t="s">
        <v>446</v>
      </c>
      <c r="BJ1" s="222"/>
      <c r="BK1" s="477" t="s">
        <v>450</v>
      </c>
      <c r="BL1" s="478"/>
      <c r="BM1" s="478"/>
      <c r="BN1" s="478"/>
      <c r="BO1" s="478"/>
      <c r="BP1" s="478"/>
      <c r="BQ1" s="479"/>
      <c r="BR1" s="222"/>
      <c r="BS1" s="477" t="s">
        <v>451</v>
      </c>
      <c r="BT1" s="478"/>
      <c r="BU1" s="478"/>
      <c r="BV1" s="478"/>
      <c r="BW1" s="478"/>
      <c r="BX1" s="478"/>
      <c r="BY1" s="478"/>
      <c r="BZ1" s="478"/>
      <c r="CA1" s="479"/>
      <c r="CB1" s="222"/>
      <c r="CC1" s="477" t="s">
        <v>455</v>
      </c>
      <c r="CD1" s="478"/>
      <c r="CE1" s="478"/>
      <c r="CF1" s="478"/>
      <c r="CG1" s="478"/>
      <c r="CH1" s="478"/>
      <c r="CI1" s="478"/>
      <c r="CJ1" s="478"/>
      <c r="CK1" s="479"/>
      <c r="CL1" s="70"/>
      <c r="CM1" s="467" t="s">
        <v>529</v>
      </c>
      <c r="CN1" s="483"/>
      <c r="CO1" s="483"/>
      <c r="CP1" s="483"/>
      <c r="CQ1" s="484"/>
      <c r="CR1" s="458" t="s">
        <v>0</v>
      </c>
      <c r="CS1" s="68"/>
      <c r="CT1" s="456" t="s">
        <v>530</v>
      </c>
      <c r="CU1" s="68"/>
      <c r="CV1" s="491" t="s">
        <v>538</v>
      </c>
      <c r="CW1" s="68"/>
      <c r="CX1" s="489" t="s">
        <v>93</v>
      </c>
      <c r="CY1" s="68"/>
      <c r="CZ1" s="456" t="s">
        <v>539</v>
      </c>
      <c r="DA1" s="70"/>
      <c r="DB1" s="493" t="s">
        <v>545</v>
      </c>
      <c r="DC1" s="493"/>
      <c r="DD1" s="493"/>
      <c r="DE1" s="494"/>
      <c r="DF1" s="458" t="s">
        <v>0</v>
      </c>
      <c r="DG1" s="70"/>
      <c r="DH1" s="493" t="s">
        <v>548</v>
      </c>
      <c r="DI1" s="473"/>
      <c r="DJ1" s="458" t="s">
        <v>0</v>
      </c>
      <c r="DK1" s="68"/>
      <c r="DL1" s="497" t="s">
        <v>551</v>
      </c>
    </row>
    <row r="2" spans="1:116" ht="20.25" customHeight="1" thickBot="1">
      <c r="A2" s="462"/>
      <c r="B2" s="465"/>
      <c r="C2" s="94" t="s">
        <v>54</v>
      </c>
      <c r="D2" s="487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  <c r="Z2" s="69"/>
      <c r="AA2" s="480"/>
      <c r="AB2" s="481"/>
      <c r="AC2" s="481"/>
      <c r="AD2" s="481"/>
      <c r="AE2" s="481"/>
      <c r="AF2" s="481"/>
      <c r="AG2" s="481"/>
      <c r="AH2" s="481"/>
      <c r="AI2" s="482"/>
      <c r="AJ2" s="69"/>
      <c r="AK2" s="474"/>
      <c r="AL2" s="475"/>
      <c r="AM2" s="476"/>
      <c r="AN2" s="69"/>
      <c r="AO2" s="480"/>
      <c r="AP2" s="481"/>
      <c r="AQ2" s="481"/>
      <c r="AR2" s="481"/>
      <c r="AS2" s="481"/>
      <c r="AT2" s="481"/>
      <c r="AU2" s="482"/>
      <c r="AV2" s="68"/>
      <c r="AW2" s="457"/>
      <c r="AX2" s="69"/>
      <c r="AY2" s="480"/>
      <c r="AZ2" s="481"/>
      <c r="BA2" s="481"/>
      <c r="BB2" s="481"/>
      <c r="BC2" s="481"/>
      <c r="BD2" s="481"/>
      <c r="BE2" s="482"/>
      <c r="BF2" s="68"/>
      <c r="BG2" s="457"/>
      <c r="BH2" s="68"/>
      <c r="BI2" s="457"/>
      <c r="BJ2" s="69"/>
      <c r="BK2" s="480"/>
      <c r="BL2" s="481"/>
      <c r="BM2" s="481"/>
      <c r="BN2" s="481"/>
      <c r="BO2" s="481"/>
      <c r="BP2" s="481"/>
      <c r="BQ2" s="482"/>
      <c r="BR2" s="69"/>
      <c r="BS2" s="480"/>
      <c r="BT2" s="481"/>
      <c r="BU2" s="481"/>
      <c r="BV2" s="481"/>
      <c r="BW2" s="481"/>
      <c r="BX2" s="481"/>
      <c r="BY2" s="481"/>
      <c r="BZ2" s="481"/>
      <c r="CA2" s="482"/>
      <c r="CB2" s="69"/>
      <c r="CC2" s="480"/>
      <c r="CD2" s="481"/>
      <c r="CE2" s="481"/>
      <c r="CF2" s="481"/>
      <c r="CG2" s="481"/>
      <c r="CH2" s="481"/>
      <c r="CI2" s="481"/>
      <c r="CJ2" s="481"/>
      <c r="CK2" s="482"/>
      <c r="CL2" s="71"/>
      <c r="CM2" s="485"/>
      <c r="CN2" s="485"/>
      <c r="CO2" s="485"/>
      <c r="CP2" s="485"/>
      <c r="CQ2" s="437"/>
      <c r="CR2" s="459"/>
      <c r="CS2" s="68"/>
      <c r="CT2" s="457"/>
      <c r="CU2" s="68"/>
      <c r="CV2" s="492"/>
      <c r="CW2" s="68"/>
      <c r="CX2" s="490"/>
      <c r="CY2" s="68"/>
      <c r="CZ2" s="457"/>
      <c r="DA2" s="71"/>
      <c r="DB2" s="495"/>
      <c r="DC2" s="495"/>
      <c r="DD2" s="495"/>
      <c r="DE2" s="496"/>
      <c r="DF2" s="459"/>
      <c r="DG2" s="71"/>
      <c r="DH2" s="475"/>
      <c r="DI2" s="476"/>
      <c r="DJ2" s="459"/>
      <c r="DK2" s="68"/>
      <c r="DL2" s="498"/>
    </row>
    <row r="3" spans="1:116" ht="13.5" customHeight="1" thickBot="1">
      <c r="A3" s="463"/>
      <c r="B3" s="466"/>
      <c r="C3" s="95" t="s">
        <v>16</v>
      </c>
      <c r="D3" s="488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  <c r="Z3" s="223"/>
      <c r="AA3" s="66" t="s">
        <v>187</v>
      </c>
      <c r="AB3" s="44" t="s">
        <v>188</v>
      </c>
      <c r="AC3" s="44" t="s">
        <v>189</v>
      </c>
      <c r="AD3" s="49" t="s">
        <v>190</v>
      </c>
      <c r="AE3" s="45" t="s">
        <v>75</v>
      </c>
      <c r="AF3" s="45" t="s">
        <v>76</v>
      </c>
      <c r="AG3" s="45" t="s">
        <v>78</v>
      </c>
      <c r="AH3" s="46" t="s">
        <v>79</v>
      </c>
      <c r="AI3" s="224" t="s">
        <v>0</v>
      </c>
      <c r="AJ3" s="223"/>
      <c r="AK3" s="66" t="s">
        <v>419</v>
      </c>
      <c r="AL3" s="44" t="s">
        <v>420</v>
      </c>
      <c r="AM3" s="224" t="s">
        <v>0</v>
      </c>
      <c r="AN3" s="223"/>
      <c r="AO3" s="248" t="s">
        <v>423</v>
      </c>
      <c r="AP3" s="249" t="s">
        <v>424</v>
      </c>
      <c r="AQ3" s="249" t="s">
        <v>425</v>
      </c>
      <c r="AR3" s="249" t="s">
        <v>426</v>
      </c>
      <c r="AS3" s="250" t="s">
        <v>427</v>
      </c>
      <c r="AT3" s="250" t="s">
        <v>428</v>
      </c>
      <c r="AU3" s="224" t="s">
        <v>0</v>
      </c>
      <c r="AV3" s="68"/>
      <c r="AW3" s="37" t="s">
        <v>0</v>
      </c>
      <c r="AX3" s="223"/>
      <c r="AY3" s="248" t="s">
        <v>423</v>
      </c>
      <c r="AZ3" s="249" t="s">
        <v>424</v>
      </c>
      <c r="BA3" s="249" t="s">
        <v>425</v>
      </c>
      <c r="BB3" s="249" t="s">
        <v>426</v>
      </c>
      <c r="BC3" s="250" t="s">
        <v>427</v>
      </c>
      <c r="BD3" s="250" t="s">
        <v>428</v>
      </c>
      <c r="BE3" s="224" t="s">
        <v>0</v>
      </c>
      <c r="BF3" s="68"/>
      <c r="BG3" s="37" t="s">
        <v>0</v>
      </c>
      <c r="BH3" s="68"/>
      <c r="BI3" s="37" t="s">
        <v>0</v>
      </c>
      <c r="BJ3" s="223"/>
      <c r="BK3" s="248" t="s">
        <v>423</v>
      </c>
      <c r="BL3" s="249" t="s">
        <v>424</v>
      </c>
      <c r="BM3" s="249" t="s">
        <v>425</v>
      </c>
      <c r="BN3" s="249" t="s">
        <v>426</v>
      </c>
      <c r="BO3" s="250" t="s">
        <v>427</v>
      </c>
      <c r="BP3" s="250" t="s">
        <v>428</v>
      </c>
      <c r="BQ3" s="224" t="s">
        <v>0</v>
      </c>
      <c r="BR3" s="223"/>
      <c r="BS3" s="66" t="s">
        <v>187</v>
      </c>
      <c r="BT3" s="44" t="s">
        <v>188</v>
      </c>
      <c r="BU3" s="44" t="s">
        <v>189</v>
      </c>
      <c r="BV3" s="49" t="s">
        <v>190</v>
      </c>
      <c r="BW3" s="45" t="s">
        <v>75</v>
      </c>
      <c r="BX3" s="45" t="s">
        <v>76</v>
      </c>
      <c r="BY3" s="45" t="s">
        <v>78</v>
      </c>
      <c r="BZ3" s="46" t="s">
        <v>79</v>
      </c>
      <c r="CA3" s="224" t="s">
        <v>0</v>
      </c>
      <c r="CB3" s="223"/>
      <c r="CC3" s="66" t="s">
        <v>187</v>
      </c>
      <c r="CD3" s="44" t="s">
        <v>188</v>
      </c>
      <c r="CE3" s="44" t="s">
        <v>189</v>
      </c>
      <c r="CF3" s="49" t="s">
        <v>190</v>
      </c>
      <c r="CG3" s="45" t="s">
        <v>75</v>
      </c>
      <c r="CH3" s="45" t="s">
        <v>76</v>
      </c>
      <c r="CI3" s="45" t="s">
        <v>78</v>
      </c>
      <c r="CJ3" s="46" t="s">
        <v>79</v>
      </c>
      <c r="CK3" s="224" t="s">
        <v>0</v>
      </c>
      <c r="CL3" s="69"/>
      <c r="CM3" s="255" t="s">
        <v>456</v>
      </c>
      <c r="CN3" s="249" t="s">
        <v>91</v>
      </c>
      <c r="CO3" s="249" t="s">
        <v>457</v>
      </c>
      <c r="CP3" s="249" t="s">
        <v>458</v>
      </c>
      <c r="CQ3" s="256" t="s">
        <v>80</v>
      </c>
      <c r="CR3" s="460"/>
      <c r="CS3" s="68"/>
      <c r="CT3" s="37" t="s">
        <v>0</v>
      </c>
      <c r="CU3" s="68"/>
      <c r="CV3" s="37" t="s">
        <v>0</v>
      </c>
      <c r="CW3" s="68"/>
      <c r="CX3" s="37" t="s">
        <v>0</v>
      </c>
      <c r="CY3" s="68"/>
      <c r="CZ3" s="37" t="s">
        <v>0</v>
      </c>
      <c r="DA3" s="69"/>
      <c r="DB3" s="249" t="s">
        <v>75</v>
      </c>
      <c r="DC3" s="249" t="s">
        <v>76</v>
      </c>
      <c r="DD3" s="249" t="s">
        <v>78</v>
      </c>
      <c r="DE3" s="256" t="s">
        <v>79</v>
      </c>
      <c r="DF3" s="460"/>
      <c r="DG3" s="69"/>
      <c r="DH3" s="255" t="s">
        <v>549</v>
      </c>
      <c r="DI3" s="255" t="s">
        <v>550</v>
      </c>
      <c r="DJ3" s="460"/>
      <c r="DK3" s="68"/>
      <c r="DL3" s="37" t="s">
        <v>0</v>
      </c>
    </row>
    <row r="4" spans="1:116" ht="12.75" customHeight="1">
      <c r="A4" s="182">
        <v>1</v>
      </c>
      <c r="B4" s="212">
        <v>1</v>
      </c>
      <c r="C4" s="121" t="s">
        <v>29</v>
      </c>
      <c r="D4" s="277">
        <f aca="true" t="shared" si="0" ref="D4:D31">SUM(Y4+AI4+AM4+AU4+AW4+BE4+BG4+BI4+CA4+CK4+CR4+CT4+CV4+CX4+DF4+DJ4+DL4)</f>
        <v>1082.5</v>
      </c>
      <c r="E4" s="188"/>
      <c r="F4" s="247">
        <v>6</v>
      </c>
      <c r="G4" s="147">
        <v>2</v>
      </c>
      <c r="H4" s="147">
        <v>1</v>
      </c>
      <c r="I4" s="147">
        <v>1</v>
      </c>
      <c r="J4" s="147">
        <v>6</v>
      </c>
      <c r="K4" s="147">
        <v>3</v>
      </c>
      <c r="L4" s="147">
        <v>4</v>
      </c>
      <c r="M4" s="301">
        <v>2</v>
      </c>
      <c r="N4" s="139">
        <f aca="true" t="shared" si="1" ref="N4:N31">SUM(F4:M4)</f>
        <v>25</v>
      </c>
      <c r="O4" s="67"/>
      <c r="P4" s="130">
        <v>94</v>
      </c>
      <c r="Q4" s="60">
        <v>112</v>
      </c>
      <c r="R4" s="60">
        <v>26</v>
      </c>
      <c r="S4" s="61">
        <v>71</v>
      </c>
      <c r="T4" s="60">
        <v>204.5</v>
      </c>
      <c r="U4" s="60">
        <v>145.5</v>
      </c>
      <c r="V4" s="60">
        <v>151</v>
      </c>
      <c r="W4" s="62">
        <v>38</v>
      </c>
      <c r="X4" s="68"/>
      <c r="Y4" s="35">
        <v>10</v>
      </c>
      <c r="Z4" s="225"/>
      <c r="AA4" s="226">
        <v>20</v>
      </c>
      <c r="AB4" s="227">
        <v>20</v>
      </c>
      <c r="AC4" s="227"/>
      <c r="AD4" s="227">
        <v>15</v>
      </c>
      <c r="AE4" s="227">
        <v>19</v>
      </c>
      <c r="AF4" s="228">
        <v>21</v>
      </c>
      <c r="AG4" s="228"/>
      <c r="AH4" s="228"/>
      <c r="AI4" s="229">
        <f aca="true" t="shared" si="2" ref="AI4:AI31">SUM(AA4:AH4)</f>
        <v>95</v>
      </c>
      <c r="AJ4" s="225"/>
      <c r="AK4" s="226"/>
      <c r="AL4" s="227">
        <v>23</v>
      </c>
      <c r="AM4" s="229">
        <f aca="true" t="shared" si="3" ref="AM4:AM31">SUM(AK4:AL4)</f>
        <v>23</v>
      </c>
      <c r="AN4" s="225"/>
      <c r="AO4" s="226">
        <v>12</v>
      </c>
      <c r="AP4" s="227"/>
      <c r="AQ4" s="227">
        <v>10</v>
      </c>
      <c r="AR4" s="227">
        <v>15</v>
      </c>
      <c r="AS4" s="227">
        <v>42</v>
      </c>
      <c r="AT4" s="228">
        <v>20</v>
      </c>
      <c r="AU4" s="229">
        <f aca="true" t="shared" si="4" ref="AU4:AU31">SUM(AO4:AT4)</f>
        <v>99</v>
      </c>
      <c r="AV4" s="68"/>
      <c r="AW4" s="35">
        <v>100</v>
      </c>
      <c r="AX4" s="225"/>
      <c r="AY4" s="226">
        <v>1</v>
      </c>
      <c r="AZ4" s="227">
        <v>26</v>
      </c>
      <c r="BA4" s="227">
        <v>1</v>
      </c>
      <c r="BB4" s="227">
        <v>8</v>
      </c>
      <c r="BC4" s="227">
        <v>13</v>
      </c>
      <c r="BD4" s="228">
        <v>30</v>
      </c>
      <c r="BE4" s="229">
        <f aca="true" t="shared" si="5" ref="BE4:BE31">SUM(AY4:BD4)</f>
        <v>79</v>
      </c>
      <c r="BF4" s="68"/>
      <c r="BG4" s="35">
        <v>100</v>
      </c>
      <c r="BH4" s="68"/>
      <c r="BI4" s="35">
        <v>175</v>
      </c>
      <c r="BJ4" s="225"/>
      <c r="BK4" s="226"/>
      <c r="BL4" s="227"/>
      <c r="BM4" s="227"/>
      <c r="BN4" s="227"/>
      <c r="BO4" s="227"/>
      <c r="BP4" s="228"/>
      <c r="BQ4" s="229">
        <f aca="true" t="shared" si="6" ref="BQ4:BQ31">SUM(BK4:BP4)</f>
        <v>0</v>
      </c>
      <c r="BR4" s="225"/>
      <c r="BS4" s="226">
        <v>20</v>
      </c>
      <c r="BT4" s="227"/>
      <c r="BU4" s="227">
        <v>1</v>
      </c>
      <c r="BV4" s="227"/>
      <c r="BW4" s="227"/>
      <c r="BX4" s="228"/>
      <c r="BY4" s="228"/>
      <c r="BZ4" s="228"/>
      <c r="CA4" s="229">
        <f aca="true" t="shared" si="7" ref="CA4:CA31">SUM(BS4:BZ4)</f>
        <v>21</v>
      </c>
      <c r="CB4" s="225"/>
      <c r="CC4" s="226">
        <v>1</v>
      </c>
      <c r="CD4" s="227">
        <v>20</v>
      </c>
      <c r="CE4" s="227"/>
      <c r="CF4" s="227">
        <v>1</v>
      </c>
      <c r="CG4" s="227">
        <v>11</v>
      </c>
      <c r="CH4" s="228">
        <v>2</v>
      </c>
      <c r="CI4" s="228"/>
      <c r="CJ4" s="228"/>
      <c r="CK4" s="229">
        <f aca="true" t="shared" si="8" ref="CK4:CK31">SUM(CC4:CJ4)</f>
        <v>35</v>
      </c>
      <c r="CL4" s="67"/>
      <c r="CM4" s="273">
        <v>40</v>
      </c>
      <c r="CN4" s="257">
        <v>7</v>
      </c>
      <c r="CO4" s="258">
        <v>6</v>
      </c>
      <c r="CP4" s="258">
        <v>5</v>
      </c>
      <c r="CQ4" s="258">
        <v>3</v>
      </c>
      <c r="CR4" s="259">
        <f aca="true" t="shared" si="9" ref="CR4:CR31">SUM(CM4:CQ4)</f>
        <v>61</v>
      </c>
      <c r="CS4" s="68"/>
      <c r="CT4" s="35">
        <v>37.5</v>
      </c>
      <c r="CU4" s="68"/>
      <c r="CV4" s="35">
        <v>30</v>
      </c>
      <c r="CW4" s="68"/>
      <c r="CX4" s="35"/>
      <c r="CY4" s="68"/>
      <c r="CZ4" s="35"/>
      <c r="DA4" s="67"/>
      <c r="DB4" s="257">
        <v>54</v>
      </c>
      <c r="DC4" s="258">
        <v>1</v>
      </c>
      <c r="DD4" s="258">
        <v>120</v>
      </c>
      <c r="DE4" s="258"/>
      <c r="DF4" s="259">
        <f aca="true" t="shared" si="10" ref="DF4:DF31">SUM(DB4:DE4)</f>
        <v>175</v>
      </c>
      <c r="DG4" s="67"/>
      <c r="DH4" s="257">
        <v>4</v>
      </c>
      <c r="DI4" s="257">
        <v>18</v>
      </c>
      <c r="DJ4" s="259">
        <f aca="true" t="shared" si="11" ref="DJ4:DJ31">SUM(DH4:DI4)</f>
        <v>22</v>
      </c>
      <c r="DK4" s="68"/>
      <c r="DL4" s="35">
        <v>20</v>
      </c>
    </row>
    <row r="5" spans="1:116" ht="12.75" customHeight="1">
      <c r="A5" s="183">
        <v>2</v>
      </c>
      <c r="B5" s="213">
        <v>4</v>
      </c>
      <c r="C5" s="122" t="s">
        <v>62</v>
      </c>
      <c r="D5" s="285">
        <f t="shared" si="0"/>
        <v>418</v>
      </c>
      <c r="E5" s="189"/>
      <c r="F5" s="246">
        <v>2</v>
      </c>
      <c r="G5" s="132"/>
      <c r="H5" s="148">
        <v>4</v>
      </c>
      <c r="I5" s="132"/>
      <c r="J5" s="148">
        <v>2</v>
      </c>
      <c r="K5" s="148">
        <v>1</v>
      </c>
      <c r="L5" s="148">
        <v>2</v>
      </c>
      <c r="M5" s="275">
        <v>1</v>
      </c>
      <c r="N5" s="140">
        <f t="shared" si="1"/>
        <v>12</v>
      </c>
      <c r="O5" s="67"/>
      <c r="P5" s="131">
        <v>29</v>
      </c>
      <c r="Q5" s="132"/>
      <c r="R5" s="132">
        <v>224</v>
      </c>
      <c r="S5" s="134"/>
      <c r="T5" s="132">
        <v>45</v>
      </c>
      <c r="U5" s="132">
        <v>15</v>
      </c>
      <c r="V5" s="132">
        <v>50</v>
      </c>
      <c r="W5" s="133">
        <v>2</v>
      </c>
      <c r="X5" s="68"/>
      <c r="Y5" s="32">
        <v>8</v>
      </c>
      <c r="Z5" s="225"/>
      <c r="AA5" s="230">
        <v>10</v>
      </c>
      <c r="AB5" s="231"/>
      <c r="AC5" s="231">
        <v>21</v>
      </c>
      <c r="AD5" s="231"/>
      <c r="AE5" s="231">
        <v>2</v>
      </c>
      <c r="AF5" s="232">
        <v>1</v>
      </c>
      <c r="AG5" s="232"/>
      <c r="AH5" s="232"/>
      <c r="AI5" s="233">
        <f t="shared" si="2"/>
        <v>34</v>
      </c>
      <c r="AJ5" s="225"/>
      <c r="AK5" s="230">
        <v>8</v>
      </c>
      <c r="AL5" s="231"/>
      <c r="AM5" s="233">
        <f t="shared" si="3"/>
        <v>8</v>
      </c>
      <c r="AN5" s="225"/>
      <c r="AO5" s="230">
        <v>7</v>
      </c>
      <c r="AP5" s="231"/>
      <c r="AQ5" s="231">
        <v>9</v>
      </c>
      <c r="AR5" s="231"/>
      <c r="AS5" s="231">
        <v>9</v>
      </c>
      <c r="AT5" s="232">
        <v>1</v>
      </c>
      <c r="AU5" s="233">
        <f t="shared" si="4"/>
        <v>26</v>
      </c>
      <c r="AV5" s="68"/>
      <c r="AW5" s="32">
        <v>40</v>
      </c>
      <c r="AX5" s="225"/>
      <c r="AY5" s="230">
        <v>1</v>
      </c>
      <c r="AZ5" s="231"/>
      <c r="BA5" s="231">
        <v>2</v>
      </c>
      <c r="BB5" s="231"/>
      <c r="BC5" s="231"/>
      <c r="BD5" s="232"/>
      <c r="BE5" s="233">
        <f t="shared" si="5"/>
        <v>3</v>
      </c>
      <c r="BF5" s="68"/>
      <c r="BG5" s="32">
        <v>40</v>
      </c>
      <c r="BH5" s="68"/>
      <c r="BI5" s="32">
        <v>50</v>
      </c>
      <c r="BJ5" s="225"/>
      <c r="BK5" s="230"/>
      <c r="BL5" s="231"/>
      <c r="BM5" s="231"/>
      <c r="BN5" s="231"/>
      <c r="BO5" s="231"/>
      <c r="BP5" s="232"/>
      <c r="BQ5" s="233">
        <f t="shared" si="6"/>
        <v>0</v>
      </c>
      <c r="BR5" s="225"/>
      <c r="BS5" s="230">
        <v>1</v>
      </c>
      <c r="BT5" s="231"/>
      <c r="BU5" s="231"/>
      <c r="BV5" s="231"/>
      <c r="BW5" s="231"/>
      <c r="BX5" s="232"/>
      <c r="BY5" s="232"/>
      <c r="BZ5" s="232"/>
      <c r="CA5" s="233">
        <f t="shared" si="7"/>
        <v>1</v>
      </c>
      <c r="CB5" s="225"/>
      <c r="CC5" s="230"/>
      <c r="CD5" s="231"/>
      <c r="CE5" s="231">
        <v>1</v>
      </c>
      <c r="CF5" s="231"/>
      <c r="CG5" s="231">
        <v>1</v>
      </c>
      <c r="CH5" s="232">
        <v>1</v>
      </c>
      <c r="CI5" s="232"/>
      <c r="CJ5" s="232"/>
      <c r="CK5" s="233">
        <f t="shared" si="8"/>
        <v>3</v>
      </c>
      <c r="CL5" s="67"/>
      <c r="CM5" s="274">
        <v>30</v>
      </c>
      <c r="CN5" s="260">
        <v>9</v>
      </c>
      <c r="CO5" s="132">
        <v>11</v>
      </c>
      <c r="CP5" s="132">
        <v>9</v>
      </c>
      <c r="CQ5" s="132">
        <v>9</v>
      </c>
      <c r="CR5" s="261">
        <f t="shared" si="9"/>
        <v>68</v>
      </c>
      <c r="CS5" s="68"/>
      <c r="CT5" s="32"/>
      <c r="CU5" s="68"/>
      <c r="CV5" s="32">
        <v>20</v>
      </c>
      <c r="CW5" s="68"/>
      <c r="CX5" s="32">
        <v>110</v>
      </c>
      <c r="CY5" s="68"/>
      <c r="CZ5" s="32"/>
      <c r="DA5" s="67"/>
      <c r="DB5" s="260">
        <v>1</v>
      </c>
      <c r="DC5" s="132">
        <v>1</v>
      </c>
      <c r="DD5" s="132">
        <v>2</v>
      </c>
      <c r="DE5" s="132"/>
      <c r="DF5" s="261">
        <f t="shared" si="10"/>
        <v>4</v>
      </c>
      <c r="DG5" s="67"/>
      <c r="DH5" s="260">
        <v>2</v>
      </c>
      <c r="DI5" s="260">
        <v>1</v>
      </c>
      <c r="DJ5" s="261">
        <f t="shared" si="11"/>
        <v>3</v>
      </c>
      <c r="DK5" s="68"/>
      <c r="DL5" s="32"/>
    </row>
    <row r="6" spans="1:116" ht="12.75" customHeight="1">
      <c r="A6" s="183">
        <v>3</v>
      </c>
      <c r="B6" s="213">
        <v>8</v>
      </c>
      <c r="C6" s="123" t="s">
        <v>185</v>
      </c>
      <c r="D6" s="285">
        <f t="shared" si="0"/>
        <v>264</v>
      </c>
      <c r="E6" s="189"/>
      <c r="F6" s="246">
        <v>2</v>
      </c>
      <c r="G6" s="132"/>
      <c r="H6" s="148">
        <v>2</v>
      </c>
      <c r="I6" s="132"/>
      <c r="J6" s="148">
        <v>1</v>
      </c>
      <c r="K6" s="132"/>
      <c r="L6" s="148">
        <v>3</v>
      </c>
      <c r="M6" s="275">
        <v>1</v>
      </c>
      <c r="N6" s="140">
        <f t="shared" si="1"/>
        <v>9</v>
      </c>
      <c r="O6" s="67"/>
      <c r="P6" s="131">
        <v>46</v>
      </c>
      <c r="Q6" s="132"/>
      <c r="R6" s="132">
        <v>2</v>
      </c>
      <c r="S6" s="134"/>
      <c r="T6" s="132">
        <v>65</v>
      </c>
      <c r="U6" s="132"/>
      <c r="V6" s="132">
        <v>79</v>
      </c>
      <c r="W6" s="133">
        <v>6</v>
      </c>
      <c r="X6" s="68"/>
      <c r="Y6" s="32">
        <v>3</v>
      </c>
      <c r="Z6" s="225"/>
      <c r="AA6" s="230">
        <v>8</v>
      </c>
      <c r="AB6" s="231"/>
      <c r="AC6" s="231"/>
      <c r="AD6" s="231"/>
      <c r="AE6" s="231">
        <v>1</v>
      </c>
      <c r="AF6" s="232"/>
      <c r="AG6" s="232">
        <v>2</v>
      </c>
      <c r="AH6" s="232"/>
      <c r="AI6" s="233">
        <f t="shared" si="2"/>
        <v>11</v>
      </c>
      <c r="AJ6" s="225"/>
      <c r="AK6" s="230"/>
      <c r="AL6" s="231"/>
      <c r="AM6" s="233">
        <f t="shared" si="3"/>
        <v>0</v>
      </c>
      <c r="AN6" s="225"/>
      <c r="AO6" s="230">
        <v>15</v>
      </c>
      <c r="AP6" s="231"/>
      <c r="AQ6" s="231">
        <v>1</v>
      </c>
      <c r="AR6" s="231"/>
      <c r="AS6" s="231">
        <v>3</v>
      </c>
      <c r="AT6" s="232"/>
      <c r="AU6" s="233">
        <f t="shared" si="4"/>
        <v>19</v>
      </c>
      <c r="AV6" s="68"/>
      <c r="AW6" s="32">
        <v>30</v>
      </c>
      <c r="AX6" s="225"/>
      <c r="AY6" s="230">
        <v>1</v>
      </c>
      <c r="AZ6" s="231"/>
      <c r="BA6" s="231"/>
      <c r="BB6" s="231"/>
      <c r="BC6" s="231">
        <v>9</v>
      </c>
      <c r="BD6" s="232"/>
      <c r="BE6" s="233">
        <f t="shared" si="5"/>
        <v>10</v>
      </c>
      <c r="BF6" s="68"/>
      <c r="BG6" s="32">
        <v>20</v>
      </c>
      <c r="BH6" s="68"/>
      <c r="BI6" s="32"/>
      <c r="BJ6" s="225"/>
      <c r="BK6" s="230"/>
      <c r="BL6" s="231"/>
      <c r="BM6" s="231"/>
      <c r="BN6" s="231"/>
      <c r="BO6" s="231"/>
      <c r="BP6" s="232"/>
      <c r="BQ6" s="233">
        <f t="shared" si="6"/>
        <v>0</v>
      </c>
      <c r="BR6" s="225"/>
      <c r="BS6" s="230">
        <v>6</v>
      </c>
      <c r="BT6" s="231"/>
      <c r="BU6" s="231"/>
      <c r="BV6" s="231"/>
      <c r="BW6" s="231">
        <v>20</v>
      </c>
      <c r="BX6" s="232"/>
      <c r="BY6" s="232">
        <v>9</v>
      </c>
      <c r="BZ6" s="232"/>
      <c r="CA6" s="233">
        <f t="shared" si="7"/>
        <v>35</v>
      </c>
      <c r="CB6" s="225"/>
      <c r="CC6" s="230">
        <v>1</v>
      </c>
      <c r="CD6" s="231"/>
      <c r="CE6" s="231"/>
      <c r="CF6" s="231"/>
      <c r="CG6" s="231"/>
      <c r="CH6" s="232"/>
      <c r="CI6" s="232"/>
      <c r="CJ6" s="232"/>
      <c r="CK6" s="233">
        <f t="shared" si="8"/>
        <v>1</v>
      </c>
      <c r="CL6" s="67"/>
      <c r="CM6" s="274">
        <v>20</v>
      </c>
      <c r="CN6" s="260">
        <v>5</v>
      </c>
      <c r="CO6" s="132">
        <v>7</v>
      </c>
      <c r="CP6" s="132">
        <v>11</v>
      </c>
      <c r="CQ6" s="132">
        <v>2</v>
      </c>
      <c r="CR6" s="261">
        <f t="shared" si="9"/>
        <v>45</v>
      </c>
      <c r="CS6" s="68"/>
      <c r="CT6" s="32">
        <v>20</v>
      </c>
      <c r="CU6" s="68"/>
      <c r="CV6" s="32"/>
      <c r="CW6" s="68"/>
      <c r="CX6" s="32"/>
      <c r="CY6" s="68"/>
      <c r="CZ6" s="32"/>
      <c r="DA6" s="67"/>
      <c r="DB6" s="260">
        <v>20</v>
      </c>
      <c r="DC6" s="132"/>
      <c r="DD6" s="132">
        <v>31</v>
      </c>
      <c r="DE6" s="132"/>
      <c r="DF6" s="261">
        <f t="shared" si="10"/>
        <v>51</v>
      </c>
      <c r="DG6" s="67"/>
      <c r="DH6" s="260">
        <v>9</v>
      </c>
      <c r="DI6" s="260"/>
      <c r="DJ6" s="261">
        <f t="shared" si="11"/>
        <v>9</v>
      </c>
      <c r="DK6" s="68"/>
      <c r="DL6" s="32">
        <v>10</v>
      </c>
    </row>
    <row r="7" spans="1:116" ht="12.75" customHeight="1">
      <c r="A7" s="183">
        <v>4</v>
      </c>
      <c r="B7" s="213">
        <v>9</v>
      </c>
      <c r="C7" s="122" t="s">
        <v>17</v>
      </c>
      <c r="D7" s="285">
        <f t="shared" si="0"/>
        <v>257</v>
      </c>
      <c r="E7" s="189"/>
      <c r="F7" s="246">
        <v>2</v>
      </c>
      <c r="G7" s="132"/>
      <c r="H7" s="148">
        <v>2</v>
      </c>
      <c r="I7" s="132"/>
      <c r="J7" s="148">
        <v>3</v>
      </c>
      <c r="K7" s="132"/>
      <c r="L7" s="148">
        <v>2</v>
      </c>
      <c r="M7" s="133"/>
      <c r="N7" s="140">
        <f t="shared" si="1"/>
        <v>9</v>
      </c>
      <c r="O7" s="67"/>
      <c r="P7" s="131">
        <v>80</v>
      </c>
      <c r="Q7" s="132"/>
      <c r="R7" s="132">
        <v>3</v>
      </c>
      <c r="S7" s="134"/>
      <c r="T7" s="132">
        <v>16</v>
      </c>
      <c r="U7" s="132"/>
      <c r="V7" s="132">
        <v>83</v>
      </c>
      <c r="W7" s="133"/>
      <c r="X7" s="68"/>
      <c r="Y7" s="32">
        <v>2</v>
      </c>
      <c r="Z7" s="225"/>
      <c r="AA7" s="230">
        <v>21</v>
      </c>
      <c r="AB7" s="231"/>
      <c r="AC7" s="231"/>
      <c r="AD7" s="231"/>
      <c r="AE7" s="231"/>
      <c r="AF7" s="232"/>
      <c r="AG7" s="232">
        <v>1</v>
      </c>
      <c r="AH7" s="232"/>
      <c r="AI7" s="233">
        <f t="shared" si="2"/>
        <v>22</v>
      </c>
      <c r="AJ7" s="225"/>
      <c r="AK7" s="230"/>
      <c r="AL7" s="231"/>
      <c r="AM7" s="233">
        <f t="shared" si="3"/>
        <v>0</v>
      </c>
      <c r="AN7" s="225"/>
      <c r="AO7" s="230">
        <v>9</v>
      </c>
      <c r="AP7" s="231"/>
      <c r="AQ7" s="231">
        <v>1</v>
      </c>
      <c r="AR7" s="231"/>
      <c r="AS7" s="231">
        <v>3</v>
      </c>
      <c r="AT7" s="232"/>
      <c r="AU7" s="233">
        <f t="shared" si="4"/>
        <v>13</v>
      </c>
      <c r="AV7" s="68"/>
      <c r="AW7" s="32">
        <v>30</v>
      </c>
      <c r="AX7" s="225"/>
      <c r="AY7" s="230">
        <v>8</v>
      </c>
      <c r="AZ7" s="231"/>
      <c r="BA7" s="231"/>
      <c r="BB7" s="231"/>
      <c r="BC7" s="231">
        <v>2</v>
      </c>
      <c r="BD7" s="232"/>
      <c r="BE7" s="233">
        <f t="shared" si="5"/>
        <v>10</v>
      </c>
      <c r="BF7" s="68"/>
      <c r="BG7" s="32">
        <v>20</v>
      </c>
      <c r="BH7" s="68"/>
      <c r="BI7" s="32">
        <v>50</v>
      </c>
      <c r="BJ7" s="225"/>
      <c r="BK7" s="230"/>
      <c r="BL7" s="231"/>
      <c r="BM7" s="231"/>
      <c r="BN7" s="231"/>
      <c r="BO7" s="231"/>
      <c r="BP7" s="232"/>
      <c r="BQ7" s="233">
        <f t="shared" si="6"/>
        <v>0</v>
      </c>
      <c r="BR7" s="225"/>
      <c r="BS7" s="230"/>
      <c r="BT7" s="231"/>
      <c r="BU7" s="231"/>
      <c r="BV7" s="231"/>
      <c r="BW7" s="231"/>
      <c r="BX7" s="232"/>
      <c r="BY7" s="232">
        <v>1</v>
      </c>
      <c r="BZ7" s="232"/>
      <c r="CA7" s="233">
        <f t="shared" si="7"/>
        <v>1</v>
      </c>
      <c r="CB7" s="225"/>
      <c r="CC7" s="230">
        <v>1</v>
      </c>
      <c r="CD7" s="231"/>
      <c r="CE7" s="231"/>
      <c r="CF7" s="231"/>
      <c r="CG7" s="231">
        <v>1</v>
      </c>
      <c r="CH7" s="232"/>
      <c r="CI7" s="232"/>
      <c r="CJ7" s="232"/>
      <c r="CK7" s="233">
        <f t="shared" si="8"/>
        <v>2</v>
      </c>
      <c r="CL7" s="67"/>
      <c r="CM7" s="260">
        <v>25</v>
      </c>
      <c r="CN7" s="260">
        <v>11</v>
      </c>
      <c r="CO7" s="132">
        <v>2</v>
      </c>
      <c r="CP7" s="132">
        <v>2</v>
      </c>
      <c r="CQ7" s="132">
        <v>16</v>
      </c>
      <c r="CR7" s="261">
        <f t="shared" si="9"/>
        <v>56</v>
      </c>
      <c r="CS7" s="68"/>
      <c r="CT7" s="32">
        <v>16</v>
      </c>
      <c r="CU7" s="68"/>
      <c r="CV7" s="32">
        <v>10</v>
      </c>
      <c r="CW7" s="68"/>
      <c r="CX7" s="32"/>
      <c r="CY7" s="68"/>
      <c r="CZ7" s="32"/>
      <c r="DA7" s="67"/>
      <c r="DB7" s="260"/>
      <c r="DC7" s="132"/>
      <c r="DD7" s="132">
        <v>1</v>
      </c>
      <c r="DE7" s="132"/>
      <c r="DF7" s="261">
        <f t="shared" si="10"/>
        <v>1</v>
      </c>
      <c r="DG7" s="67"/>
      <c r="DH7" s="260">
        <v>14</v>
      </c>
      <c r="DI7" s="260"/>
      <c r="DJ7" s="261">
        <f t="shared" si="11"/>
        <v>14</v>
      </c>
      <c r="DK7" s="68"/>
      <c r="DL7" s="32">
        <v>10</v>
      </c>
    </row>
    <row r="8" spans="1:116" ht="12.75" customHeight="1">
      <c r="A8" s="191">
        <v>5</v>
      </c>
      <c r="B8" s="213">
        <v>2</v>
      </c>
      <c r="C8" s="122" t="s">
        <v>57</v>
      </c>
      <c r="D8" s="285">
        <f t="shared" si="0"/>
        <v>230.5</v>
      </c>
      <c r="E8" s="189"/>
      <c r="F8" s="246">
        <v>3</v>
      </c>
      <c r="G8" s="132"/>
      <c r="H8" s="148">
        <v>4</v>
      </c>
      <c r="I8" s="132"/>
      <c r="J8" s="148">
        <v>2</v>
      </c>
      <c r="K8" s="148">
        <v>1</v>
      </c>
      <c r="L8" s="148">
        <v>1</v>
      </c>
      <c r="M8" s="275">
        <v>1</v>
      </c>
      <c r="N8" s="140">
        <f t="shared" si="1"/>
        <v>12</v>
      </c>
      <c r="O8" s="67"/>
      <c r="P8" s="131">
        <v>52</v>
      </c>
      <c r="Q8" s="132"/>
      <c r="R8" s="132">
        <v>51</v>
      </c>
      <c r="S8" s="134"/>
      <c r="T8" s="132">
        <v>18.5</v>
      </c>
      <c r="U8" s="132">
        <v>18</v>
      </c>
      <c r="V8" s="132">
        <v>1</v>
      </c>
      <c r="W8" s="133">
        <v>1</v>
      </c>
      <c r="X8" s="68"/>
      <c r="Y8" s="32">
        <v>3</v>
      </c>
      <c r="Z8" s="225"/>
      <c r="AA8" s="230"/>
      <c r="AB8" s="231"/>
      <c r="AC8" s="231">
        <v>2</v>
      </c>
      <c r="AD8" s="231"/>
      <c r="AE8" s="231">
        <v>2</v>
      </c>
      <c r="AF8" s="232"/>
      <c r="AG8" s="232"/>
      <c r="AH8" s="232"/>
      <c r="AI8" s="233">
        <f t="shared" si="2"/>
        <v>4</v>
      </c>
      <c r="AJ8" s="225"/>
      <c r="AK8" s="230"/>
      <c r="AL8" s="231"/>
      <c r="AM8" s="233">
        <f t="shared" si="3"/>
        <v>0</v>
      </c>
      <c r="AN8" s="225"/>
      <c r="AO8" s="230">
        <v>21</v>
      </c>
      <c r="AP8" s="231"/>
      <c r="AQ8" s="231">
        <v>4</v>
      </c>
      <c r="AR8" s="231"/>
      <c r="AS8" s="231">
        <v>1</v>
      </c>
      <c r="AT8" s="232">
        <v>6</v>
      </c>
      <c r="AU8" s="233">
        <f t="shared" si="4"/>
        <v>32</v>
      </c>
      <c r="AV8" s="68"/>
      <c r="AW8" s="32">
        <v>40</v>
      </c>
      <c r="AX8" s="225"/>
      <c r="AY8" s="230"/>
      <c r="AZ8" s="231"/>
      <c r="BA8" s="231">
        <v>2</v>
      </c>
      <c r="BB8" s="231"/>
      <c r="BC8" s="231"/>
      <c r="BD8" s="232">
        <v>1</v>
      </c>
      <c r="BE8" s="233">
        <f t="shared" si="5"/>
        <v>3</v>
      </c>
      <c r="BF8" s="68"/>
      <c r="BG8" s="32">
        <v>20</v>
      </c>
      <c r="BH8" s="68"/>
      <c r="BI8" s="32">
        <v>75</v>
      </c>
      <c r="BJ8" s="225"/>
      <c r="BK8" s="230"/>
      <c r="BL8" s="231"/>
      <c r="BM8" s="231"/>
      <c r="BN8" s="231"/>
      <c r="BO8" s="231"/>
      <c r="BP8" s="232"/>
      <c r="BQ8" s="233">
        <f t="shared" si="6"/>
        <v>0</v>
      </c>
      <c r="BR8" s="225"/>
      <c r="BS8" s="230"/>
      <c r="BT8" s="231"/>
      <c r="BU8" s="231">
        <v>10</v>
      </c>
      <c r="BV8" s="231"/>
      <c r="BW8" s="231"/>
      <c r="BX8" s="232"/>
      <c r="BY8" s="232"/>
      <c r="BZ8" s="232"/>
      <c r="CA8" s="233">
        <f t="shared" si="7"/>
        <v>10</v>
      </c>
      <c r="CB8" s="225"/>
      <c r="CC8" s="230"/>
      <c r="CD8" s="231"/>
      <c r="CE8" s="231">
        <v>2</v>
      </c>
      <c r="CF8" s="231"/>
      <c r="CG8" s="231">
        <v>2</v>
      </c>
      <c r="CH8" s="232">
        <v>1</v>
      </c>
      <c r="CI8" s="232"/>
      <c r="CJ8" s="232"/>
      <c r="CK8" s="233">
        <f t="shared" si="8"/>
        <v>5</v>
      </c>
      <c r="CL8" s="67"/>
      <c r="CM8" s="274">
        <v>15</v>
      </c>
      <c r="CN8" s="260">
        <v>1</v>
      </c>
      <c r="CO8" s="132">
        <v>9</v>
      </c>
      <c r="CP8" s="132">
        <v>2</v>
      </c>
      <c r="CQ8" s="132">
        <v>2</v>
      </c>
      <c r="CR8" s="261">
        <f t="shared" si="9"/>
        <v>29</v>
      </c>
      <c r="CS8" s="68"/>
      <c r="CT8" s="32">
        <v>7.5</v>
      </c>
      <c r="CU8" s="68"/>
      <c r="CV8" s="32"/>
      <c r="CW8" s="68"/>
      <c r="CX8" s="32"/>
      <c r="CY8" s="68"/>
      <c r="CZ8" s="32"/>
      <c r="DA8" s="67"/>
      <c r="DB8" s="260">
        <v>2</v>
      </c>
      <c r="DC8" s="132"/>
      <c r="DD8" s="132"/>
      <c r="DE8" s="132"/>
      <c r="DF8" s="261">
        <f t="shared" si="10"/>
        <v>2</v>
      </c>
      <c r="DG8" s="67"/>
      <c r="DH8" s="260"/>
      <c r="DI8" s="260"/>
      <c r="DJ8" s="261">
        <f t="shared" si="11"/>
        <v>0</v>
      </c>
      <c r="DK8" s="68"/>
      <c r="DL8" s="32"/>
    </row>
    <row r="9" spans="1:116" ht="12.75" customHeight="1">
      <c r="A9" s="183">
        <v>6</v>
      </c>
      <c r="B9" s="213">
        <v>6</v>
      </c>
      <c r="C9" s="123" t="s">
        <v>27</v>
      </c>
      <c r="D9" s="285">
        <f t="shared" si="0"/>
        <v>222</v>
      </c>
      <c r="E9" s="189"/>
      <c r="F9" s="131"/>
      <c r="G9" s="148">
        <v>1</v>
      </c>
      <c r="H9" s="148">
        <v>2</v>
      </c>
      <c r="I9" s="148">
        <v>3</v>
      </c>
      <c r="J9" s="148">
        <v>2</v>
      </c>
      <c r="K9" s="132"/>
      <c r="L9" s="148">
        <v>2</v>
      </c>
      <c r="M9" s="275">
        <v>1</v>
      </c>
      <c r="N9" s="140">
        <f t="shared" si="1"/>
        <v>11</v>
      </c>
      <c r="O9" s="67"/>
      <c r="P9" s="131"/>
      <c r="Q9" s="132">
        <v>77</v>
      </c>
      <c r="R9" s="132">
        <v>3</v>
      </c>
      <c r="S9" s="134">
        <v>117</v>
      </c>
      <c r="T9" s="132">
        <v>6</v>
      </c>
      <c r="U9" s="132"/>
      <c r="V9" s="132">
        <v>2</v>
      </c>
      <c r="W9" s="133">
        <v>7</v>
      </c>
      <c r="X9" s="68"/>
      <c r="Y9" s="32">
        <v>11</v>
      </c>
      <c r="Z9" s="225"/>
      <c r="AA9" s="230"/>
      <c r="AB9" s="231">
        <v>10</v>
      </c>
      <c r="AC9" s="231">
        <v>1</v>
      </c>
      <c r="AD9" s="231">
        <v>8</v>
      </c>
      <c r="AE9" s="231"/>
      <c r="AF9" s="232"/>
      <c r="AG9" s="232"/>
      <c r="AH9" s="232"/>
      <c r="AI9" s="233">
        <f t="shared" si="2"/>
        <v>19</v>
      </c>
      <c r="AJ9" s="225"/>
      <c r="AK9" s="230"/>
      <c r="AL9" s="231"/>
      <c r="AM9" s="233">
        <f t="shared" si="3"/>
        <v>0</v>
      </c>
      <c r="AN9" s="225"/>
      <c r="AO9" s="230"/>
      <c r="AP9" s="231">
        <v>20</v>
      </c>
      <c r="AQ9" s="231">
        <v>2</v>
      </c>
      <c r="AR9" s="231">
        <v>19</v>
      </c>
      <c r="AS9" s="231"/>
      <c r="AT9" s="232"/>
      <c r="AU9" s="233">
        <f t="shared" si="4"/>
        <v>41</v>
      </c>
      <c r="AV9" s="68"/>
      <c r="AW9" s="32">
        <v>30</v>
      </c>
      <c r="AX9" s="225"/>
      <c r="AY9" s="230"/>
      <c r="AZ9" s="231">
        <v>1</v>
      </c>
      <c r="BA9" s="231"/>
      <c r="BB9" s="231">
        <v>11</v>
      </c>
      <c r="BC9" s="231"/>
      <c r="BD9" s="232"/>
      <c r="BE9" s="233">
        <f t="shared" si="5"/>
        <v>12</v>
      </c>
      <c r="BF9" s="68"/>
      <c r="BG9" s="32">
        <v>20</v>
      </c>
      <c r="BH9" s="68"/>
      <c r="BI9" s="32"/>
      <c r="BJ9" s="225"/>
      <c r="BK9" s="230"/>
      <c r="BL9" s="231"/>
      <c r="BM9" s="231"/>
      <c r="BN9" s="231"/>
      <c r="BO9" s="231"/>
      <c r="BP9" s="232"/>
      <c r="BQ9" s="233">
        <f t="shared" si="6"/>
        <v>0</v>
      </c>
      <c r="BR9" s="225"/>
      <c r="BS9" s="230"/>
      <c r="BT9" s="231">
        <v>20</v>
      </c>
      <c r="BU9" s="231"/>
      <c r="BV9" s="231">
        <v>20</v>
      </c>
      <c r="BW9" s="231"/>
      <c r="BX9" s="232"/>
      <c r="BY9" s="232"/>
      <c r="BZ9" s="232"/>
      <c r="CA9" s="233">
        <f t="shared" si="7"/>
        <v>40</v>
      </c>
      <c r="CB9" s="225"/>
      <c r="CC9" s="230"/>
      <c r="CD9" s="231">
        <v>15</v>
      </c>
      <c r="CE9" s="231"/>
      <c r="CF9" s="231">
        <v>6</v>
      </c>
      <c r="CG9" s="231"/>
      <c r="CH9" s="232"/>
      <c r="CI9" s="232"/>
      <c r="CJ9" s="232"/>
      <c r="CK9" s="233">
        <f t="shared" si="8"/>
        <v>21</v>
      </c>
      <c r="CL9" s="67"/>
      <c r="CM9" s="260">
        <v>10</v>
      </c>
      <c r="CN9" s="260">
        <v>1</v>
      </c>
      <c r="CO9" s="132">
        <v>2</v>
      </c>
      <c r="CP9" s="132">
        <v>2</v>
      </c>
      <c r="CQ9" s="132">
        <v>2</v>
      </c>
      <c r="CR9" s="261">
        <f t="shared" si="9"/>
        <v>17</v>
      </c>
      <c r="CS9" s="68"/>
      <c r="CT9" s="32">
        <v>10</v>
      </c>
      <c r="CU9" s="68"/>
      <c r="CV9" s="32"/>
      <c r="CW9" s="68"/>
      <c r="CX9" s="32"/>
      <c r="CY9" s="68"/>
      <c r="CZ9" s="32"/>
      <c r="DA9" s="67"/>
      <c r="DB9" s="260"/>
      <c r="DC9" s="132"/>
      <c r="DD9" s="132"/>
      <c r="DE9" s="132"/>
      <c r="DF9" s="261">
        <f t="shared" si="10"/>
        <v>0</v>
      </c>
      <c r="DG9" s="67"/>
      <c r="DH9" s="260"/>
      <c r="DI9" s="260">
        <v>1</v>
      </c>
      <c r="DJ9" s="261">
        <f t="shared" si="11"/>
        <v>1</v>
      </c>
      <c r="DK9" s="68"/>
      <c r="DL9" s="32"/>
    </row>
    <row r="10" spans="1:116" ht="12.75" customHeight="1">
      <c r="A10" s="183">
        <v>7</v>
      </c>
      <c r="B10" s="213">
        <v>7</v>
      </c>
      <c r="C10" s="123" t="s">
        <v>164</v>
      </c>
      <c r="D10" s="285">
        <f t="shared" si="0"/>
        <v>148</v>
      </c>
      <c r="E10" s="189"/>
      <c r="F10" s="148">
        <v>1</v>
      </c>
      <c r="G10" s="132"/>
      <c r="H10" s="148">
        <v>3</v>
      </c>
      <c r="I10" s="148">
        <v>1</v>
      </c>
      <c r="J10" s="132"/>
      <c r="K10" s="132"/>
      <c r="L10" s="148">
        <v>3</v>
      </c>
      <c r="M10" s="275">
        <v>1</v>
      </c>
      <c r="N10" s="140">
        <f t="shared" si="1"/>
        <v>9</v>
      </c>
      <c r="O10" s="67"/>
      <c r="P10" s="131">
        <v>3</v>
      </c>
      <c r="Q10" s="132"/>
      <c r="R10" s="132">
        <v>108</v>
      </c>
      <c r="S10" s="134">
        <v>7</v>
      </c>
      <c r="T10" s="132"/>
      <c r="U10" s="132"/>
      <c r="V10" s="132">
        <v>18</v>
      </c>
      <c r="W10" s="133">
        <v>2</v>
      </c>
      <c r="X10" s="68"/>
      <c r="Y10" s="32">
        <v>11</v>
      </c>
      <c r="Z10" s="225"/>
      <c r="AA10" s="230"/>
      <c r="AB10" s="231"/>
      <c r="AC10" s="231"/>
      <c r="AD10" s="231"/>
      <c r="AE10" s="231"/>
      <c r="AF10" s="232"/>
      <c r="AG10" s="232"/>
      <c r="AH10" s="232"/>
      <c r="AI10" s="233">
        <f t="shared" si="2"/>
        <v>0</v>
      </c>
      <c r="AJ10" s="225"/>
      <c r="AK10" s="230"/>
      <c r="AL10" s="231"/>
      <c r="AM10" s="233">
        <f t="shared" si="3"/>
        <v>0</v>
      </c>
      <c r="AN10" s="225"/>
      <c r="AO10" s="230">
        <v>1</v>
      </c>
      <c r="AP10" s="231"/>
      <c r="AQ10" s="231">
        <v>2</v>
      </c>
      <c r="AR10" s="231">
        <v>1</v>
      </c>
      <c r="AS10" s="231"/>
      <c r="AT10" s="232"/>
      <c r="AU10" s="233">
        <f t="shared" si="4"/>
        <v>4</v>
      </c>
      <c r="AV10" s="68"/>
      <c r="AW10" s="32">
        <v>10</v>
      </c>
      <c r="AX10" s="225"/>
      <c r="AY10" s="230"/>
      <c r="AZ10" s="231"/>
      <c r="BA10" s="231">
        <v>25</v>
      </c>
      <c r="BB10" s="231"/>
      <c r="BC10" s="231"/>
      <c r="BD10" s="232"/>
      <c r="BE10" s="233">
        <f t="shared" si="5"/>
        <v>25</v>
      </c>
      <c r="BF10" s="68"/>
      <c r="BG10" s="32">
        <v>20</v>
      </c>
      <c r="BH10" s="68"/>
      <c r="BI10" s="32"/>
      <c r="BJ10" s="225"/>
      <c r="BK10" s="230"/>
      <c r="BL10" s="231"/>
      <c r="BM10" s="231"/>
      <c r="BN10" s="231"/>
      <c r="BO10" s="231"/>
      <c r="BP10" s="232"/>
      <c r="BQ10" s="233">
        <f t="shared" si="6"/>
        <v>0</v>
      </c>
      <c r="BR10" s="225"/>
      <c r="BS10" s="230">
        <v>1</v>
      </c>
      <c r="BT10" s="231"/>
      <c r="BU10" s="231"/>
      <c r="BV10" s="231">
        <v>6</v>
      </c>
      <c r="BW10" s="231"/>
      <c r="BX10" s="232"/>
      <c r="BY10" s="232">
        <v>15</v>
      </c>
      <c r="BZ10" s="232"/>
      <c r="CA10" s="233">
        <f t="shared" si="7"/>
        <v>22</v>
      </c>
      <c r="CB10" s="225"/>
      <c r="CC10" s="230">
        <v>1</v>
      </c>
      <c r="CD10" s="231"/>
      <c r="CE10" s="231">
        <v>20</v>
      </c>
      <c r="CF10" s="231"/>
      <c r="CG10" s="231"/>
      <c r="CH10" s="232"/>
      <c r="CI10" s="232"/>
      <c r="CJ10" s="232"/>
      <c r="CK10" s="233">
        <f t="shared" si="8"/>
        <v>21</v>
      </c>
      <c r="CL10" s="67"/>
      <c r="CM10" s="260"/>
      <c r="CN10" s="260"/>
      <c r="CO10" s="132"/>
      <c r="CP10" s="132"/>
      <c r="CQ10" s="132"/>
      <c r="CR10" s="261">
        <f t="shared" si="9"/>
        <v>0</v>
      </c>
      <c r="CS10" s="68"/>
      <c r="CT10" s="32"/>
      <c r="CU10" s="68"/>
      <c r="CV10" s="32"/>
      <c r="CW10" s="68"/>
      <c r="CX10" s="32">
        <v>30</v>
      </c>
      <c r="CY10" s="68"/>
      <c r="CZ10" s="32"/>
      <c r="DA10" s="67"/>
      <c r="DB10" s="260"/>
      <c r="DC10" s="132"/>
      <c r="DD10" s="132"/>
      <c r="DE10" s="132"/>
      <c r="DF10" s="261">
        <f t="shared" si="10"/>
        <v>0</v>
      </c>
      <c r="DG10" s="67"/>
      <c r="DH10" s="260">
        <v>3</v>
      </c>
      <c r="DI10" s="260">
        <v>2</v>
      </c>
      <c r="DJ10" s="261">
        <f t="shared" si="11"/>
        <v>5</v>
      </c>
      <c r="DK10" s="68"/>
      <c r="DL10" s="32"/>
    </row>
    <row r="11" spans="1:116" ht="12.75" customHeight="1">
      <c r="A11" s="183">
        <v>8</v>
      </c>
      <c r="B11" s="214">
        <v>5</v>
      </c>
      <c r="C11" s="122" t="s">
        <v>19</v>
      </c>
      <c r="D11" s="285">
        <f t="shared" si="0"/>
        <v>124</v>
      </c>
      <c r="E11" s="189"/>
      <c r="F11" s="131"/>
      <c r="G11" s="132"/>
      <c r="H11" s="148">
        <v>3</v>
      </c>
      <c r="I11" s="132"/>
      <c r="J11" s="148">
        <v>2</v>
      </c>
      <c r="K11" s="148">
        <v>1</v>
      </c>
      <c r="L11" s="148">
        <v>1</v>
      </c>
      <c r="M11" s="275">
        <v>1</v>
      </c>
      <c r="N11" s="140">
        <f t="shared" si="1"/>
        <v>8</v>
      </c>
      <c r="O11" s="67"/>
      <c r="P11" s="131"/>
      <c r="Q11" s="132"/>
      <c r="R11" s="132">
        <v>48</v>
      </c>
      <c r="S11" s="134"/>
      <c r="T11" s="132">
        <v>51</v>
      </c>
      <c r="U11" s="132">
        <v>1</v>
      </c>
      <c r="V11" s="132">
        <v>14</v>
      </c>
      <c r="W11" s="133">
        <v>1</v>
      </c>
      <c r="X11" s="68"/>
      <c r="Y11" s="32">
        <v>7</v>
      </c>
      <c r="Z11" s="225"/>
      <c r="AA11" s="230"/>
      <c r="AB11" s="231"/>
      <c r="AC11" s="231">
        <v>15</v>
      </c>
      <c r="AD11" s="231"/>
      <c r="AE11" s="231">
        <v>6</v>
      </c>
      <c r="AF11" s="232"/>
      <c r="AG11" s="232"/>
      <c r="AH11" s="232"/>
      <c r="AI11" s="233">
        <f t="shared" si="2"/>
        <v>21</v>
      </c>
      <c r="AJ11" s="225"/>
      <c r="AK11" s="230"/>
      <c r="AL11" s="231"/>
      <c r="AM11" s="233">
        <f t="shared" si="3"/>
        <v>0</v>
      </c>
      <c r="AN11" s="225"/>
      <c r="AO11" s="230"/>
      <c r="AP11" s="231"/>
      <c r="AQ11" s="231">
        <v>15</v>
      </c>
      <c r="AR11" s="231"/>
      <c r="AS11" s="231">
        <v>10</v>
      </c>
      <c r="AT11" s="232"/>
      <c r="AU11" s="233">
        <f t="shared" si="4"/>
        <v>25</v>
      </c>
      <c r="AV11" s="68"/>
      <c r="AW11" s="32">
        <v>20</v>
      </c>
      <c r="AX11" s="225"/>
      <c r="AY11" s="230"/>
      <c r="AZ11" s="231"/>
      <c r="BA11" s="231"/>
      <c r="BB11" s="231"/>
      <c r="BC11" s="231">
        <v>1</v>
      </c>
      <c r="BD11" s="232"/>
      <c r="BE11" s="233">
        <f t="shared" si="5"/>
        <v>1</v>
      </c>
      <c r="BF11" s="68"/>
      <c r="BG11" s="32"/>
      <c r="BH11" s="68"/>
      <c r="BI11" s="32"/>
      <c r="BJ11" s="225"/>
      <c r="BK11" s="230"/>
      <c r="BL11" s="231"/>
      <c r="BM11" s="231"/>
      <c r="BN11" s="231"/>
      <c r="BO11" s="231"/>
      <c r="BP11" s="232"/>
      <c r="BQ11" s="233">
        <f t="shared" si="6"/>
        <v>0</v>
      </c>
      <c r="BR11" s="225"/>
      <c r="BS11" s="230"/>
      <c r="BT11" s="231"/>
      <c r="BU11" s="231"/>
      <c r="BV11" s="231"/>
      <c r="BW11" s="231"/>
      <c r="BX11" s="232"/>
      <c r="BY11" s="232"/>
      <c r="BZ11" s="232"/>
      <c r="CA11" s="233">
        <f t="shared" si="7"/>
        <v>0</v>
      </c>
      <c r="CB11" s="225"/>
      <c r="CC11" s="230"/>
      <c r="CD11" s="231"/>
      <c r="CE11" s="231"/>
      <c r="CF11" s="231"/>
      <c r="CG11" s="231">
        <v>1</v>
      </c>
      <c r="CH11" s="232"/>
      <c r="CI11" s="232"/>
      <c r="CJ11" s="232"/>
      <c r="CK11" s="233">
        <f t="shared" si="8"/>
        <v>1</v>
      </c>
      <c r="CL11" s="67"/>
      <c r="CM11" s="260">
        <v>10</v>
      </c>
      <c r="CN11" s="260">
        <v>2</v>
      </c>
      <c r="CO11" s="132">
        <v>1</v>
      </c>
      <c r="CP11" s="132">
        <v>2</v>
      </c>
      <c r="CQ11" s="132">
        <v>5</v>
      </c>
      <c r="CR11" s="261">
        <f t="shared" si="9"/>
        <v>20</v>
      </c>
      <c r="CS11" s="68"/>
      <c r="CT11" s="32">
        <v>16</v>
      </c>
      <c r="CU11" s="68"/>
      <c r="CV11" s="32">
        <v>10</v>
      </c>
      <c r="CW11" s="68"/>
      <c r="CX11" s="32"/>
      <c r="CY11" s="68"/>
      <c r="CZ11" s="32"/>
      <c r="DA11" s="67"/>
      <c r="DB11" s="260">
        <v>1</v>
      </c>
      <c r="DC11" s="132"/>
      <c r="DD11" s="132">
        <v>1</v>
      </c>
      <c r="DE11" s="132"/>
      <c r="DF11" s="261">
        <f t="shared" si="10"/>
        <v>2</v>
      </c>
      <c r="DG11" s="67"/>
      <c r="DH11" s="260">
        <v>1</v>
      </c>
      <c r="DI11" s="260"/>
      <c r="DJ11" s="261">
        <f t="shared" si="11"/>
        <v>1</v>
      </c>
      <c r="DK11" s="68"/>
      <c r="DL11" s="32"/>
    </row>
    <row r="12" spans="1:116" ht="12.75" customHeight="1">
      <c r="A12" s="183">
        <v>8</v>
      </c>
      <c r="B12" s="213">
        <v>3</v>
      </c>
      <c r="C12" s="123" t="s">
        <v>74</v>
      </c>
      <c r="D12" s="285">
        <f t="shared" si="0"/>
        <v>124</v>
      </c>
      <c r="E12" s="189"/>
      <c r="F12" s="246">
        <v>3</v>
      </c>
      <c r="G12" s="132"/>
      <c r="H12" s="148">
        <v>2</v>
      </c>
      <c r="I12" s="148">
        <v>1</v>
      </c>
      <c r="J12" s="148">
        <v>3</v>
      </c>
      <c r="K12" s="148">
        <v>1</v>
      </c>
      <c r="L12" s="148">
        <v>3</v>
      </c>
      <c r="M12" s="275">
        <v>3</v>
      </c>
      <c r="N12" s="140">
        <f t="shared" si="1"/>
        <v>16</v>
      </c>
      <c r="O12" s="67"/>
      <c r="P12" s="131">
        <v>1</v>
      </c>
      <c r="Q12" s="132"/>
      <c r="R12" s="132">
        <v>2</v>
      </c>
      <c r="S12" s="134">
        <v>46</v>
      </c>
      <c r="T12" s="132">
        <v>14</v>
      </c>
      <c r="U12" s="132">
        <v>31</v>
      </c>
      <c r="V12" s="132">
        <v>3</v>
      </c>
      <c r="W12" s="133">
        <v>7</v>
      </c>
      <c r="X12" s="68"/>
      <c r="Y12" s="32"/>
      <c r="Z12" s="225"/>
      <c r="AA12" s="230"/>
      <c r="AB12" s="231"/>
      <c r="AC12" s="231"/>
      <c r="AD12" s="231"/>
      <c r="AE12" s="231"/>
      <c r="AF12" s="232"/>
      <c r="AG12" s="232"/>
      <c r="AH12" s="232"/>
      <c r="AI12" s="233">
        <f t="shared" si="2"/>
        <v>0</v>
      </c>
      <c r="AJ12" s="225"/>
      <c r="AK12" s="230"/>
      <c r="AL12" s="231"/>
      <c r="AM12" s="233">
        <f t="shared" si="3"/>
        <v>0</v>
      </c>
      <c r="AN12" s="225"/>
      <c r="AO12" s="230"/>
      <c r="AP12" s="231"/>
      <c r="AQ12" s="231"/>
      <c r="AR12" s="231"/>
      <c r="AS12" s="231">
        <v>1</v>
      </c>
      <c r="AT12" s="232">
        <v>15</v>
      </c>
      <c r="AU12" s="233">
        <f t="shared" si="4"/>
        <v>16</v>
      </c>
      <c r="AV12" s="68"/>
      <c r="AW12" s="32">
        <v>20</v>
      </c>
      <c r="AX12" s="225"/>
      <c r="AY12" s="230"/>
      <c r="AZ12" s="231"/>
      <c r="BA12" s="231"/>
      <c r="BB12" s="231">
        <v>15</v>
      </c>
      <c r="BC12" s="231"/>
      <c r="BD12" s="232">
        <v>1</v>
      </c>
      <c r="BE12" s="233">
        <f t="shared" si="5"/>
        <v>16</v>
      </c>
      <c r="BF12" s="68"/>
      <c r="BG12" s="32">
        <v>20</v>
      </c>
      <c r="BH12" s="68"/>
      <c r="BI12" s="32">
        <v>10</v>
      </c>
      <c r="BJ12" s="225"/>
      <c r="BK12" s="230"/>
      <c r="BL12" s="231"/>
      <c r="BM12" s="231"/>
      <c r="BN12" s="231"/>
      <c r="BO12" s="231"/>
      <c r="BP12" s="232"/>
      <c r="BQ12" s="233">
        <f t="shared" si="6"/>
        <v>0</v>
      </c>
      <c r="BR12" s="225"/>
      <c r="BS12" s="230"/>
      <c r="BT12" s="231"/>
      <c r="BU12" s="231"/>
      <c r="BV12" s="231"/>
      <c r="BW12" s="231"/>
      <c r="BX12" s="232"/>
      <c r="BY12" s="232"/>
      <c r="BZ12" s="232"/>
      <c r="CA12" s="233">
        <f t="shared" si="7"/>
        <v>0</v>
      </c>
      <c r="CB12" s="225"/>
      <c r="CC12" s="230"/>
      <c r="CD12" s="231"/>
      <c r="CE12" s="231"/>
      <c r="CF12" s="231"/>
      <c r="CG12" s="231"/>
      <c r="CH12" s="232"/>
      <c r="CI12" s="232"/>
      <c r="CJ12" s="232"/>
      <c r="CK12" s="233">
        <f t="shared" si="8"/>
        <v>0</v>
      </c>
      <c r="CL12" s="67"/>
      <c r="CM12" s="274">
        <v>10</v>
      </c>
      <c r="CN12" s="260">
        <v>2</v>
      </c>
      <c r="CO12" s="132">
        <v>2</v>
      </c>
      <c r="CP12" s="132">
        <v>2</v>
      </c>
      <c r="CQ12" s="132">
        <v>1</v>
      </c>
      <c r="CR12" s="261">
        <f t="shared" si="9"/>
        <v>17</v>
      </c>
      <c r="CS12" s="68"/>
      <c r="CT12" s="32">
        <v>20</v>
      </c>
      <c r="CU12" s="68"/>
      <c r="CV12" s="32"/>
      <c r="CW12" s="68"/>
      <c r="CX12" s="32"/>
      <c r="CY12" s="68"/>
      <c r="CZ12" s="32"/>
      <c r="DA12" s="67"/>
      <c r="DB12" s="260"/>
      <c r="DC12" s="132"/>
      <c r="DD12" s="132"/>
      <c r="DE12" s="132"/>
      <c r="DF12" s="261">
        <f t="shared" si="10"/>
        <v>0</v>
      </c>
      <c r="DG12" s="67"/>
      <c r="DH12" s="260">
        <v>2</v>
      </c>
      <c r="DI12" s="260">
        <v>3</v>
      </c>
      <c r="DJ12" s="261">
        <f t="shared" si="11"/>
        <v>5</v>
      </c>
      <c r="DK12" s="68"/>
      <c r="DL12" s="32"/>
    </row>
    <row r="13" spans="1:116" ht="12.75" customHeight="1">
      <c r="A13" s="183">
        <v>10</v>
      </c>
      <c r="B13" s="213">
        <v>11</v>
      </c>
      <c r="C13" s="123" t="s">
        <v>73</v>
      </c>
      <c r="D13" s="285">
        <f t="shared" si="0"/>
        <v>120</v>
      </c>
      <c r="E13" s="189"/>
      <c r="F13" s="131"/>
      <c r="G13" s="132"/>
      <c r="H13" s="148">
        <v>3</v>
      </c>
      <c r="I13" s="148">
        <v>1</v>
      </c>
      <c r="J13" s="148">
        <v>4</v>
      </c>
      <c r="K13" s="148">
        <v>1</v>
      </c>
      <c r="L13" s="148">
        <v>2</v>
      </c>
      <c r="M13" s="133"/>
      <c r="N13" s="140">
        <f t="shared" si="1"/>
        <v>11</v>
      </c>
      <c r="O13" s="67"/>
      <c r="P13" s="131"/>
      <c r="Q13" s="132"/>
      <c r="R13" s="132">
        <v>4</v>
      </c>
      <c r="S13" s="134">
        <v>60</v>
      </c>
      <c r="T13" s="132">
        <v>9</v>
      </c>
      <c r="U13" s="132">
        <v>31</v>
      </c>
      <c r="V13" s="132">
        <v>6</v>
      </c>
      <c r="W13" s="133"/>
      <c r="X13" s="68"/>
      <c r="Y13" s="32">
        <v>4</v>
      </c>
      <c r="Z13" s="225"/>
      <c r="AA13" s="230"/>
      <c r="AB13" s="231"/>
      <c r="AC13" s="231"/>
      <c r="AD13" s="231">
        <v>20</v>
      </c>
      <c r="AE13" s="231"/>
      <c r="AF13" s="232"/>
      <c r="AG13" s="232"/>
      <c r="AH13" s="232"/>
      <c r="AI13" s="233">
        <f t="shared" si="2"/>
        <v>20</v>
      </c>
      <c r="AJ13" s="225"/>
      <c r="AK13" s="230"/>
      <c r="AL13" s="231"/>
      <c r="AM13" s="233">
        <f t="shared" si="3"/>
        <v>0</v>
      </c>
      <c r="AN13" s="225"/>
      <c r="AO13" s="230"/>
      <c r="AP13" s="231"/>
      <c r="AQ13" s="231">
        <v>3</v>
      </c>
      <c r="AR13" s="231">
        <v>20</v>
      </c>
      <c r="AS13" s="231">
        <v>3</v>
      </c>
      <c r="AT13" s="232">
        <v>8</v>
      </c>
      <c r="AU13" s="233">
        <f t="shared" si="4"/>
        <v>34</v>
      </c>
      <c r="AV13" s="68"/>
      <c r="AW13" s="32">
        <v>20</v>
      </c>
      <c r="AX13" s="225"/>
      <c r="AY13" s="230"/>
      <c r="AZ13" s="231"/>
      <c r="BA13" s="231"/>
      <c r="BB13" s="231">
        <v>1</v>
      </c>
      <c r="BC13" s="231"/>
      <c r="BD13" s="232">
        <v>1</v>
      </c>
      <c r="BE13" s="233">
        <f t="shared" si="5"/>
        <v>2</v>
      </c>
      <c r="BF13" s="68"/>
      <c r="BG13" s="32"/>
      <c r="BH13" s="68"/>
      <c r="BI13" s="32"/>
      <c r="BJ13" s="225"/>
      <c r="BK13" s="230"/>
      <c r="BL13" s="231"/>
      <c r="BM13" s="231"/>
      <c r="BN13" s="231"/>
      <c r="BO13" s="231"/>
      <c r="BP13" s="232"/>
      <c r="BQ13" s="233">
        <f t="shared" si="6"/>
        <v>0</v>
      </c>
      <c r="BR13" s="225"/>
      <c r="BS13" s="230"/>
      <c r="BT13" s="231"/>
      <c r="BU13" s="231"/>
      <c r="BV13" s="231">
        <v>8</v>
      </c>
      <c r="BW13" s="231"/>
      <c r="BX13" s="232">
        <v>6</v>
      </c>
      <c r="BY13" s="232"/>
      <c r="BZ13" s="232"/>
      <c r="CA13" s="233">
        <f t="shared" si="7"/>
        <v>14</v>
      </c>
      <c r="CB13" s="225"/>
      <c r="CC13" s="230"/>
      <c r="CD13" s="231"/>
      <c r="CE13" s="231"/>
      <c r="CF13" s="231">
        <v>1</v>
      </c>
      <c r="CG13" s="231"/>
      <c r="CH13" s="232"/>
      <c r="CI13" s="232"/>
      <c r="CJ13" s="232"/>
      <c r="CK13" s="233">
        <f t="shared" si="8"/>
        <v>1</v>
      </c>
      <c r="CL13" s="67"/>
      <c r="CM13" s="260">
        <v>10</v>
      </c>
      <c r="CN13" s="260">
        <v>1</v>
      </c>
      <c r="CO13" s="132">
        <v>2</v>
      </c>
      <c r="CP13" s="132">
        <v>2</v>
      </c>
      <c r="CQ13" s="132">
        <v>2</v>
      </c>
      <c r="CR13" s="261">
        <f t="shared" si="9"/>
        <v>17</v>
      </c>
      <c r="CS13" s="68"/>
      <c r="CT13" s="32">
        <v>5</v>
      </c>
      <c r="CU13" s="68"/>
      <c r="CV13" s="32"/>
      <c r="CW13" s="68"/>
      <c r="CX13" s="32"/>
      <c r="CY13" s="68"/>
      <c r="CZ13" s="32"/>
      <c r="DA13" s="67"/>
      <c r="DB13" s="260"/>
      <c r="DC13" s="132">
        <v>1</v>
      </c>
      <c r="DD13" s="132"/>
      <c r="DE13" s="132"/>
      <c r="DF13" s="261">
        <f t="shared" si="10"/>
        <v>1</v>
      </c>
      <c r="DG13" s="67"/>
      <c r="DH13" s="260">
        <v>2</v>
      </c>
      <c r="DI13" s="260"/>
      <c r="DJ13" s="261">
        <f t="shared" si="11"/>
        <v>2</v>
      </c>
      <c r="DK13" s="68"/>
      <c r="DL13" s="32"/>
    </row>
    <row r="14" spans="1:116" ht="12.75" customHeight="1">
      <c r="A14" s="183">
        <v>11</v>
      </c>
      <c r="B14" s="214">
        <v>23</v>
      </c>
      <c r="C14" s="122" t="s">
        <v>18</v>
      </c>
      <c r="D14" s="285">
        <f t="shared" si="0"/>
        <v>88.5</v>
      </c>
      <c r="E14" s="189"/>
      <c r="F14" s="246">
        <v>1</v>
      </c>
      <c r="G14" s="132"/>
      <c r="H14" s="148">
        <v>1</v>
      </c>
      <c r="I14" s="132"/>
      <c r="J14" s="148">
        <v>2</v>
      </c>
      <c r="K14" s="132"/>
      <c r="L14" s="148">
        <v>2</v>
      </c>
      <c r="M14" s="133"/>
      <c r="N14" s="140">
        <f t="shared" si="1"/>
        <v>6</v>
      </c>
      <c r="O14" s="67"/>
      <c r="P14" s="131">
        <v>1</v>
      </c>
      <c r="Q14" s="132"/>
      <c r="R14" s="132">
        <v>1</v>
      </c>
      <c r="S14" s="134"/>
      <c r="T14" s="132">
        <v>1</v>
      </c>
      <c r="U14" s="132"/>
      <c r="V14" s="132">
        <v>74.5</v>
      </c>
      <c r="W14" s="133"/>
      <c r="X14" s="68"/>
      <c r="Y14" s="32">
        <v>1</v>
      </c>
      <c r="Z14" s="225"/>
      <c r="AA14" s="230"/>
      <c r="AB14" s="231"/>
      <c r="AC14" s="231"/>
      <c r="AD14" s="231"/>
      <c r="AE14" s="231"/>
      <c r="AF14" s="232"/>
      <c r="AG14" s="232"/>
      <c r="AH14" s="232"/>
      <c r="AI14" s="233">
        <f t="shared" si="2"/>
        <v>0</v>
      </c>
      <c r="AJ14" s="225"/>
      <c r="AK14" s="230">
        <v>6</v>
      </c>
      <c r="AL14" s="231"/>
      <c r="AM14" s="233">
        <f t="shared" si="3"/>
        <v>6</v>
      </c>
      <c r="AN14" s="225"/>
      <c r="AO14" s="230"/>
      <c r="AP14" s="231"/>
      <c r="AQ14" s="231"/>
      <c r="AR14" s="231"/>
      <c r="AS14" s="231">
        <v>1</v>
      </c>
      <c r="AT14" s="232"/>
      <c r="AU14" s="233">
        <f t="shared" si="4"/>
        <v>1</v>
      </c>
      <c r="AV14" s="68"/>
      <c r="AW14" s="32"/>
      <c r="AX14" s="225"/>
      <c r="AY14" s="230"/>
      <c r="AZ14" s="231"/>
      <c r="BA14" s="231"/>
      <c r="BB14" s="231"/>
      <c r="BC14" s="231"/>
      <c r="BD14" s="232"/>
      <c r="BE14" s="233">
        <f t="shared" si="5"/>
        <v>0</v>
      </c>
      <c r="BF14" s="68"/>
      <c r="BG14" s="32"/>
      <c r="BH14" s="68"/>
      <c r="BI14" s="32"/>
      <c r="BJ14" s="225"/>
      <c r="BK14" s="230"/>
      <c r="BL14" s="231"/>
      <c r="BM14" s="231"/>
      <c r="BN14" s="231"/>
      <c r="BO14" s="231"/>
      <c r="BP14" s="232"/>
      <c r="BQ14" s="233">
        <f t="shared" si="6"/>
        <v>0</v>
      </c>
      <c r="BR14" s="225"/>
      <c r="BS14" s="230"/>
      <c r="BT14" s="231"/>
      <c r="BU14" s="231"/>
      <c r="BV14" s="231"/>
      <c r="BW14" s="231"/>
      <c r="BX14" s="232"/>
      <c r="BY14" s="232"/>
      <c r="BZ14" s="232"/>
      <c r="CA14" s="233">
        <f t="shared" si="7"/>
        <v>0</v>
      </c>
      <c r="CB14" s="225"/>
      <c r="CC14" s="230"/>
      <c r="CD14" s="231"/>
      <c r="CE14" s="231"/>
      <c r="CF14" s="231"/>
      <c r="CG14" s="231"/>
      <c r="CH14" s="232">
        <v>1</v>
      </c>
      <c r="CI14" s="232"/>
      <c r="CJ14" s="232"/>
      <c r="CK14" s="233">
        <f t="shared" si="8"/>
        <v>1</v>
      </c>
      <c r="CL14" s="67"/>
      <c r="CM14" s="274">
        <v>10</v>
      </c>
      <c r="CN14" s="260">
        <v>1</v>
      </c>
      <c r="CO14" s="132">
        <v>1</v>
      </c>
      <c r="CP14" s="132">
        <v>2</v>
      </c>
      <c r="CQ14" s="132">
        <v>1</v>
      </c>
      <c r="CR14" s="261">
        <f t="shared" si="9"/>
        <v>15</v>
      </c>
      <c r="CS14" s="68"/>
      <c r="CT14" s="32">
        <v>7.5</v>
      </c>
      <c r="CU14" s="68"/>
      <c r="CV14" s="32"/>
      <c r="CW14" s="68"/>
      <c r="CX14" s="32"/>
      <c r="CY14" s="68"/>
      <c r="CZ14" s="32"/>
      <c r="DA14" s="67"/>
      <c r="DB14" s="260"/>
      <c r="DC14" s="132"/>
      <c r="DD14" s="132">
        <v>40</v>
      </c>
      <c r="DE14" s="132"/>
      <c r="DF14" s="261">
        <f t="shared" si="10"/>
        <v>40</v>
      </c>
      <c r="DG14" s="67"/>
      <c r="DH14" s="260">
        <v>7</v>
      </c>
      <c r="DI14" s="260"/>
      <c r="DJ14" s="261">
        <f t="shared" si="11"/>
        <v>7</v>
      </c>
      <c r="DK14" s="68"/>
      <c r="DL14" s="32">
        <v>10</v>
      </c>
    </row>
    <row r="15" spans="1:116" ht="12.75" customHeight="1">
      <c r="A15" s="183">
        <v>12</v>
      </c>
      <c r="B15" s="213">
        <v>13</v>
      </c>
      <c r="C15" s="123" t="s">
        <v>184</v>
      </c>
      <c r="D15" s="285">
        <f t="shared" si="0"/>
        <v>76</v>
      </c>
      <c r="E15" s="189"/>
      <c r="F15" s="131"/>
      <c r="G15" s="132"/>
      <c r="H15" s="148">
        <v>1</v>
      </c>
      <c r="I15" s="148">
        <v>1</v>
      </c>
      <c r="J15" s="132"/>
      <c r="K15" s="132"/>
      <c r="L15" s="132"/>
      <c r="M15" s="133"/>
      <c r="N15" s="140">
        <f t="shared" si="1"/>
        <v>2</v>
      </c>
      <c r="O15" s="67"/>
      <c r="P15" s="131"/>
      <c r="Q15" s="132"/>
      <c r="R15" s="132">
        <v>75</v>
      </c>
      <c r="S15" s="134">
        <v>1</v>
      </c>
      <c r="T15" s="132"/>
      <c r="U15" s="132"/>
      <c r="V15" s="132"/>
      <c r="W15" s="133"/>
      <c r="X15" s="68"/>
      <c r="Y15" s="32">
        <v>8</v>
      </c>
      <c r="Z15" s="225"/>
      <c r="AA15" s="230"/>
      <c r="AB15" s="231"/>
      <c r="AC15" s="231">
        <v>6</v>
      </c>
      <c r="AD15" s="231"/>
      <c r="AE15" s="231"/>
      <c r="AF15" s="232"/>
      <c r="AG15" s="232"/>
      <c r="AH15" s="232"/>
      <c r="AI15" s="233">
        <f t="shared" si="2"/>
        <v>6</v>
      </c>
      <c r="AJ15" s="225"/>
      <c r="AK15" s="230"/>
      <c r="AL15" s="231"/>
      <c r="AM15" s="233">
        <f t="shared" si="3"/>
        <v>0</v>
      </c>
      <c r="AN15" s="225"/>
      <c r="AO15" s="230"/>
      <c r="AP15" s="231"/>
      <c r="AQ15" s="231">
        <v>20</v>
      </c>
      <c r="AR15" s="231">
        <v>1</v>
      </c>
      <c r="AS15" s="231"/>
      <c r="AT15" s="232"/>
      <c r="AU15" s="233">
        <f t="shared" si="4"/>
        <v>21</v>
      </c>
      <c r="AV15" s="68"/>
      <c r="AW15" s="32">
        <v>10</v>
      </c>
      <c r="AX15" s="225"/>
      <c r="AY15" s="230"/>
      <c r="AZ15" s="231"/>
      <c r="BA15" s="231">
        <v>10</v>
      </c>
      <c r="BB15" s="231"/>
      <c r="BC15" s="231"/>
      <c r="BD15" s="232"/>
      <c r="BE15" s="233">
        <f t="shared" si="5"/>
        <v>10</v>
      </c>
      <c r="BF15" s="68"/>
      <c r="BG15" s="32">
        <v>20</v>
      </c>
      <c r="BH15" s="68"/>
      <c r="BI15" s="32"/>
      <c r="BJ15" s="225"/>
      <c r="BK15" s="230"/>
      <c r="BL15" s="231"/>
      <c r="BM15" s="231"/>
      <c r="BN15" s="231"/>
      <c r="BO15" s="231"/>
      <c r="BP15" s="232"/>
      <c r="BQ15" s="233">
        <f t="shared" si="6"/>
        <v>0</v>
      </c>
      <c r="BR15" s="225"/>
      <c r="BS15" s="230"/>
      <c r="BT15" s="231"/>
      <c r="BU15" s="231"/>
      <c r="BV15" s="231"/>
      <c r="BW15" s="231"/>
      <c r="BX15" s="232"/>
      <c r="BY15" s="232"/>
      <c r="BZ15" s="232"/>
      <c r="CA15" s="233">
        <f t="shared" si="7"/>
        <v>0</v>
      </c>
      <c r="CB15" s="225"/>
      <c r="CC15" s="230"/>
      <c r="CD15" s="231"/>
      <c r="CE15" s="231">
        <v>1</v>
      </c>
      <c r="CF15" s="231"/>
      <c r="CG15" s="231"/>
      <c r="CH15" s="232"/>
      <c r="CI15" s="232"/>
      <c r="CJ15" s="232"/>
      <c r="CK15" s="233">
        <f t="shared" si="8"/>
        <v>1</v>
      </c>
      <c r="CL15" s="67"/>
      <c r="CM15" s="260"/>
      <c r="CN15" s="260"/>
      <c r="CO15" s="132"/>
      <c r="CP15" s="132"/>
      <c r="CQ15" s="132"/>
      <c r="CR15" s="261">
        <f t="shared" si="9"/>
        <v>0</v>
      </c>
      <c r="CS15" s="68"/>
      <c r="CT15" s="32"/>
      <c r="CU15" s="68"/>
      <c r="CV15" s="32"/>
      <c r="CW15" s="68"/>
      <c r="CX15" s="32"/>
      <c r="CY15" s="68"/>
      <c r="CZ15" s="32"/>
      <c r="DA15" s="67"/>
      <c r="DB15" s="260"/>
      <c r="DC15" s="132"/>
      <c r="DD15" s="132"/>
      <c r="DE15" s="132"/>
      <c r="DF15" s="261">
        <f t="shared" si="10"/>
        <v>0</v>
      </c>
      <c r="DG15" s="67"/>
      <c r="DH15" s="260"/>
      <c r="DI15" s="260"/>
      <c r="DJ15" s="261">
        <f t="shared" si="11"/>
        <v>0</v>
      </c>
      <c r="DK15" s="68"/>
      <c r="DL15" s="32"/>
    </row>
    <row r="16" spans="1:116" ht="12.75" customHeight="1">
      <c r="A16" s="183">
        <v>13</v>
      </c>
      <c r="B16" s="213">
        <v>10</v>
      </c>
      <c r="C16" s="123" t="s">
        <v>183</v>
      </c>
      <c r="D16" s="285">
        <f t="shared" si="0"/>
        <v>67</v>
      </c>
      <c r="E16" s="189"/>
      <c r="F16" s="246">
        <v>3</v>
      </c>
      <c r="G16" s="132"/>
      <c r="H16" s="148">
        <v>2</v>
      </c>
      <c r="I16" s="134"/>
      <c r="J16" s="148">
        <v>2</v>
      </c>
      <c r="K16" s="132"/>
      <c r="L16" s="148">
        <v>1</v>
      </c>
      <c r="M16" s="275">
        <v>3</v>
      </c>
      <c r="N16" s="140">
        <f t="shared" si="1"/>
        <v>11</v>
      </c>
      <c r="O16" s="67"/>
      <c r="P16" s="131">
        <v>2</v>
      </c>
      <c r="Q16" s="132"/>
      <c r="R16" s="132">
        <v>3</v>
      </c>
      <c r="S16" s="134"/>
      <c r="T16" s="132">
        <v>4</v>
      </c>
      <c r="U16" s="132"/>
      <c r="V16" s="132">
        <v>1</v>
      </c>
      <c r="W16" s="133">
        <v>36</v>
      </c>
      <c r="X16" s="68"/>
      <c r="Y16" s="32">
        <v>2</v>
      </c>
      <c r="Z16" s="225"/>
      <c r="AA16" s="230"/>
      <c r="AB16" s="231"/>
      <c r="AC16" s="231"/>
      <c r="AD16" s="231"/>
      <c r="AE16" s="231"/>
      <c r="AF16" s="232"/>
      <c r="AG16" s="232"/>
      <c r="AH16" s="232"/>
      <c r="AI16" s="233">
        <f t="shared" si="2"/>
        <v>0</v>
      </c>
      <c r="AJ16" s="225"/>
      <c r="AK16" s="230"/>
      <c r="AL16" s="231"/>
      <c r="AM16" s="233">
        <f t="shared" si="3"/>
        <v>0</v>
      </c>
      <c r="AN16" s="225"/>
      <c r="AO16" s="230"/>
      <c r="AP16" s="231"/>
      <c r="AQ16" s="231"/>
      <c r="AR16" s="231"/>
      <c r="AS16" s="231"/>
      <c r="AT16" s="232"/>
      <c r="AU16" s="233">
        <f t="shared" si="4"/>
        <v>0</v>
      </c>
      <c r="AV16" s="68"/>
      <c r="AW16" s="32"/>
      <c r="AX16" s="225"/>
      <c r="AY16" s="230"/>
      <c r="AZ16" s="231"/>
      <c r="BA16" s="231"/>
      <c r="BB16" s="231"/>
      <c r="BC16" s="231"/>
      <c r="BD16" s="232"/>
      <c r="BE16" s="233">
        <f t="shared" si="5"/>
        <v>0</v>
      </c>
      <c r="BF16" s="68"/>
      <c r="BG16" s="32"/>
      <c r="BH16" s="68"/>
      <c r="BI16" s="32"/>
      <c r="BJ16" s="225"/>
      <c r="BK16" s="230"/>
      <c r="BL16" s="231"/>
      <c r="BM16" s="231"/>
      <c r="BN16" s="231"/>
      <c r="BO16" s="231"/>
      <c r="BP16" s="232"/>
      <c r="BQ16" s="233">
        <f t="shared" si="6"/>
        <v>0</v>
      </c>
      <c r="BR16" s="225"/>
      <c r="BS16" s="230"/>
      <c r="BT16" s="231"/>
      <c r="BU16" s="231"/>
      <c r="BV16" s="231"/>
      <c r="BW16" s="231"/>
      <c r="BX16" s="232"/>
      <c r="BY16" s="232"/>
      <c r="BZ16" s="232"/>
      <c r="CA16" s="233">
        <f t="shared" si="7"/>
        <v>0</v>
      </c>
      <c r="CB16" s="225"/>
      <c r="CC16" s="230"/>
      <c r="CD16" s="231"/>
      <c r="CE16" s="231"/>
      <c r="CF16" s="231"/>
      <c r="CG16" s="231"/>
      <c r="CH16" s="232"/>
      <c r="CI16" s="232"/>
      <c r="CJ16" s="232"/>
      <c r="CK16" s="233">
        <f t="shared" si="8"/>
        <v>0</v>
      </c>
      <c r="CL16" s="67"/>
      <c r="CM16" s="274">
        <v>10</v>
      </c>
      <c r="CN16" s="262">
        <v>2</v>
      </c>
      <c r="CO16" s="134">
        <v>2</v>
      </c>
      <c r="CP16" s="132">
        <v>2</v>
      </c>
      <c r="CQ16" s="134">
        <v>2</v>
      </c>
      <c r="CR16" s="261">
        <f t="shared" si="9"/>
        <v>18</v>
      </c>
      <c r="CS16" s="68"/>
      <c r="CT16" s="32">
        <v>16</v>
      </c>
      <c r="CU16" s="68"/>
      <c r="CV16" s="32"/>
      <c r="CW16" s="68"/>
      <c r="CX16" s="32"/>
      <c r="CY16" s="68"/>
      <c r="CZ16" s="32"/>
      <c r="DA16" s="67"/>
      <c r="DB16" s="262">
        <v>12</v>
      </c>
      <c r="DC16" s="134"/>
      <c r="DD16" s="132"/>
      <c r="DE16" s="134"/>
      <c r="DF16" s="261">
        <f t="shared" si="10"/>
        <v>12</v>
      </c>
      <c r="DG16" s="67"/>
      <c r="DH16" s="260">
        <v>1</v>
      </c>
      <c r="DI16" s="260">
        <v>8</v>
      </c>
      <c r="DJ16" s="261">
        <f t="shared" si="11"/>
        <v>9</v>
      </c>
      <c r="DK16" s="68"/>
      <c r="DL16" s="32">
        <v>10</v>
      </c>
    </row>
    <row r="17" spans="1:116" ht="12.75" customHeight="1">
      <c r="A17" s="183">
        <v>14</v>
      </c>
      <c r="B17" s="214">
        <v>20</v>
      </c>
      <c r="C17" s="123" t="s">
        <v>52</v>
      </c>
      <c r="D17" s="285">
        <f t="shared" si="0"/>
        <v>53</v>
      </c>
      <c r="E17" s="189"/>
      <c r="F17" s="246">
        <v>1</v>
      </c>
      <c r="G17" s="132"/>
      <c r="H17" s="148">
        <v>1</v>
      </c>
      <c r="I17" s="134"/>
      <c r="J17" s="148">
        <v>3</v>
      </c>
      <c r="K17" s="132"/>
      <c r="L17" s="148">
        <v>2</v>
      </c>
      <c r="M17" s="133"/>
      <c r="N17" s="140">
        <f t="shared" si="1"/>
        <v>7</v>
      </c>
      <c r="O17" s="67"/>
      <c r="P17" s="131">
        <v>1</v>
      </c>
      <c r="Q17" s="132"/>
      <c r="R17" s="132">
        <v>1</v>
      </c>
      <c r="S17" s="134"/>
      <c r="T17" s="132">
        <v>36</v>
      </c>
      <c r="U17" s="132"/>
      <c r="V17" s="132">
        <v>3</v>
      </c>
      <c r="W17" s="133"/>
      <c r="X17" s="68"/>
      <c r="Y17" s="32">
        <v>2</v>
      </c>
      <c r="Z17" s="225"/>
      <c r="AA17" s="230"/>
      <c r="AB17" s="231"/>
      <c r="AC17" s="231"/>
      <c r="AD17" s="231"/>
      <c r="AE17" s="231">
        <v>1</v>
      </c>
      <c r="AF17" s="232"/>
      <c r="AG17" s="232"/>
      <c r="AH17" s="232"/>
      <c r="AI17" s="233">
        <f t="shared" si="2"/>
        <v>1</v>
      </c>
      <c r="AJ17" s="225"/>
      <c r="AK17" s="230"/>
      <c r="AL17" s="231"/>
      <c r="AM17" s="233">
        <f t="shared" si="3"/>
        <v>0</v>
      </c>
      <c r="AN17" s="225"/>
      <c r="AO17" s="230"/>
      <c r="AP17" s="231"/>
      <c r="AQ17" s="231">
        <v>1</v>
      </c>
      <c r="AR17" s="231"/>
      <c r="AS17" s="231">
        <v>8</v>
      </c>
      <c r="AT17" s="232"/>
      <c r="AU17" s="233">
        <f t="shared" si="4"/>
        <v>9</v>
      </c>
      <c r="AV17" s="68"/>
      <c r="AW17" s="32">
        <v>10</v>
      </c>
      <c r="AX17" s="225"/>
      <c r="AY17" s="230"/>
      <c r="AZ17" s="231"/>
      <c r="BA17" s="231"/>
      <c r="BB17" s="231"/>
      <c r="BC17" s="231">
        <v>1</v>
      </c>
      <c r="BD17" s="232"/>
      <c r="BE17" s="233">
        <f t="shared" si="5"/>
        <v>1</v>
      </c>
      <c r="BF17" s="68"/>
      <c r="BG17" s="32"/>
      <c r="BH17" s="68"/>
      <c r="BI17" s="32"/>
      <c r="BJ17" s="225"/>
      <c r="BK17" s="230"/>
      <c r="BL17" s="231"/>
      <c r="BM17" s="231"/>
      <c r="BN17" s="231"/>
      <c r="BO17" s="231"/>
      <c r="BP17" s="232"/>
      <c r="BQ17" s="233">
        <f t="shared" si="6"/>
        <v>0</v>
      </c>
      <c r="BR17" s="225"/>
      <c r="BS17" s="230"/>
      <c r="BT17" s="231"/>
      <c r="BU17" s="231"/>
      <c r="BV17" s="231"/>
      <c r="BW17" s="231"/>
      <c r="BX17" s="232"/>
      <c r="BY17" s="232"/>
      <c r="BZ17" s="232"/>
      <c r="CA17" s="233">
        <f t="shared" si="7"/>
        <v>0</v>
      </c>
      <c r="CB17" s="225"/>
      <c r="CC17" s="230"/>
      <c r="CD17" s="231"/>
      <c r="CE17" s="231"/>
      <c r="CF17" s="231"/>
      <c r="CG17" s="231">
        <v>1</v>
      </c>
      <c r="CH17" s="232"/>
      <c r="CI17" s="232"/>
      <c r="CJ17" s="232"/>
      <c r="CK17" s="233">
        <f t="shared" si="8"/>
        <v>1</v>
      </c>
      <c r="CL17" s="67"/>
      <c r="CM17" s="274">
        <v>10</v>
      </c>
      <c r="CN17" s="260">
        <v>1</v>
      </c>
      <c r="CO17" s="132">
        <v>2</v>
      </c>
      <c r="CP17" s="132">
        <v>2</v>
      </c>
      <c r="CQ17" s="132">
        <v>2</v>
      </c>
      <c r="CR17" s="261">
        <f t="shared" si="9"/>
        <v>17</v>
      </c>
      <c r="CS17" s="68"/>
      <c r="CT17" s="32"/>
      <c r="CU17" s="68"/>
      <c r="CV17" s="32">
        <v>10</v>
      </c>
      <c r="CW17" s="68"/>
      <c r="CX17" s="32"/>
      <c r="CY17" s="68"/>
      <c r="CZ17" s="32"/>
      <c r="DA17" s="67"/>
      <c r="DB17" s="260">
        <v>1</v>
      </c>
      <c r="DC17" s="132"/>
      <c r="DD17" s="132"/>
      <c r="DE17" s="132"/>
      <c r="DF17" s="261">
        <f t="shared" si="10"/>
        <v>1</v>
      </c>
      <c r="DG17" s="67"/>
      <c r="DH17" s="260">
        <v>1</v>
      </c>
      <c r="DI17" s="260"/>
      <c r="DJ17" s="261">
        <f t="shared" si="11"/>
        <v>1</v>
      </c>
      <c r="DK17" s="68"/>
      <c r="DL17" s="32"/>
    </row>
    <row r="18" spans="1:116" ht="12.75" customHeight="1">
      <c r="A18" s="183">
        <v>15</v>
      </c>
      <c r="B18" s="213">
        <v>14</v>
      </c>
      <c r="C18" s="123" t="s">
        <v>30</v>
      </c>
      <c r="D18" s="285">
        <f t="shared" si="0"/>
        <v>49</v>
      </c>
      <c r="E18" s="189"/>
      <c r="F18" s="246">
        <v>1</v>
      </c>
      <c r="G18" s="132"/>
      <c r="H18" s="148">
        <v>3</v>
      </c>
      <c r="I18" s="148">
        <v>1</v>
      </c>
      <c r="J18" s="148">
        <v>2</v>
      </c>
      <c r="K18" s="132"/>
      <c r="L18" s="148">
        <v>2</v>
      </c>
      <c r="M18" s="133"/>
      <c r="N18" s="140">
        <f t="shared" si="1"/>
        <v>9</v>
      </c>
      <c r="O18" s="67"/>
      <c r="P18" s="131">
        <v>2</v>
      </c>
      <c r="Q18" s="132"/>
      <c r="R18" s="132">
        <v>17</v>
      </c>
      <c r="S18" s="134">
        <v>2</v>
      </c>
      <c r="T18" s="132">
        <v>11</v>
      </c>
      <c r="U18" s="132"/>
      <c r="V18" s="132">
        <v>3</v>
      </c>
      <c r="W18" s="133"/>
      <c r="X18" s="68"/>
      <c r="Y18" s="32">
        <v>1</v>
      </c>
      <c r="Z18" s="225"/>
      <c r="AA18" s="230"/>
      <c r="AB18" s="231"/>
      <c r="AC18" s="231">
        <v>1</v>
      </c>
      <c r="AD18" s="231"/>
      <c r="AE18" s="231">
        <v>1</v>
      </c>
      <c r="AF18" s="232"/>
      <c r="AG18" s="232"/>
      <c r="AH18" s="232"/>
      <c r="AI18" s="233">
        <f t="shared" si="2"/>
        <v>2</v>
      </c>
      <c r="AJ18" s="225"/>
      <c r="AK18" s="230"/>
      <c r="AL18" s="231"/>
      <c r="AM18" s="233">
        <f t="shared" si="3"/>
        <v>0</v>
      </c>
      <c r="AN18" s="225"/>
      <c r="AO18" s="230">
        <v>1</v>
      </c>
      <c r="AP18" s="231"/>
      <c r="AQ18" s="231">
        <v>1</v>
      </c>
      <c r="AR18" s="231">
        <v>6</v>
      </c>
      <c r="AS18" s="231">
        <v>2</v>
      </c>
      <c r="AT18" s="232"/>
      <c r="AU18" s="233">
        <f t="shared" si="4"/>
        <v>10</v>
      </c>
      <c r="AV18" s="68"/>
      <c r="AW18" s="32">
        <v>10</v>
      </c>
      <c r="AX18" s="225"/>
      <c r="AY18" s="230"/>
      <c r="AZ18" s="231"/>
      <c r="BA18" s="231">
        <v>1</v>
      </c>
      <c r="BB18" s="231"/>
      <c r="BC18" s="231"/>
      <c r="BD18" s="232"/>
      <c r="BE18" s="233">
        <f t="shared" si="5"/>
        <v>1</v>
      </c>
      <c r="BF18" s="68"/>
      <c r="BG18" s="32"/>
      <c r="BH18" s="68"/>
      <c r="BI18" s="32"/>
      <c r="BJ18" s="225"/>
      <c r="BK18" s="230"/>
      <c r="BL18" s="231"/>
      <c r="BM18" s="231"/>
      <c r="BN18" s="231"/>
      <c r="BO18" s="231"/>
      <c r="BP18" s="232"/>
      <c r="BQ18" s="233">
        <f t="shared" si="6"/>
        <v>0</v>
      </c>
      <c r="BR18" s="225"/>
      <c r="BS18" s="230"/>
      <c r="BT18" s="231"/>
      <c r="BU18" s="231"/>
      <c r="BV18" s="231"/>
      <c r="BW18" s="231"/>
      <c r="BX18" s="232"/>
      <c r="BY18" s="232"/>
      <c r="BZ18" s="232"/>
      <c r="CA18" s="233">
        <f t="shared" si="7"/>
        <v>0</v>
      </c>
      <c r="CB18" s="225"/>
      <c r="CC18" s="230"/>
      <c r="CD18" s="231"/>
      <c r="CE18" s="231"/>
      <c r="CF18" s="231"/>
      <c r="CG18" s="231"/>
      <c r="CH18" s="232"/>
      <c r="CI18" s="232"/>
      <c r="CJ18" s="232"/>
      <c r="CK18" s="233">
        <f t="shared" si="8"/>
        <v>0</v>
      </c>
      <c r="CL18" s="67"/>
      <c r="CM18" s="260">
        <v>10</v>
      </c>
      <c r="CN18" s="260">
        <v>2</v>
      </c>
      <c r="CO18" s="132">
        <v>2</v>
      </c>
      <c r="CP18" s="132">
        <v>3</v>
      </c>
      <c r="CQ18" s="132">
        <v>1</v>
      </c>
      <c r="CR18" s="261">
        <f t="shared" si="9"/>
        <v>18</v>
      </c>
      <c r="CS18" s="68"/>
      <c r="CT18" s="32">
        <v>4</v>
      </c>
      <c r="CU18" s="68"/>
      <c r="CV18" s="32"/>
      <c r="CW18" s="68"/>
      <c r="CX18" s="32"/>
      <c r="CY18" s="68"/>
      <c r="CZ18" s="32"/>
      <c r="DA18" s="67"/>
      <c r="DB18" s="260">
        <v>1</v>
      </c>
      <c r="DC18" s="132"/>
      <c r="DD18" s="132">
        <v>1</v>
      </c>
      <c r="DE18" s="132"/>
      <c r="DF18" s="261">
        <f t="shared" si="10"/>
        <v>2</v>
      </c>
      <c r="DG18" s="67"/>
      <c r="DH18" s="260">
        <v>1</v>
      </c>
      <c r="DI18" s="260"/>
      <c r="DJ18" s="261">
        <f t="shared" si="11"/>
        <v>1</v>
      </c>
      <c r="DK18" s="68"/>
      <c r="DL18" s="32"/>
    </row>
    <row r="19" spans="1:116" ht="12.75" customHeight="1">
      <c r="A19" s="183">
        <v>16</v>
      </c>
      <c r="B19" s="213">
        <v>17</v>
      </c>
      <c r="C19" s="122" t="s">
        <v>22</v>
      </c>
      <c r="D19" s="285">
        <f t="shared" si="0"/>
        <v>48</v>
      </c>
      <c r="E19" s="189"/>
      <c r="F19" s="246">
        <v>4</v>
      </c>
      <c r="G19" s="132"/>
      <c r="H19" s="148">
        <v>3</v>
      </c>
      <c r="I19" s="148">
        <v>1</v>
      </c>
      <c r="J19" s="148">
        <v>5</v>
      </c>
      <c r="K19" s="132"/>
      <c r="L19" s="148">
        <v>1</v>
      </c>
      <c r="M19" s="133"/>
      <c r="N19" s="140">
        <f t="shared" si="1"/>
        <v>14</v>
      </c>
      <c r="O19" s="67"/>
      <c r="P19" s="131">
        <v>5</v>
      </c>
      <c r="Q19" s="132"/>
      <c r="R19" s="132">
        <v>7</v>
      </c>
      <c r="S19" s="134">
        <v>1</v>
      </c>
      <c r="T19" s="132">
        <v>40</v>
      </c>
      <c r="U19" s="132"/>
      <c r="V19" s="132">
        <v>1</v>
      </c>
      <c r="W19" s="133"/>
      <c r="X19" s="68"/>
      <c r="Y19" s="32">
        <v>3</v>
      </c>
      <c r="Z19" s="225"/>
      <c r="AA19" s="230">
        <v>3</v>
      </c>
      <c r="AB19" s="231"/>
      <c r="AC19" s="231">
        <v>2</v>
      </c>
      <c r="AD19" s="231"/>
      <c r="AE19" s="231">
        <v>1</v>
      </c>
      <c r="AF19" s="232"/>
      <c r="AG19" s="232"/>
      <c r="AH19" s="232"/>
      <c r="AI19" s="233">
        <f t="shared" si="2"/>
        <v>6</v>
      </c>
      <c r="AJ19" s="225"/>
      <c r="AK19" s="230"/>
      <c r="AL19" s="231"/>
      <c r="AM19" s="233">
        <f t="shared" si="3"/>
        <v>0</v>
      </c>
      <c r="AN19" s="225"/>
      <c r="AO19" s="230"/>
      <c r="AP19" s="231"/>
      <c r="AQ19" s="231">
        <v>1</v>
      </c>
      <c r="AR19" s="231"/>
      <c r="AS19" s="231">
        <v>1</v>
      </c>
      <c r="AT19" s="232"/>
      <c r="AU19" s="233">
        <f t="shared" si="4"/>
        <v>2</v>
      </c>
      <c r="AV19" s="68"/>
      <c r="AW19" s="32"/>
      <c r="AX19" s="225"/>
      <c r="AY19" s="230"/>
      <c r="AZ19" s="231"/>
      <c r="BA19" s="231"/>
      <c r="BB19" s="231"/>
      <c r="BC19" s="231"/>
      <c r="BD19" s="232"/>
      <c r="BE19" s="233">
        <f t="shared" si="5"/>
        <v>0</v>
      </c>
      <c r="BF19" s="68"/>
      <c r="BG19" s="32"/>
      <c r="BH19" s="68"/>
      <c r="BI19" s="32">
        <v>10</v>
      </c>
      <c r="BJ19" s="225"/>
      <c r="BK19" s="230"/>
      <c r="BL19" s="231"/>
      <c r="BM19" s="231"/>
      <c r="BN19" s="231"/>
      <c r="BO19" s="231"/>
      <c r="BP19" s="232"/>
      <c r="BQ19" s="233">
        <f t="shared" si="6"/>
        <v>0</v>
      </c>
      <c r="BR19" s="225"/>
      <c r="BS19" s="230"/>
      <c r="BT19" s="231"/>
      <c r="BU19" s="231"/>
      <c r="BV19" s="231"/>
      <c r="BW19" s="231"/>
      <c r="BX19" s="232"/>
      <c r="BY19" s="232"/>
      <c r="BZ19" s="232"/>
      <c r="CA19" s="233">
        <f t="shared" si="7"/>
        <v>0</v>
      </c>
      <c r="CB19" s="225"/>
      <c r="CC19" s="230"/>
      <c r="CD19" s="231"/>
      <c r="CE19" s="231"/>
      <c r="CF19" s="231"/>
      <c r="CG19" s="231"/>
      <c r="CH19" s="232"/>
      <c r="CI19" s="232"/>
      <c r="CJ19" s="232"/>
      <c r="CK19" s="233">
        <f t="shared" si="8"/>
        <v>0</v>
      </c>
      <c r="CL19" s="67"/>
      <c r="CM19" s="260">
        <v>10</v>
      </c>
      <c r="CN19" s="260">
        <v>2</v>
      </c>
      <c r="CO19" s="132">
        <v>1</v>
      </c>
      <c r="CP19" s="132">
        <v>1</v>
      </c>
      <c r="CQ19" s="132"/>
      <c r="CR19" s="261">
        <f t="shared" si="9"/>
        <v>14</v>
      </c>
      <c r="CS19" s="68"/>
      <c r="CT19" s="32"/>
      <c r="CU19" s="68"/>
      <c r="CV19" s="32">
        <v>10</v>
      </c>
      <c r="CW19" s="68"/>
      <c r="CX19" s="32"/>
      <c r="CY19" s="68"/>
      <c r="CZ19" s="32"/>
      <c r="DA19" s="67"/>
      <c r="DB19" s="260">
        <v>2</v>
      </c>
      <c r="DC19" s="132"/>
      <c r="DD19" s="132">
        <v>1</v>
      </c>
      <c r="DE19" s="132"/>
      <c r="DF19" s="261">
        <f t="shared" si="10"/>
        <v>3</v>
      </c>
      <c r="DG19" s="67"/>
      <c r="DH19" s="260"/>
      <c r="DI19" s="260"/>
      <c r="DJ19" s="261">
        <f t="shared" si="11"/>
        <v>0</v>
      </c>
      <c r="DK19" s="68"/>
      <c r="DL19" s="32"/>
    </row>
    <row r="20" spans="1:116" ht="12.75" customHeight="1">
      <c r="A20" s="191">
        <v>17</v>
      </c>
      <c r="B20" s="213">
        <v>18</v>
      </c>
      <c r="C20" s="122" t="s">
        <v>42</v>
      </c>
      <c r="D20" s="285">
        <f t="shared" si="0"/>
        <v>42</v>
      </c>
      <c r="E20" s="189"/>
      <c r="F20" s="131"/>
      <c r="G20" s="148">
        <v>1</v>
      </c>
      <c r="H20" s="148">
        <v>2</v>
      </c>
      <c r="I20" s="148">
        <v>1</v>
      </c>
      <c r="J20" s="148">
        <v>2</v>
      </c>
      <c r="K20" s="132"/>
      <c r="L20" s="148">
        <v>3</v>
      </c>
      <c r="M20" s="275">
        <v>1</v>
      </c>
      <c r="N20" s="140">
        <f t="shared" si="1"/>
        <v>10</v>
      </c>
      <c r="O20" s="67"/>
      <c r="P20" s="131"/>
      <c r="Q20" s="132">
        <v>17</v>
      </c>
      <c r="R20" s="132">
        <v>2</v>
      </c>
      <c r="S20" s="134">
        <v>1</v>
      </c>
      <c r="T20" s="132">
        <v>2</v>
      </c>
      <c r="U20" s="132"/>
      <c r="V20" s="132">
        <v>5</v>
      </c>
      <c r="W20" s="133">
        <v>5</v>
      </c>
      <c r="X20" s="68"/>
      <c r="Y20" s="32"/>
      <c r="Z20" s="225"/>
      <c r="AA20" s="230"/>
      <c r="AB20" s="231"/>
      <c r="AC20" s="231"/>
      <c r="AD20" s="231"/>
      <c r="AE20" s="231"/>
      <c r="AF20" s="232"/>
      <c r="AG20" s="232"/>
      <c r="AH20" s="232"/>
      <c r="AI20" s="233">
        <f t="shared" si="2"/>
        <v>0</v>
      </c>
      <c r="AJ20" s="225"/>
      <c r="AK20" s="230"/>
      <c r="AL20" s="231"/>
      <c r="AM20" s="233">
        <f t="shared" si="3"/>
        <v>0</v>
      </c>
      <c r="AN20" s="225"/>
      <c r="AO20" s="230"/>
      <c r="AP20" s="231">
        <v>15</v>
      </c>
      <c r="AQ20" s="231"/>
      <c r="AR20" s="231"/>
      <c r="AS20" s="231"/>
      <c r="AT20" s="232"/>
      <c r="AU20" s="233">
        <f t="shared" si="4"/>
        <v>15</v>
      </c>
      <c r="AV20" s="68"/>
      <c r="AW20" s="32"/>
      <c r="AX20" s="225"/>
      <c r="AY20" s="230"/>
      <c r="AZ20" s="231"/>
      <c r="BA20" s="231"/>
      <c r="BB20" s="231"/>
      <c r="BC20" s="231"/>
      <c r="BD20" s="232"/>
      <c r="BE20" s="233">
        <f t="shared" si="5"/>
        <v>0</v>
      </c>
      <c r="BF20" s="68"/>
      <c r="BG20" s="32"/>
      <c r="BH20" s="68"/>
      <c r="BI20" s="32"/>
      <c r="BJ20" s="225"/>
      <c r="BK20" s="230"/>
      <c r="BL20" s="231"/>
      <c r="BM20" s="231"/>
      <c r="BN20" s="231"/>
      <c r="BO20" s="231"/>
      <c r="BP20" s="232"/>
      <c r="BQ20" s="233">
        <f t="shared" si="6"/>
        <v>0</v>
      </c>
      <c r="BR20" s="225"/>
      <c r="BS20" s="230"/>
      <c r="BT20" s="231"/>
      <c r="BU20" s="231"/>
      <c r="BV20" s="231"/>
      <c r="BW20" s="231"/>
      <c r="BX20" s="232"/>
      <c r="BY20" s="232"/>
      <c r="BZ20" s="232"/>
      <c r="CA20" s="233">
        <f t="shared" si="7"/>
        <v>0</v>
      </c>
      <c r="CB20" s="225"/>
      <c r="CC20" s="230"/>
      <c r="CD20" s="231">
        <v>1</v>
      </c>
      <c r="CE20" s="231"/>
      <c r="CF20" s="231"/>
      <c r="CG20" s="231"/>
      <c r="CH20" s="232"/>
      <c r="CI20" s="232"/>
      <c r="CJ20" s="232"/>
      <c r="CK20" s="233">
        <f t="shared" si="8"/>
        <v>1</v>
      </c>
      <c r="CL20" s="67"/>
      <c r="CM20" s="260">
        <v>10</v>
      </c>
      <c r="CN20" s="260">
        <v>2</v>
      </c>
      <c r="CO20" s="132">
        <v>2</v>
      </c>
      <c r="CP20" s="132">
        <v>2</v>
      </c>
      <c r="CQ20" s="132">
        <v>2</v>
      </c>
      <c r="CR20" s="261">
        <f t="shared" si="9"/>
        <v>18</v>
      </c>
      <c r="CS20" s="68"/>
      <c r="CT20" s="32"/>
      <c r="CU20" s="68"/>
      <c r="CV20" s="32"/>
      <c r="CW20" s="68"/>
      <c r="CX20" s="32"/>
      <c r="CY20" s="68"/>
      <c r="CZ20" s="32"/>
      <c r="DA20" s="67"/>
      <c r="DB20" s="260"/>
      <c r="DC20" s="132"/>
      <c r="DD20" s="132">
        <v>1</v>
      </c>
      <c r="DE20" s="132"/>
      <c r="DF20" s="261">
        <f t="shared" si="10"/>
        <v>1</v>
      </c>
      <c r="DG20" s="67"/>
      <c r="DH20" s="260">
        <v>3</v>
      </c>
      <c r="DI20" s="260">
        <v>4</v>
      </c>
      <c r="DJ20" s="261">
        <f t="shared" si="11"/>
        <v>7</v>
      </c>
      <c r="DK20" s="68"/>
      <c r="DL20" s="32"/>
    </row>
    <row r="21" spans="1:116" ht="12.75" customHeight="1">
      <c r="A21" s="191">
        <v>18</v>
      </c>
      <c r="B21" s="214">
        <v>19</v>
      </c>
      <c r="C21" s="123" t="s">
        <v>28</v>
      </c>
      <c r="D21" s="285">
        <f t="shared" si="0"/>
        <v>35</v>
      </c>
      <c r="E21" s="189"/>
      <c r="F21" s="131"/>
      <c r="G21" s="148">
        <v>1</v>
      </c>
      <c r="H21" s="132"/>
      <c r="I21" s="148">
        <v>1</v>
      </c>
      <c r="J21" s="132"/>
      <c r="K21" s="148">
        <v>1</v>
      </c>
      <c r="L21" s="132"/>
      <c r="M21" s="133"/>
      <c r="N21" s="140">
        <f t="shared" si="1"/>
        <v>3</v>
      </c>
      <c r="O21" s="67"/>
      <c r="P21" s="131"/>
      <c r="Q21" s="132">
        <v>1</v>
      </c>
      <c r="R21" s="132"/>
      <c r="S21" s="134">
        <v>1</v>
      </c>
      <c r="T21" s="132"/>
      <c r="U21" s="132">
        <v>33</v>
      </c>
      <c r="V21" s="132"/>
      <c r="W21" s="133"/>
      <c r="X21" s="68"/>
      <c r="Y21" s="32"/>
      <c r="Z21" s="225"/>
      <c r="AA21" s="230"/>
      <c r="AB21" s="231"/>
      <c r="AC21" s="231"/>
      <c r="AD21" s="231"/>
      <c r="AE21" s="231"/>
      <c r="AF21" s="232"/>
      <c r="AG21" s="232"/>
      <c r="AH21" s="232"/>
      <c r="AI21" s="233">
        <f t="shared" si="2"/>
        <v>0</v>
      </c>
      <c r="AJ21" s="225"/>
      <c r="AK21" s="230"/>
      <c r="AL21" s="231"/>
      <c r="AM21" s="233">
        <f t="shared" si="3"/>
        <v>0</v>
      </c>
      <c r="AN21" s="225"/>
      <c r="AO21" s="230"/>
      <c r="AP21" s="231"/>
      <c r="AQ21" s="231"/>
      <c r="AR21" s="231">
        <v>1</v>
      </c>
      <c r="AS21" s="231"/>
      <c r="AT21" s="232">
        <v>10</v>
      </c>
      <c r="AU21" s="233">
        <f t="shared" si="4"/>
        <v>11</v>
      </c>
      <c r="AV21" s="68"/>
      <c r="AW21" s="32">
        <v>10</v>
      </c>
      <c r="AX21" s="225"/>
      <c r="AY21" s="230"/>
      <c r="AZ21" s="231"/>
      <c r="BA21" s="231"/>
      <c r="BB21" s="231"/>
      <c r="BC21" s="231"/>
      <c r="BD21" s="232">
        <v>1</v>
      </c>
      <c r="BE21" s="233">
        <f t="shared" si="5"/>
        <v>1</v>
      </c>
      <c r="BF21" s="68"/>
      <c r="BG21" s="32"/>
      <c r="BH21" s="68"/>
      <c r="BI21" s="32"/>
      <c r="BJ21" s="225"/>
      <c r="BK21" s="230"/>
      <c r="BL21" s="231"/>
      <c r="BM21" s="231"/>
      <c r="BN21" s="231"/>
      <c r="BO21" s="231"/>
      <c r="BP21" s="232"/>
      <c r="BQ21" s="233">
        <f t="shared" si="6"/>
        <v>0</v>
      </c>
      <c r="BR21" s="225"/>
      <c r="BS21" s="230"/>
      <c r="BT21" s="231"/>
      <c r="BU21" s="231"/>
      <c r="BV21" s="231"/>
      <c r="BW21" s="231"/>
      <c r="BX21" s="232"/>
      <c r="BY21" s="232"/>
      <c r="BZ21" s="232"/>
      <c r="CA21" s="233">
        <f t="shared" si="7"/>
        <v>0</v>
      </c>
      <c r="CB21" s="225"/>
      <c r="CC21" s="230"/>
      <c r="CD21" s="231">
        <v>1</v>
      </c>
      <c r="CE21" s="231"/>
      <c r="CF21" s="231"/>
      <c r="CG21" s="231"/>
      <c r="CH21" s="232">
        <v>1</v>
      </c>
      <c r="CI21" s="232"/>
      <c r="CJ21" s="232"/>
      <c r="CK21" s="233">
        <f t="shared" si="8"/>
        <v>2</v>
      </c>
      <c r="CL21" s="67"/>
      <c r="CM21" s="260"/>
      <c r="CN21" s="260"/>
      <c r="CO21" s="132"/>
      <c r="CP21" s="132"/>
      <c r="CQ21" s="132"/>
      <c r="CR21" s="261">
        <f t="shared" si="9"/>
        <v>0</v>
      </c>
      <c r="CS21" s="68"/>
      <c r="CT21" s="32"/>
      <c r="CU21" s="68"/>
      <c r="CV21" s="32">
        <v>10</v>
      </c>
      <c r="CW21" s="68"/>
      <c r="CX21" s="32"/>
      <c r="CY21" s="68"/>
      <c r="CZ21" s="32"/>
      <c r="DA21" s="67"/>
      <c r="DB21" s="260"/>
      <c r="DC21" s="132">
        <v>1</v>
      </c>
      <c r="DD21" s="132"/>
      <c r="DE21" s="132"/>
      <c r="DF21" s="261">
        <f t="shared" si="10"/>
        <v>1</v>
      </c>
      <c r="DG21" s="67"/>
      <c r="DH21" s="260"/>
      <c r="DI21" s="260"/>
      <c r="DJ21" s="261">
        <f t="shared" si="11"/>
        <v>0</v>
      </c>
      <c r="DK21" s="68"/>
      <c r="DL21" s="32"/>
    </row>
    <row r="22" spans="1:116" ht="12.75" customHeight="1">
      <c r="A22" s="191">
        <v>19</v>
      </c>
      <c r="B22" s="213">
        <v>16</v>
      </c>
      <c r="C22" s="123" t="s">
        <v>303</v>
      </c>
      <c r="D22" s="285">
        <f t="shared" si="0"/>
        <v>25</v>
      </c>
      <c r="E22" s="189"/>
      <c r="F22" s="131"/>
      <c r="G22" s="132"/>
      <c r="H22" s="132"/>
      <c r="I22" s="148">
        <v>1</v>
      </c>
      <c r="J22" s="148">
        <v>1</v>
      </c>
      <c r="K22" s="132"/>
      <c r="L22" s="132"/>
      <c r="M22" s="133"/>
      <c r="N22" s="140">
        <f t="shared" si="1"/>
        <v>2</v>
      </c>
      <c r="O22" s="67"/>
      <c r="P22" s="131"/>
      <c r="Q22" s="132"/>
      <c r="R22" s="132"/>
      <c r="S22" s="134">
        <v>24</v>
      </c>
      <c r="T22" s="132">
        <v>1</v>
      </c>
      <c r="U22" s="132"/>
      <c r="V22" s="132"/>
      <c r="W22" s="133"/>
      <c r="X22" s="68"/>
      <c r="Y22" s="32">
        <v>8</v>
      </c>
      <c r="Z22" s="225"/>
      <c r="AA22" s="230"/>
      <c r="AB22" s="231"/>
      <c r="AC22" s="231"/>
      <c r="AD22" s="231"/>
      <c r="AE22" s="231"/>
      <c r="AF22" s="232"/>
      <c r="AG22" s="232"/>
      <c r="AH22" s="232"/>
      <c r="AI22" s="233">
        <f t="shared" si="2"/>
        <v>0</v>
      </c>
      <c r="AJ22" s="225"/>
      <c r="AK22" s="230"/>
      <c r="AL22" s="231"/>
      <c r="AM22" s="233">
        <f t="shared" si="3"/>
        <v>0</v>
      </c>
      <c r="AN22" s="225"/>
      <c r="AO22" s="230"/>
      <c r="AP22" s="231"/>
      <c r="AQ22" s="231"/>
      <c r="AR22" s="231">
        <v>1</v>
      </c>
      <c r="AS22" s="231"/>
      <c r="AT22" s="232"/>
      <c r="AU22" s="233">
        <f t="shared" si="4"/>
        <v>1</v>
      </c>
      <c r="AV22" s="68"/>
      <c r="AW22" s="32"/>
      <c r="AX22" s="225"/>
      <c r="AY22" s="230"/>
      <c r="AZ22" s="231"/>
      <c r="BA22" s="231"/>
      <c r="BB22" s="231"/>
      <c r="BC22" s="231"/>
      <c r="BD22" s="232"/>
      <c r="BE22" s="233">
        <f t="shared" si="5"/>
        <v>0</v>
      </c>
      <c r="BF22" s="68"/>
      <c r="BG22" s="32"/>
      <c r="BH22" s="68"/>
      <c r="BI22" s="32"/>
      <c r="BJ22" s="225"/>
      <c r="BK22" s="230"/>
      <c r="BL22" s="231"/>
      <c r="BM22" s="231"/>
      <c r="BN22" s="231"/>
      <c r="BO22" s="231"/>
      <c r="BP22" s="232"/>
      <c r="BQ22" s="233">
        <f t="shared" si="6"/>
        <v>0</v>
      </c>
      <c r="BR22" s="225"/>
      <c r="BS22" s="230"/>
      <c r="BT22" s="231"/>
      <c r="BU22" s="231"/>
      <c r="BV22" s="231">
        <v>15</v>
      </c>
      <c r="BW22" s="231">
        <v>1</v>
      </c>
      <c r="BX22" s="232"/>
      <c r="BY22" s="232"/>
      <c r="BZ22" s="232"/>
      <c r="CA22" s="233">
        <f t="shared" si="7"/>
        <v>16</v>
      </c>
      <c r="CB22" s="225"/>
      <c r="CC22" s="230"/>
      <c r="CD22" s="231"/>
      <c r="CE22" s="231"/>
      <c r="CF22" s="231"/>
      <c r="CG22" s="231"/>
      <c r="CH22" s="232"/>
      <c r="CI22" s="232"/>
      <c r="CJ22" s="232"/>
      <c r="CK22" s="233">
        <f t="shared" si="8"/>
        <v>0</v>
      </c>
      <c r="CL22" s="67"/>
      <c r="CM22" s="260"/>
      <c r="CN22" s="260"/>
      <c r="CO22" s="132"/>
      <c r="CP22" s="132"/>
      <c r="CQ22" s="132"/>
      <c r="CR22" s="261">
        <f t="shared" si="9"/>
        <v>0</v>
      </c>
      <c r="CS22" s="68"/>
      <c r="CT22" s="32"/>
      <c r="CU22" s="68"/>
      <c r="CV22" s="32"/>
      <c r="CW22" s="68"/>
      <c r="CX22" s="32"/>
      <c r="CY22" s="68"/>
      <c r="CZ22" s="32"/>
      <c r="DA22" s="67"/>
      <c r="DB22" s="260"/>
      <c r="DC22" s="132"/>
      <c r="DD22" s="132"/>
      <c r="DE22" s="132"/>
      <c r="DF22" s="261">
        <f t="shared" si="10"/>
        <v>0</v>
      </c>
      <c r="DG22" s="67"/>
      <c r="DH22" s="260"/>
      <c r="DI22" s="260"/>
      <c r="DJ22" s="261">
        <f t="shared" si="11"/>
        <v>0</v>
      </c>
      <c r="DK22" s="68"/>
      <c r="DL22" s="32"/>
    </row>
    <row r="23" spans="1:116" ht="12.75" customHeight="1">
      <c r="A23" s="191">
        <v>20</v>
      </c>
      <c r="B23" s="213">
        <v>12</v>
      </c>
      <c r="C23" s="123" t="s">
        <v>20</v>
      </c>
      <c r="D23" s="285">
        <f t="shared" si="0"/>
        <v>23</v>
      </c>
      <c r="E23" s="189"/>
      <c r="F23" s="131"/>
      <c r="G23" s="132"/>
      <c r="H23" s="148">
        <v>1</v>
      </c>
      <c r="I23" s="132"/>
      <c r="J23" s="148">
        <v>1</v>
      </c>
      <c r="K23" s="132"/>
      <c r="L23" s="148">
        <v>2</v>
      </c>
      <c r="M23" s="275">
        <v>1</v>
      </c>
      <c r="N23" s="140">
        <f t="shared" si="1"/>
        <v>5</v>
      </c>
      <c r="O23" s="67"/>
      <c r="P23" s="131"/>
      <c r="Q23" s="132"/>
      <c r="R23" s="132">
        <v>18</v>
      </c>
      <c r="S23" s="134"/>
      <c r="T23" s="132">
        <v>2</v>
      </c>
      <c r="U23" s="132"/>
      <c r="V23" s="132">
        <v>2</v>
      </c>
      <c r="W23" s="133">
        <v>1</v>
      </c>
      <c r="X23" s="68"/>
      <c r="Y23" s="32"/>
      <c r="Z23" s="225"/>
      <c r="AA23" s="230"/>
      <c r="AB23" s="231"/>
      <c r="AC23" s="231"/>
      <c r="AD23" s="231"/>
      <c r="AE23" s="231"/>
      <c r="AF23" s="232"/>
      <c r="AG23" s="232"/>
      <c r="AH23" s="232"/>
      <c r="AI23" s="233">
        <f t="shared" si="2"/>
        <v>0</v>
      </c>
      <c r="AJ23" s="225"/>
      <c r="AK23" s="230"/>
      <c r="AL23" s="231"/>
      <c r="AM23" s="233">
        <f t="shared" si="3"/>
        <v>0</v>
      </c>
      <c r="AN23" s="225"/>
      <c r="AO23" s="230"/>
      <c r="AP23" s="231"/>
      <c r="AQ23" s="231">
        <v>6</v>
      </c>
      <c r="AR23" s="231"/>
      <c r="AS23" s="231">
        <v>1</v>
      </c>
      <c r="AT23" s="232"/>
      <c r="AU23" s="233">
        <f t="shared" si="4"/>
        <v>7</v>
      </c>
      <c r="AV23" s="68"/>
      <c r="AW23" s="32">
        <v>10</v>
      </c>
      <c r="AX23" s="225"/>
      <c r="AY23" s="230"/>
      <c r="AZ23" s="231"/>
      <c r="BA23" s="231">
        <v>1</v>
      </c>
      <c r="BB23" s="231"/>
      <c r="BC23" s="231"/>
      <c r="BD23" s="232"/>
      <c r="BE23" s="233">
        <f t="shared" si="5"/>
        <v>1</v>
      </c>
      <c r="BF23" s="68"/>
      <c r="BG23" s="32"/>
      <c r="BH23" s="68"/>
      <c r="BI23" s="32"/>
      <c r="BJ23" s="225"/>
      <c r="BK23" s="230"/>
      <c r="BL23" s="231"/>
      <c r="BM23" s="231"/>
      <c r="BN23" s="231"/>
      <c r="BO23" s="231"/>
      <c r="BP23" s="232"/>
      <c r="BQ23" s="233">
        <f t="shared" si="6"/>
        <v>0</v>
      </c>
      <c r="BR23" s="225"/>
      <c r="BS23" s="230"/>
      <c r="BT23" s="231"/>
      <c r="BU23" s="231"/>
      <c r="BV23" s="231"/>
      <c r="BW23" s="231"/>
      <c r="BX23" s="232"/>
      <c r="BY23" s="232"/>
      <c r="BZ23" s="232"/>
      <c r="CA23" s="233">
        <f t="shared" si="7"/>
        <v>0</v>
      </c>
      <c r="CB23" s="225"/>
      <c r="CC23" s="230"/>
      <c r="CD23" s="231"/>
      <c r="CE23" s="231">
        <v>1</v>
      </c>
      <c r="CF23" s="231"/>
      <c r="CG23" s="231">
        <v>1</v>
      </c>
      <c r="CH23" s="232"/>
      <c r="CI23" s="232"/>
      <c r="CJ23" s="232"/>
      <c r="CK23" s="233">
        <f t="shared" si="8"/>
        <v>2</v>
      </c>
      <c r="CL23" s="67"/>
      <c r="CM23" s="260"/>
      <c r="CN23" s="260"/>
      <c r="CO23" s="132"/>
      <c r="CP23" s="132"/>
      <c r="CQ23" s="132"/>
      <c r="CR23" s="261">
        <f t="shared" si="9"/>
        <v>0</v>
      </c>
      <c r="CS23" s="68"/>
      <c r="CT23" s="32"/>
      <c r="CU23" s="68"/>
      <c r="CV23" s="32"/>
      <c r="CW23" s="68"/>
      <c r="CX23" s="32"/>
      <c r="CY23" s="68"/>
      <c r="CZ23" s="32"/>
      <c r="DA23" s="67"/>
      <c r="DB23" s="260"/>
      <c r="DC23" s="132"/>
      <c r="DD23" s="132"/>
      <c r="DE23" s="132"/>
      <c r="DF23" s="261">
        <f t="shared" si="10"/>
        <v>0</v>
      </c>
      <c r="DG23" s="67"/>
      <c r="DH23" s="260">
        <v>2</v>
      </c>
      <c r="DI23" s="260">
        <v>1</v>
      </c>
      <c r="DJ23" s="261">
        <f t="shared" si="11"/>
        <v>3</v>
      </c>
      <c r="DK23" s="68"/>
      <c r="DL23" s="32"/>
    </row>
    <row r="24" spans="1:116" ht="12.75" customHeight="1">
      <c r="A24" s="191">
        <v>21</v>
      </c>
      <c r="B24" s="214">
        <v>22</v>
      </c>
      <c r="C24" s="123" t="s">
        <v>21</v>
      </c>
      <c r="D24" s="285">
        <f t="shared" si="0"/>
        <v>21</v>
      </c>
      <c r="E24" s="189"/>
      <c r="F24" s="246">
        <v>1</v>
      </c>
      <c r="G24" s="132"/>
      <c r="H24" s="148">
        <v>3</v>
      </c>
      <c r="I24" s="148">
        <v>1</v>
      </c>
      <c r="J24" s="148">
        <v>2</v>
      </c>
      <c r="K24" s="132"/>
      <c r="L24" s="132"/>
      <c r="M24" s="133"/>
      <c r="N24" s="140">
        <f t="shared" si="1"/>
        <v>7</v>
      </c>
      <c r="O24" s="67"/>
      <c r="P24" s="131">
        <v>1</v>
      </c>
      <c r="Q24" s="132"/>
      <c r="R24" s="132">
        <v>3</v>
      </c>
      <c r="S24" s="134">
        <v>1</v>
      </c>
      <c r="T24" s="132">
        <v>7</v>
      </c>
      <c r="U24" s="132"/>
      <c r="V24" s="132"/>
      <c r="W24" s="133"/>
      <c r="X24" s="68"/>
      <c r="Y24" s="32"/>
      <c r="Z24" s="225"/>
      <c r="AA24" s="230"/>
      <c r="AB24" s="231"/>
      <c r="AC24" s="231"/>
      <c r="AD24" s="231"/>
      <c r="AE24" s="231"/>
      <c r="AF24" s="232"/>
      <c r="AG24" s="232"/>
      <c r="AH24" s="232"/>
      <c r="AI24" s="233">
        <f t="shared" si="2"/>
        <v>0</v>
      </c>
      <c r="AJ24" s="225"/>
      <c r="AK24" s="230"/>
      <c r="AL24" s="231"/>
      <c r="AM24" s="233">
        <f t="shared" si="3"/>
        <v>0</v>
      </c>
      <c r="AN24" s="225"/>
      <c r="AO24" s="230"/>
      <c r="AP24" s="231"/>
      <c r="AQ24" s="231"/>
      <c r="AR24" s="231"/>
      <c r="AS24" s="231"/>
      <c r="AT24" s="232"/>
      <c r="AU24" s="233">
        <f t="shared" si="4"/>
        <v>0</v>
      </c>
      <c r="AV24" s="68"/>
      <c r="AW24" s="32"/>
      <c r="AX24" s="225"/>
      <c r="AY24" s="230"/>
      <c r="AZ24" s="231"/>
      <c r="BA24" s="231"/>
      <c r="BB24" s="231"/>
      <c r="BC24" s="231"/>
      <c r="BD24" s="232"/>
      <c r="BE24" s="233">
        <f t="shared" si="5"/>
        <v>0</v>
      </c>
      <c r="BF24" s="68"/>
      <c r="BG24" s="32"/>
      <c r="BH24" s="68"/>
      <c r="BI24" s="32"/>
      <c r="BJ24" s="225"/>
      <c r="BK24" s="230"/>
      <c r="BL24" s="231"/>
      <c r="BM24" s="231"/>
      <c r="BN24" s="231"/>
      <c r="BO24" s="231"/>
      <c r="BP24" s="232"/>
      <c r="BQ24" s="233">
        <f t="shared" si="6"/>
        <v>0</v>
      </c>
      <c r="BR24" s="225"/>
      <c r="BS24" s="230"/>
      <c r="BT24" s="231"/>
      <c r="BU24" s="231"/>
      <c r="BV24" s="231"/>
      <c r="BW24" s="231"/>
      <c r="BX24" s="232"/>
      <c r="BY24" s="232"/>
      <c r="BZ24" s="232"/>
      <c r="CA24" s="233">
        <f t="shared" si="7"/>
        <v>0</v>
      </c>
      <c r="CB24" s="225"/>
      <c r="CC24" s="230"/>
      <c r="CD24" s="231"/>
      <c r="CE24" s="231"/>
      <c r="CF24" s="231"/>
      <c r="CG24" s="231"/>
      <c r="CH24" s="232"/>
      <c r="CI24" s="232"/>
      <c r="CJ24" s="232"/>
      <c r="CK24" s="233">
        <f t="shared" si="8"/>
        <v>0</v>
      </c>
      <c r="CL24" s="67"/>
      <c r="CM24" s="260">
        <v>10</v>
      </c>
      <c r="CN24" s="260">
        <v>2</v>
      </c>
      <c r="CO24" s="132">
        <v>2</v>
      </c>
      <c r="CP24" s="132">
        <v>7</v>
      </c>
      <c r="CQ24" s="132"/>
      <c r="CR24" s="261">
        <f t="shared" si="9"/>
        <v>21</v>
      </c>
      <c r="CS24" s="68"/>
      <c r="CT24" s="32"/>
      <c r="CU24" s="68"/>
      <c r="CV24" s="32"/>
      <c r="CW24" s="68"/>
      <c r="CX24" s="32"/>
      <c r="CY24" s="68"/>
      <c r="CZ24" s="32"/>
      <c r="DA24" s="67"/>
      <c r="DB24" s="260"/>
      <c r="DC24" s="132"/>
      <c r="DD24" s="132"/>
      <c r="DE24" s="132"/>
      <c r="DF24" s="261">
        <f t="shared" si="10"/>
        <v>0</v>
      </c>
      <c r="DG24" s="67"/>
      <c r="DH24" s="260"/>
      <c r="DI24" s="260"/>
      <c r="DJ24" s="261">
        <f t="shared" si="11"/>
        <v>0</v>
      </c>
      <c r="DK24" s="68"/>
      <c r="DL24" s="32"/>
    </row>
    <row r="25" spans="1:116" ht="12.75" customHeight="1">
      <c r="A25" s="191">
        <v>22</v>
      </c>
      <c r="B25" s="214">
        <v>24</v>
      </c>
      <c r="C25" s="123" t="s">
        <v>45</v>
      </c>
      <c r="D25" s="285">
        <f t="shared" si="0"/>
        <v>20</v>
      </c>
      <c r="E25" s="189"/>
      <c r="F25" s="131"/>
      <c r="G25" s="148">
        <v>2</v>
      </c>
      <c r="H25" s="132"/>
      <c r="I25" s="132"/>
      <c r="J25" s="148">
        <v>2</v>
      </c>
      <c r="K25" s="148">
        <v>1</v>
      </c>
      <c r="L25" s="148">
        <v>2</v>
      </c>
      <c r="M25" s="133"/>
      <c r="N25" s="140">
        <f t="shared" si="1"/>
        <v>7</v>
      </c>
      <c r="O25" s="67"/>
      <c r="P25" s="131"/>
      <c r="Q25" s="132">
        <v>2</v>
      </c>
      <c r="R25" s="132"/>
      <c r="S25" s="134"/>
      <c r="T25" s="132">
        <v>2</v>
      </c>
      <c r="U25" s="132">
        <v>2</v>
      </c>
      <c r="V25" s="132">
        <v>3</v>
      </c>
      <c r="W25" s="133"/>
      <c r="X25" s="68"/>
      <c r="Y25" s="32"/>
      <c r="Z25" s="225"/>
      <c r="AA25" s="230"/>
      <c r="AB25" s="231"/>
      <c r="AC25" s="231"/>
      <c r="AD25" s="231"/>
      <c r="AE25" s="231"/>
      <c r="AF25" s="232"/>
      <c r="AG25" s="232"/>
      <c r="AH25" s="232"/>
      <c r="AI25" s="233">
        <f t="shared" si="2"/>
        <v>0</v>
      </c>
      <c r="AJ25" s="225"/>
      <c r="AK25" s="230"/>
      <c r="AL25" s="231"/>
      <c r="AM25" s="233">
        <f t="shared" si="3"/>
        <v>0</v>
      </c>
      <c r="AN25" s="225"/>
      <c r="AO25" s="230"/>
      <c r="AP25" s="231"/>
      <c r="AQ25" s="231"/>
      <c r="AR25" s="231"/>
      <c r="AS25" s="231"/>
      <c r="AT25" s="232">
        <v>1</v>
      </c>
      <c r="AU25" s="233">
        <f t="shared" si="4"/>
        <v>1</v>
      </c>
      <c r="AV25" s="68"/>
      <c r="AW25" s="32"/>
      <c r="AX25" s="225"/>
      <c r="AY25" s="230"/>
      <c r="AZ25" s="231"/>
      <c r="BA25" s="231"/>
      <c r="BB25" s="231"/>
      <c r="BC25" s="231"/>
      <c r="BD25" s="232"/>
      <c r="BE25" s="233">
        <f t="shared" si="5"/>
        <v>0</v>
      </c>
      <c r="BF25" s="68"/>
      <c r="BG25" s="32"/>
      <c r="BH25" s="68"/>
      <c r="BI25" s="32"/>
      <c r="BJ25" s="225"/>
      <c r="BK25" s="230"/>
      <c r="BL25" s="231"/>
      <c r="BM25" s="231"/>
      <c r="BN25" s="231"/>
      <c r="BO25" s="231"/>
      <c r="BP25" s="232"/>
      <c r="BQ25" s="233">
        <f t="shared" si="6"/>
        <v>0</v>
      </c>
      <c r="BR25" s="225"/>
      <c r="BS25" s="230"/>
      <c r="BT25" s="231"/>
      <c r="BU25" s="231"/>
      <c r="BV25" s="231"/>
      <c r="BW25" s="231"/>
      <c r="BX25" s="232"/>
      <c r="BY25" s="232"/>
      <c r="BZ25" s="232"/>
      <c r="CA25" s="233">
        <f t="shared" si="7"/>
        <v>0</v>
      </c>
      <c r="CB25" s="225"/>
      <c r="CC25" s="230"/>
      <c r="CD25" s="231"/>
      <c r="CE25" s="231"/>
      <c r="CF25" s="231"/>
      <c r="CG25" s="231"/>
      <c r="CH25" s="232"/>
      <c r="CI25" s="232"/>
      <c r="CJ25" s="232"/>
      <c r="CK25" s="233">
        <f t="shared" si="8"/>
        <v>0</v>
      </c>
      <c r="CL25" s="67"/>
      <c r="CM25" s="274">
        <v>10</v>
      </c>
      <c r="CN25" s="260">
        <v>2</v>
      </c>
      <c r="CO25" s="132">
        <v>2</v>
      </c>
      <c r="CP25" s="132">
        <v>2</v>
      </c>
      <c r="CQ25" s="132">
        <v>2</v>
      </c>
      <c r="CR25" s="261">
        <f t="shared" si="9"/>
        <v>18</v>
      </c>
      <c r="CS25" s="68"/>
      <c r="CT25" s="32"/>
      <c r="CU25" s="68"/>
      <c r="CV25" s="32"/>
      <c r="CW25" s="68"/>
      <c r="CX25" s="32"/>
      <c r="CY25" s="68"/>
      <c r="CZ25" s="32"/>
      <c r="DA25" s="67"/>
      <c r="DB25" s="260"/>
      <c r="DC25" s="132"/>
      <c r="DD25" s="132"/>
      <c r="DE25" s="132"/>
      <c r="DF25" s="261">
        <f t="shared" si="10"/>
        <v>0</v>
      </c>
      <c r="DG25" s="67"/>
      <c r="DH25" s="260">
        <v>1</v>
      </c>
      <c r="DI25" s="260"/>
      <c r="DJ25" s="261">
        <f t="shared" si="11"/>
        <v>1</v>
      </c>
      <c r="DK25" s="68"/>
      <c r="DL25" s="32"/>
    </row>
    <row r="26" spans="1:116" ht="12.75" customHeight="1">
      <c r="A26" s="191">
        <v>23</v>
      </c>
      <c r="B26" s="213">
        <v>15</v>
      </c>
      <c r="C26" s="123" t="s">
        <v>61</v>
      </c>
      <c r="D26" s="285">
        <f t="shared" si="0"/>
        <v>18</v>
      </c>
      <c r="E26" s="189"/>
      <c r="F26" s="246">
        <v>2</v>
      </c>
      <c r="G26" s="132"/>
      <c r="H26" s="148">
        <v>2</v>
      </c>
      <c r="I26" s="134"/>
      <c r="J26" s="132"/>
      <c r="K26" s="148">
        <v>1</v>
      </c>
      <c r="L26" s="148">
        <v>1</v>
      </c>
      <c r="M26" s="133"/>
      <c r="N26" s="140">
        <f t="shared" si="1"/>
        <v>6</v>
      </c>
      <c r="O26" s="67"/>
      <c r="P26" s="131">
        <v>2</v>
      </c>
      <c r="Q26" s="132"/>
      <c r="R26" s="132">
        <v>2</v>
      </c>
      <c r="S26" s="134"/>
      <c r="T26" s="132"/>
      <c r="U26" s="132">
        <v>2</v>
      </c>
      <c r="V26" s="132">
        <v>2</v>
      </c>
      <c r="W26" s="133"/>
      <c r="X26" s="68"/>
      <c r="Y26" s="32"/>
      <c r="Z26" s="225"/>
      <c r="AA26" s="230"/>
      <c r="AB26" s="231"/>
      <c r="AC26" s="231"/>
      <c r="AD26" s="231"/>
      <c r="AE26" s="231"/>
      <c r="AF26" s="232"/>
      <c r="AG26" s="232"/>
      <c r="AH26" s="232"/>
      <c r="AI26" s="233">
        <f t="shared" si="2"/>
        <v>0</v>
      </c>
      <c r="AJ26" s="225"/>
      <c r="AK26" s="230"/>
      <c r="AL26" s="231"/>
      <c r="AM26" s="233">
        <f t="shared" si="3"/>
        <v>0</v>
      </c>
      <c r="AN26" s="225"/>
      <c r="AO26" s="230"/>
      <c r="AP26" s="231"/>
      <c r="AQ26" s="231"/>
      <c r="AR26" s="231"/>
      <c r="AS26" s="231"/>
      <c r="AT26" s="232">
        <v>1</v>
      </c>
      <c r="AU26" s="233">
        <f t="shared" si="4"/>
        <v>1</v>
      </c>
      <c r="AV26" s="68"/>
      <c r="AW26" s="32"/>
      <c r="AX26" s="225"/>
      <c r="AY26" s="230"/>
      <c r="AZ26" s="231"/>
      <c r="BA26" s="231"/>
      <c r="BB26" s="231"/>
      <c r="BC26" s="231"/>
      <c r="BD26" s="232"/>
      <c r="BE26" s="233">
        <f t="shared" si="5"/>
        <v>0</v>
      </c>
      <c r="BF26" s="68"/>
      <c r="BG26" s="32"/>
      <c r="BH26" s="68"/>
      <c r="BI26" s="32"/>
      <c r="BJ26" s="225"/>
      <c r="BK26" s="230"/>
      <c r="BL26" s="231"/>
      <c r="BM26" s="231"/>
      <c r="BN26" s="231"/>
      <c r="BO26" s="231"/>
      <c r="BP26" s="232"/>
      <c r="BQ26" s="233">
        <f t="shared" si="6"/>
        <v>0</v>
      </c>
      <c r="BR26" s="225"/>
      <c r="BS26" s="230"/>
      <c r="BT26" s="231"/>
      <c r="BU26" s="231"/>
      <c r="BV26" s="231"/>
      <c r="BW26" s="231"/>
      <c r="BX26" s="232"/>
      <c r="BY26" s="232"/>
      <c r="BZ26" s="232"/>
      <c r="CA26" s="233">
        <f t="shared" si="7"/>
        <v>0</v>
      </c>
      <c r="CB26" s="225"/>
      <c r="CC26" s="230"/>
      <c r="CD26" s="231"/>
      <c r="CE26" s="231"/>
      <c r="CF26" s="231"/>
      <c r="CG26" s="231"/>
      <c r="CH26" s="232"/>
      <c r="CI26" s="232"/>
      <c r="CJ26" s="232"/>
      <c r="CK26" s="233">
        <f t="shared" si="8"/>
        <v>0</v>
      </c>
      <c r="CL26" s="67"/>
      <c r="CM26" s="260">
        <v>10</v>
      </c>
      <c r="CN26" s="262">
        <v>2</v>
      </c>
      <c r="CO26" s="134">
        <v>2</v>
      </c>
      <c r="CP26" s="132">
        <v>1</v>
      </c>
      <c r="CQ26" s="134">
        <v>1</v>
      </c>
      <c r="CR26" s="261">
        <f t="shared" si="9"/>
        <v>16</v>
      </c>
      <c r="CS26" s="68"/>
      <c r="CT26" s="32"/>
      <c r="CU26" s="68"/>
      <c r="CV26" s="32"/>
      <c r="CW26" s="68"/>
      <c r="CX26" s="32"/>
      <c r="CY26" s="68"/>
      <c r="CZ26" s="32"/>
      <c r="DA26" s="67"/>
      <c r="DB26" s="262"/>
      <c r="DC26" s="134"/>
      <c r="DD26" s="132"/>
      <c r="DE26" s="134"/>
      <c r="DF26" s="261">
        <f t="shared" si="10"/>
        <v>0</v>
      </c>
      <c r="DG26" s="67"/>
      <c r="DH26" s="260">
        <v>1</v>
      </c>
      <c r="DI26" s="260"/>
      <c r="DJ26" s="261">
        <f t="shared" si="11"/>
        <v>1</v>
      </c>
      <c r="DK26" s="68"/>
      <c r="DL26" s="32"/>
    </row>
    <row r="27" spans="1:116" ht="12.75" customHeight="1">
      <c r="A27" s="191">
        <v>24</v>
      </c>
      <c r="B27" s="215" t="s">
        <v>56</v>
      </c>
      <c r="C27" s="123" t="s">
        <v>25</v>
      </c>
      <c r="D27" s="285">
        <f t="shared" si="0"/>
        <v>1</v>
      </c>
      <c r="E27" s="189"/>
      <c r="F27" s="131"/>
      <c r="G27" s="132"/>
      <c r="H27" s="132"/>
      <c r="I27" s="134"/>
      <c r="J27" s="132"/>
      <c r="K27" s="132"/>
      <c r="L27" s="148">
        <v>1</v>
      </c>
      <c r="M27" s="133"/>
      <c r="N27" s="140">
        <f t="shared" si="1"/>
        <v>1</v>
      </c>
      <c r="O27" s="67"/>
      <c r="P27" s="131"/>
      <c r="Q27" s="132"/>
      <c r="R27" s="132"/>
      <c r="S27" s="134"/>
      <c r="T27" s="132"/>
      <c r="U27" s="132"/>
      <c r="V27" s="132">
        <v>1</v>
      </c>
      <c r="W27" s="133"/>
      <c r="X27" s="68"/>
      <c r="Y27" s="32"/>
      <c r="Z27" s="225"/>
      <c r="AA27" s="230"/>
      <c r="AB27" s="231"/>
      <c r="AC27" s="231"/>
      <c r="AD27" s="231"/>
      <c r="AE27" s="231"/>
      <c r="AF27" s="232"/>
      <c r="AG27" s="232"/>
      <c r="AH27" s="232"/>
      <c r="AI27" s="233">
        <f t="shared" si="2"/>
        <v>0</v>
      </c>
      <c r="AJ27" s="225"/>
      <c r="AK27" s="230"/>
      <c r="AL27" s="231"/>
      <c r="AM27" s="233">
        <f t="shared" si="3"/>
        <v>0</v>
      </c>
      <c r="AN27" s="225"/>
      <c r="AO27" s="230"/>
      <c r="AP27" s="231"/>
      <c r="AQ27" s="231"/>
      <c r="AR27" s="231"/>
      <c r="AS27" s="231"/>
      <c r="AT27" s="232"/>
      <c r="AU27" s="233">
        <f t="shared" si="4"/>
        <v>0</v>
      </c>
      <c r="AV27" s="68"/>
      <c r="AW27" s="32"/>
      <c r="AX27" s="225"/>
      <c r="AY27" s="230"/>
      <c r="AZ27" s="231"/>
      <c r="BA27" s="231"/>
      <c r="BB27" s="231"/>
      <c r="BC27" s="231"/>
      <c r="BD27" s="232"/>
      <c r="BE27" s="233">
        <f t="shared" si="5"/>
        <v>0</v>
      </c>
      <c r="BF27" s="68"/>
      <c r="BG27" s="32"/>
      <c r="BH27" s="68"/>
      <c r="BI27" s="32"/>
      <c r="BJ27" s="225"/>
      <c r="BK27" s="230"/>
      <c r="BL27" s="231"/>
      <c r="BM27" s="231"/>
      <c r="BN27" s="231"/>
      <c r="BO27" s="231"/>
      <c r="BP27" s="232"/>
      <c r="BQ27" s="233">
        <f t="shared" si="6"/>
        <v>0</v>
      </c>
      <c r="BR27" s="225"/>
      <c r="BS27" s="230"/>
      <c r="BT27" s="231"/>
      <c r="BU27" s="231"/>
      <c r="BV27" s="231"/>
      <c r="BW27" s="231"/>
      <c r="BX27" s="232"/>
      <c r="BY27" s="232"/>
      <c r="BZ27" s="232"/>
      <c r="CA27" s="233">
        <f t="shared" si="7"/>
        <v>0</v>
      </c>
      <c r="CB27" s="225"/>
      <c r="CC27" s="230"/>
      <c r="CD27" s="231"/>
      <c r="CE27" s="231"/>
      <c r="CF27" s="231"/>
      <c r="CG27" s="231"/>
      <c r="CH27" s="232"/>
      <c r="CI27" s="232"/>
      <c r="CJ27" s="232"/>
      <c r="CK27" s="233">
        <f t="shared" si="8"/>
        <v>0</v>
      </c>
      <c r="CL27" s="67"/>
      <c r="CM27" s="260"/>
      <c r="CN27" s="260"/>
      <c r="CO27" s="132"/>
      <c r="CP27" s="132"/>
      <c r="CQ27" s="132"/>
      <c r="CR27" s="261">
        <f t="shared" si="9"/>
        <v>0</v>
      </c>
      <c r="CS27" s="68"/>
      <c r="CT27" s="32"/>
      <c r="CU27" s="68"/>
      <c r="CV27" s="32"/>
      <c r="CW27" s="68"/>
      <c r="CX27" s="32"/>
      <c r="CY27" s="68"/>
      <c r="CZ27" s="32"/>
      <c r="DA27" s="67"/>
      <c r="DB27" s="260"/>
      <c r="DC27" s="132"/>
      <c r="DD27" s="132"/>
      <c r="DE27" s="132"/>
      <c r="DF27" s="261">
        <f t="shared" si="10"/>
        <v>0</v>
      </c>
      <c r="DG27" s="67"/>
      <c r="DH27" s="260">
        <v>1</v>
      </c>
      <c r="DI27" s="260"/>
      <c r="DJ27" s="261">
        <f t="shared" si="11"/>
        <v>1</v>
      </c>
      <c r="DK27" s="68"/>
      <c r="DL27" s="32"/>
    </row>
    <row r="28" spans="1:116" ht="12.75" customHeight="1">
      <c r="A28" s="191">
        <v>24</v>
      </c>
      <c r="B28" s="214">
        <v>24</v>
      </c>
      <c r="C28" s="123" t="s">
        <v>113</v>
      </c>
      <c r="D28" s="285">
        <f t="shared" si="0"/>
        <v>1</v>
      </c>
      <c r="E28" s="189"/>
      <c r="F28" s="131"/>
      <c r="G28" s="132"/>
      <c r="H28" s="132"/>
      <c r="I28" s="134"/>
      <c r="J28" s="148">
        <v>1</v>
      </c>
      <c r="K28" s="132"/>
      <c r="L28" s="132"/>
      <c r="M28" s="133"/>
      <c r="N28" s="140">
        <f t="shared" si="1"/>
        <v>1</v>
      </c>
      <c r="O28" s="67"/>
      <c r="P28" s="131"/>
      <c r="Q28" s="132"/>
      <c r="R28" s="132"/>
      <c r="S28" s="134"/>
      <c r="T28" s="132">
        <v>1</v>
      </c>
      <c r="U28" s="132"/>
      <c r="V28" s="132"/>
      <c r="W28" s="133"/>
      <c r="X28" s="68"/>
      <c r="Y28" s="32"/>
      <c r="Z28" s="225"/>
      <c r="AA28" s="230"/>
      <c r="AB28" s="231"/>
      <c r="AC28" s="231"/>
      <c r="AD28" s="231"/>
      <c r="AE28" s="231"/>
      <c r="AF28" s="232"/>
      <c r="AG28" s="232"/>
      <c r="AH28" s="232"/>
      <c r="AI28" s="233">
        <f t="shared" si="2"/>
        <v>0</v>
      </c>
      <c r="AJ28" s="225"/>
      <c r="AK28" s="230"/>
      <c r="AL28" s="231"/>
      <c r="AM28" s="233">
        <f t="shared" si="3"/>
        <v>0</v>
      </c>
      <c r="AN28" s="225"/>
      <c r="AO28" s="230"/>
      <c r="AP28" s="231"/>
      <c r="AQ28" s="231"/>
      <c r="AR28" s="231"/>
      <c r="AS28" s="231"/>
      <c r="AT28" s="232"/>
      <c r="AU28" s="233">
        <f t="shared" si="4"/>
        <v>0</v>
      </c>
      <c r="AV28" s="68"/>
      <c r="AW28" s="32"/>
      <c r="AX28" s="225"/>
      <c r="AY28" s="230"/>
      <c r="AZ28" s="231"/>
      <c r="BA28" s="231"/>
      <c r="BB28" s="231"/>
      <c r="BC28" s="231"/>
      <c r="BD28" s="232"/>
      <c r="BE28" s="233">
        <f t="shared" si="5"/>
        <v>0</v>
      </c>
      <c r="BF28" s="68"/>
      <c r="BG28" s="32"/>
      <c r="BH28" s="68"/>
      <c r="BI28" s="32"/>
      <c r="BJ28" s="225"/>
      <c r="BK28" s="230"/>
      <c r="BL28" s="231"/>
      <c r="BM28" s="231"/>
      <c r="BN28" s="231"/>
      <c r="BO28" s="231"/>
      <c r="BP28" s="232"/>
      <c r="BQ28" s="233">
        <f t="shared" si="6"/>
        <v>0</v>
      </c>
      <c r="BR28" s="225"/>
      <c r="BS28" s="230"/>
      <c r="BT28" s="231"/>
      <c r="BU28" s="231"/>
      <c r="BV28" s="231"/>
      <c r="BW28" s="231">
        <v>1</v>
      </c>
      <c r="BX28" s="232"/>
      <c r="BY28" s="232"/>
      <c r="BZ28" s="232"/>
      <c r="CA28" s="233">
        <f t="shared" si="7"/>
        <v>1</v>
      </c>
      <c r="CB28" s="225"/>
      <c r="CC28" s="230"/>
      <c r="CD28" s="231"/>
      <c r="CE28" s="231"/>
      <c r="CF28" s="231"/>
      <c r="CG28" s="231"/>
      <c r="CH28" s="232"/>
      <c r="CI28" s="232"/>
      <c r="CJ28" s="232"/>
      <c r="CK28" s="233">
        <f t="shared" si="8"/>
        <v>0</v>
      </c>
      <c r="CL28" s="67"/>
      <c r="CM28" s="260"/>
      <c r="CN28" s="260"/>
      <c r="CO28" s="132"/>
      <c r="CP28" s="132"/>
      <c r="CQ28" s="132"/>
      <c r="CR28" s="261">
        <f t="shared" si="9"/>
        <v>0</v>
      </c>
      <c r="CS28" s="68"/>
      <c r="CT28" s="32"/>
      <c r="CU28" s="68"/>
      <c r="CV28" s="32"/>
      <c r="CW28" s="68"/>
      <c r="CX28" s="32"/>
      <c r="CY28" s="68"/>
      <c r="CZ28" s="32"/>
      <c r="DA28" s="67"/>
      <c r="DB28" s="260"/>
      <c r="DC28" s="132"/>
      <c r="DD28" s="132"/>
      <c r="DE28" s="132"/>
      <c r="DF28" s="261">
        <f t="shared" si="10"/>
        <v>0</v>
      </c>
      <c r="DG28" s="67"/>
      <c r="DH28" s="260"/>
      <c r="DI28" s="260"/>
      <c r="DJ28" s="261">
        <f t="shared" si="11"/>
        <v>0</v>
      </c>
      <c r="DK28" s="68"/>
      <c r="DL28" s="32"/>
    </row>
    <row r="29" spans="1:116" ht="12.75" customHeight="1">
      <c r="A29" s="184" t="s">
        <v>56</v>
      </c>
      <c r="B29" s="214">
        <v>21</v>
      </c>
      <c r="C29" s="124" t="s">
        <v>31</v>
      </c>
      <c r="D29" s="285">
        <f t="shared" si="0"/>
        <v>0</v>
      </c>
      <c r="E29" s="189"/>
      <c r="F29" s="131"/>
      <c r="G29" s="132"/>
      <c r="H29" s="132"/>
      <c r="I29" s="132"/>
      <c r="J29" s="132"/>
      <c r="K29" s="132"/>
      <c r="L29" s="132"/>
      <c r="M29" s="133"/>
      <c r="N29" s="140">
        <f t="shared" si="1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  <c r="Z29" s="225"/>
      <c r="AA29" s="230"/>
      <c r="AB29" s="231"/>
      <c r="AC29" s="231"/>
      <c r="AD29" s="231"/>
      <c r="AE29" s="231"/>
      <c r="AF29" s="232"/>
      <c r="AG29" s="232"/>
      <c r="AH29" s="232"/>
      <c r="AI29" s="233">
        <f t="shared" si="2"/>
        <v>0</v>
      </c>
      <c r="AJ29" s="225"/>
      <c r="AK29" s="230"/>
      <c r="AL29" s="231"/>
      <c r="AM29" s="233">
        <f t="shared" si="3"/>
        <v>0</v>
      </c>
      <c r="AN29" s="225"/>
      <c r="AO29" s="230"/>
      <c r="AP29" s="231"/>
      <c r="AQ29" s="231"/>
      <c r="AR29" s="231"/>
      <c r="AS29" s="231"/>
      <c r="AT29" s="232"/>
      <c r="AU29" s="233">
        <f t="shared" si="4"/>
        <v>0</v>
      </c>
      <c r="AV29" s="68"/>
      <c r="AW29" s="32"/>
      <c r="AX29" s="225"/>
      <c r="AY29" s="230"/>
      <c r="AZ29" s="231"/>
      <c r="BA29" s="231"/>
      <c r="BB29" s="231"/>
      <c r="BC29" s="231"/>
      <c r="BD29" s="232"/>
      <c r="BE29" s="233">
        <f t="shared" si="5"/>
        <v>0</v>
      </c>
      <c r="BF29" s="68"/>
      <c r="BG29" s="32"/>
      <c r="BH29" s="68"/>
      <c r="BI29" s="32"/>
      <c r="BJ29" s="225"/>
      <c r="BK29" s="230"/>
      <c r="BL29" s="231"/>
      <c r="BM29" s="231"/>
      <c r="BN29" s="231"/>
      <c r="BO29" s="231"/>
      <c r="BP29" s="232"/>
      <c r="BQ29" s="233">
        <f t="shared" si="6"/>
        <v>0</v>
      </c>
      <c r="BR29" s="225"/>
      <c r="BS29" s="230"/>
      <c r="BT29" s="231"/>
      <c r="BU29" s="231"/>
      <c r="BV29" s="231"/>
      <c r="BW29" s="231"/>
      <c r="BX29" s="232"/>
      <c r="BY29" s="232"/>
      <c r="BZ29" s="232"/>
      <c r="CA29" s="233">
        <f t="shared" si="7"/>
        <v>0</v>
      </c>
      <c r="CB29" s="225"/>
      <c r="CC29" s="230"/>
      <c r="CD29" s="231"/>
      <c r="CE29" s="231"/>
      <c r="CF29" s="231"/>
      <c r="CG29" s="231"/>
      <c r="CH29" s="232"/>
      <c r="CI29" s="232"/>
      <c r="CJ29" s="232"/>
      <c r="CK29" s="233">
        <f t="shared" si="8"/>
        <v>0</v>
      </c>
      <c r="CL29" s="67"/>
      <c r="CM29" s="260"/>
      <c r="CN29" s="260"/>
      <c r="CO29" s="132"/>
      <c r="CP29" s="132"/>
      <c r="CQ29" s="132"/>
      <c r="CR29" s="261">
        <f t="shared" si="9"/>
        <v>0</v>
      </c>
      <c r="CS29" s="68"/>
      <c r="CT29" s="32"/>
      <c r="CU29" s="68"/>
      <c r="CV29" s="32"/>
      <c r="CW29" s="68"/>
      <c r="CX29" s="32"/>
      <c r="CY29" s="68"/>
      <c r="CZ29" s="32"/>
      <c r="DA29" s="67"/>
      <c r="DB29" s="260"/>
      <c r="DC29" s="132"/>
      <c r="DD29" s="132"/>
      <c r="DE29" s="132"/>
      <c r="DF29" s="261">
        <f t="shared" si="10"/>
        <v>0</v>
      </c>
      <c r="DG29" s="67"/>
      <c r="DH29" s="260"/>
      <c r="DI29" s="260"/>
      <c r="DJ29" s="261">
        <f t="shared" si="11"/>
        <v>0</v>
      </c>
      <c r="DK29" s="68"/>
      <c r="DL29" s="32"/>
    </row>
    <row r="30" spans="1:116" ht="12.75" customHeight="1">
      <c r="A30" s="184" t="s">
        <v>56</v>
      </c>
      <c r="B30" s="215" t="s">
        <v>56</v>
      </c>
      <c r="C30" s="124" t="s">
        <v>24</v>
      </c>
      <c r="D30" s="285">
        <f t="shared" si="0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1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  <c r="Z30" s="225"/>
      <c r="AA30" s="230"/>
      <c r="AB30" s="231"/>
      <c r="AC30" s="231"/>
      <c r="AD30" s="231"/>
      <c r="AE30" s="231"/>
      <c r="AF30" s="232"/>
      <c r="AG30" s="232"/>
      <c r="AH30" s="232"/>
      <c r="AI30" s="233">
        <f t="shared" si="2"/>
        <v>0</v>
      </c>
      <c r="AJ30" s="225"/>
      <c r="AK30" s="230"/>
      <c r="AL30" s="231"/>
      <c r="AM30" s="233">
        <f t="shared" si="3"/>
        <v>0</v>
      </c>
      <c r="AN30" s="225"/>
      <c r="AO30" s="230"/>
      <c r="AP30" s="231"/>
      <c r="AQ30" s="231"/>
      <c r="AR30" s="231"/>
      <c r="AS30" s="231"/>
      <c r="AT30" s="232"/>
      <c r="AU30" s="233">
        <f t="shared" si="4"/>
        <v>0</v>
      </c>
      <c r="AV30" s="68"/>
      <c r="AW30" s="32"/>
      <c r="AX30" s="225"/>
      <c r="AY30" s="230"/>
      <c r="AZ30" s="231"/>
      <c r="BA30" s="231"/>
      <c r="BB30" s="231"/>
      <c r="BC30" s="231"/>
      <c r="BD30" s="232"/>
      <c r="BE30" s="233">
        <f t="shared" si="5"/>
        <v>0</v>
      </c>
      <c r="BF30" s="68"/>
      <c r="BG30" s="32"/>
      <c r="BH30" s="68"/>
      <c r="BI30" s="32"/>
      <c r="BJ30" s="225"/>
      <c r="BK30" s="230"/>
      <c r="BL30" s="231"/>
      <c r="BM30" s="231"/>
      <c r="BN30" s="231"/>
      <c r="BO30" s="231"/>
      <c r="BP30" s="232"/>
      <c r="BQ30" s="233">
        <f t="shared" si="6"/>
        <v>0</v>
      </c>
      <c r="BR30" s="225"/>
      <c r="BS30" s="230"/>
      <c r="BT30" s="231"/>
      <c r="BU30" s="231"/>
      <c r="BV30" s="231"/>
      <c r="BW30" s="231"/>
      <c r="BX30" s="232"/>
      <c r="BY30" s="232"/>
      <c r="BZ30" s="232"/>
      <c r="CA30" s="233">
        <f t="shared" si="7"/>
        <v>0</v>
      </c>
      <c r="CB30" s="225"/>
      <c r="CC30" s="230"/>
      <c r="CD30" s="231"/>
      <c r="CE30" s="231"/>
      <c r="CF30" s="231"/>
      <c r="CG30" s="231"/>
      <c r="CH30" s="232"/>
      <c r="CI30" s="232"/>
      <c r="CJ30" s="232"/>
      <c r="CK30" s="233">
        <f t="shared" si="8"/>
        <v>0</v>
      </c>
      <c r="CL30" s="67"/>
      <c r="CM30" s="260"/>
      <c r="CN30" s="260"/>
      <c r="CO30" s="132"/>
      <c r="CP30" s="132"/>
      <c r="CQ30" s="132"/>
      <c r="CR30" s="261">
        <f t="shared" si="9"/>
        <v>0</v>
      </c>
      <c r="CS30" s="68"/>
      <c r="CT30" s="32"/>
      <c r="CU30" s="68"/>
      <c r="CV30" s="32"/>
      <c r="CW30" s="68"/>
      <c r="CX30" s="32"/>
      <c r="CY30" s="68"/>
      <c r="CZ30" s="32"/>
      <c r="DA30" s="67"/>
      <c r="DB30" s="260"/>
      <c r="DC30" s="132"/>
      <c r="DD30" s="132"/>
      <c r="DE30" s="132"/>
      <c r="DF30" s="261">
        <f t="shared" si="10"/>
        <v>0</v>
      </c>
      <c r="DG30" s="67"/>
      <c r="DH30" s="260"/>
      <c r="DI30" s="260"/>
      <c r="DJ30" s="261">
        <f t="shared" si="11"/>
        <v>0</v>
      </c>
      <c r="DK30" s="68"/>
      <c r="DL30" s="32"/>
    </row>
    <row r="31" spans="1:116" ht="12.75" customHeight="1">
      <c r="A31" s="184" t="s">
        <v>56</v>
      </c>
      <c r="B31" s="215" t="s">
        <v>56</v>
      </c>
      <c r="C31" s="124" t="s">
        <v>124</v>
      </c>
      <c r="D31" s="285">
        <f t="shared" si="0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1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  <c r="Z31" s="225"/>
      <c r="AA31" s="230"/>
      <c r="AB31" s="231"/>
      <c r="AC31" s="231"/>
      <c r="AD31" s="231"/>
      <c r="AE31" s="231"/>
      <c r="AF31" s="232"/>
      <c r="AG31" s="232"/>
      <c r="AH31" s="232"/>
      <c r="AI31" s="233">
        <f t="shared" si="2"/>
        <v>0</v>
      </c>
      <c r="AJ31" s="225"/>
      <c r="AK31" s="230"/>
      <c r="AL31" s="231"/>
      <c r="AM31" s="233">
        <f t="shared" si="3"/>
        <v>0</v>
      </c>
      <c r="AN31" s="225"/>
      <c r="AO31" s="230"/>
      <c r="AP31" s="231"/>
      <c r="AQ31" s="231"/>
      <c r="AR31" s="231"/>
      <c r="AS31" s="231"/>
      <c r="AT31" s="232"/>
      <c r="AU31" s="233">
        <f t="shared" si="4"/>
        <v>0</v>
      </c>
      <c r="AV31" s="68"/>
      <c r="AW31" s="32"/>
      <c r="AX31" s="225"/>
      <c r="AY31" s="230"/>
      <c r="AZ31" s="231"/>
      <c r="BA31" s="231"/>
      <c r="BB31" s="231"/>
      <c r="BC31" s="231"/>
      <c r="BD31" s="232"/>
      <c r="BE31" s="233">
        <f t="shared" si="5"/>
        <v>0</v>
      </c>
      <c r="BF31" s="68"/>
      <c r="BG31" s="32"/>
      <c r="BH31" s="68"/>
      <c r="BI31" s="32"/>
      <c r="BJ31" s="225"/>
      <c r="BK31" s="230"/>
      <c r="BL31" s="231"/>
      <c r="BM31" s="231"/>
      <c r="BN31" s="231"/>
      <c r="BO31" s="231"/>
      <c r="BP31" s="232"/>
      <c r="BQ31" s="233">
        <f t="shared" si="6"/>
        <v>0</v>
      </c>
      <c r="BR31" s="225"/>
      <c r="BS31" s="230"/>
      <c r="BT31" s="231"/>
      <c r="BU31" s="231"/>
      <c r="BV31" s="231"/>
      <c r="BW31" s="231"/>
      <c r="BX31" s="232"/>
      <c r="BY31" s="232"/>
      <c r="BZ31" s="232"/>
      <c r="CA31" s="233">
        <f t="shared" si="7"/>
        <v>0</v>
      </c>
      <c r="CB31" s="225"/>
      <c r="CC31" s="230"/>
      <c r="CD31" s="231"/>
      <c r="CE31" s="231"/>
      <c r="CF31" s="231"/>
      <c r="CG31" s="231"/>
      <c r="CH31" s="232"/>
      <c r="CI31" s="232"/>
      <c r="CJ31" s="232"/>
      <c r="CK31" s="233">
        <f t="shared" si="8"/>
        <v>0</v>
      </c>
      <c r="CL31" s="67"/>
      <c r="CM31" s="260"/>
      <c r="CN31" s="260"/>
      <c r="CO31" s="132"/>
      <c r="CP31" s="132"/>
      <c r="CQ31" s="132"/>
      <c r="CR31" s="261">
        <f t="shared" si="9"/>
        <v>0</v>
      </c>
      <c r="CS31" s="68"/>
      <c r="CT31" s="32"/>
      <c r="CU31" s="68"/>
      <c r="CV31" s="32"/>
      <c r="CW31" s="68"/>
      <c r="CX31" s="32"/>
      <c r="CY31" s="68"/>
      <c r="CZ31" s="32"/>
      <c r="DA31" s="67"/>
      <c r="DB31" s="260"/>
      <c r="DC31" s="132"/>
      <c r="DD31" s="132"/>
      <c r="DE31" s="132"/>
      <c r="DF31" s="261">
        <f t="shared" si="10"/>
        <v>0</v>
      </c>
      <c r="DG31" s="67"/>
      <c r="DH31" s="260"/>
      <c r="DI31" s="260"/>
      <c r="DJ31" s="261">
        <f t="shared" si="11"/>
        <v>0</v>
      </c>
      <c r="DK31" s="68"/>
      <c r="DL31" s="32"/>
    </row>
    <row r="32" spans="1:116" ht="12.75" customHeight="1">
      <c r="A32" s="184" t="s">
        <v>56</v>
      </c>
      <c r="B32" s="215" t="s">
        <v>56</v>
      </c>
      <c r="C32" s="123" t="s">
        <v>26</v>
      </c>
      <c r="D32" s="285">
        <f aca="true" t="shared" si="12" ref="D32:D38">SUM(Y32+AI32+AM32+AU32+AW32+BE32+BG32+BI32+CA32+CK32+CR32+CT32+CV32+CX32+DF32+DJ32+DL32)</f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aca="true" t="shared" si="13" ref="N32:N38">SUM(F32:M32)</f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  <c r="Z32" s="225"/>
      <c r="AA32" s="234"/>
      <c r="AB32" s="235"/>
      <c r="AC32" s="235"/>
      <c r="AD32" s="235"/>
      <c r="AE32" s="235"/>
      <c r="AF32" s="236"/>
      <c r="AG32" s="236"/>
      <c r="AH32" s="236"/>
      <c r="AI32" s="233">
        <f aca="true" t="shared" si="14" ref="AI32:AI38">SUM(AA32:AH32)</f>
        <v>0</v>
      </c>
      <c r="AJ32" s="225"/>
      <c r="AK32" s="234"/>
      <c r="AL32" s="235"/>
      <c r="AM32" s="233">
        <f aca="true" t="shared" si="15" ref="AM32:AM38">SUM(AK32:AL32)</f>
        <v>0</v>
      </c>
      <c r="AN32" s="225"/>
      <c r="AO32" s="234"/>
      <c r="AP32" s="235"/>
      <c r="AQ32" s="235"/>
      <c r="AR32" s="235"/>
      <c r="AS32" s="235"/>
      <c r="AT32" s="236"/>
      <c r="AU32" s="233">
        <f aca="true" t="shared" si="16" ref="AU32:AU38">SUM(AO32:AT32)</f>
        <v>0</v>
      </c>
      <c r="AV32" s="68"/>
      <c r="AW32" s="32"/>
      <c r="AX32" s="225"/>
      <c r="AY32" s="234"/>
      <c r="AZ32" s="235"/>
      <c r="BA32" s="235"/>
      <c r="BB32" s="235"/>
      <c r="BC32" s="235"/>
      <c r="BD32" s="236"/>
      <c r="BE32" s="233">
        <f aca="true" t="shared" si="17" ref="BE32:BE38">SUM(AY32:BD32)</f>
        <v>0</v>
      </c>
      <c r="BF32" s="68"/>
      <c r="BG32" s="32"/>
      <c r="BH32" s="68"/>
      <c r="BI32" s="32"/>
      <c r="BJ32" s="225"/>
      <c r="BK32" s="234"/>
      <c r="BL32" s="235"/>
      <c r="BM32" s="235"/>
      <c r="BN32" s="235"/>
      <c r="BO32" s="235"/>
      <c r="BP32" s="236"/>
      <c r="BQ32" s="233">
        <f aca="true" t="shared" si="18" ref="BQ32:BQ38">SUM(BK32:BP32)</f>
        <v>0</v>
      </c>
      <c r="BR32" s="225"/>
      <c r="BS32" s="234"/>
      <c r="BT32" s="235"/>
      <c r="BU32" s="235"/>
      <c r="BV32" s="235"/>
      <c r="BW32" s="235"/>
      <c r="BX32" s="236"/>
      <c r="BY32" s="236"/>
      <c r="BZ32" s="236"/>
      <c r="CA32" s="233">
        <f aca="true" t="shared" si="19" ref="CA32:CA38">SUM(BS32:BZ32)</f>
        <v>0</v>
      </c>
      <c r="CB32" s="225"/>
      <c r="CC32" s="234"/>
      <c r="CD32" s="235"/>
      <c r="CE32" s="235"/>
      <c r="CF32" s="235"/>
      <c r="CG32" s="235"/>
      <c r="CH32" s="236"/>
      <c r="CI32" s="236"/>
      <c r="CJ32" s="236"/>
      <c r="CK32" s="233">
        <f aca="true" t="shared" si="20" ref="CK32:CK38">SUM(CC32:CJ32)</f>
        <v>0</v>
      </c>
      <c r="CL32" s="67"/>
      <c r="CM32" s="260"/>
      <c r="CN32" s="260"/>
      <c r="CO32" s="132"/>
      <c r="CP32" s="132"/>
      <c r="CQ32" s="132"/>
      <c r="CR32" s="261">
        <f aca="true" t="shared" si="21" ref="CR32:CR38">SUM(CM32:CQ32)</f>
        <v>0</v>
      </c>
      <c r="CS32" s="68"/>
      <c r="CT32" s="32"/>
      <c r="CU32" s="68"/>
      <c r="CV32" s="32"/>
      <c r="CW32" s="68"/>
      <c r="CX32" s="32"/>
      <c r="CY32" s="68"/>
      <c r="CZ32" s="32"/>
      <c r="DA32" s="67"/>
      <c r="DB32" s="260"/>
      <c r="DC32" s="132"/>
      <c r="DD32" s="132"/>
      <c r="DE32" s="132"/>
      <c r="DF32" s="261">
        <f aca="true" t="shared" si="22" ref="DF32:DF38">SUM(DB32:DE32)</f>
        <v>0</v>
      </c>
      <c r="DG32" s="67"/>
      <c r="DH32" s="260"/>
      <c r="DI32" s="260"/>
      <c r="DJ32" s="261">
        <f aca="true" t="shared" si="23" ref="DJ32:DJ38">SUM(DH32:DI32)</f>
        <v>0</v>
      </c>
      <c r="DK32" s="68"/>
      <c r="DL32" s="32"/>
    </row>
    <row r="33" spans="1:116" ht="12.75" customHeight="1">
      <c r="A33" s="184" t="s">
        <v>56</v>
      </c>
      <c r="B33" s="215" t="s">
        <v>56</v>
      </c>
      <c r="C33" s="123" t="s">
        <v>53</v>
      </c>
      <c r="D33" s="285">
        <f t="shared" si="12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13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  <c r="Z33" s="225"/>
      <c r="AA33" s="234"/>
      <c r="AB33" s="235"/>
      <c r="AC33" s="235"/>
      <c r="AD33" s="235"/>
      <c r="AE33" s="235"/>
      <c r="AF33" s="236"/>
      <c r="AG33" s="236"/>
      <c r="AH33" s="236"/>
      <c r="AI33" s="233">
        <f t="shared" si="14"/>
        <v>0</v>
      </c>
      <c r="AJ33" s="225"/>
      <c r="AK33" s="234"/>
      <c r="AL33" s="235"/>
      <c r="AM33" s="233">
        <f t="shared" si="15"/>
        <v>0</v>
      </c>
      <c r="AN33" s="225"/>
      <c r="AO33" s="234"/>
      <c r="AP33" s="235"/>
      <c r="AQ33" s="235"/>
      <c r="AR33" s="235"/>
      <c r="AS33" s="235"/>
      <c r="AT33" s="236"/>
      <c r="AU33" s="233">
        <f t="shared" si="16"/>
        <v>0</v>
      </c>
      <c r="AV33" s="68"/>
      <c r="AW33" s="32"/>
      <c r="AX33" s="225"/>
      <c r="AY33" s="234"/>
      <c r="AZ33" s="235"/>
      <c r="BA33" s="235"/>
      <c r="BB33" s="235"/>
      <c r="BC33" s="235"/>
      <c r="BD33" s="236"/>
      <c r="BE33" s="233">
        <f t="shared" si="17"/>
        <v>0</v>
      </c>
      <c r="BF33" s="68"/>
      <c r="BG33" s="32"/>
      <c r="BH33" s="68"/>
      <c r="BI33" s="32"/>
      <c r="BJ33" s="225"/>
      <c r="BK33" s="234"/>
      <c r="BL33" s="235"/>
      <c r="BM33" s="235"/>
      <c r="BN33" s="235"/>
      <c r="BO33" s="235"/>
      <c r="BP33" s="236"/>
      <c r="BQ33" s="233">
        <f t="shared" si="18"/>
        <v>0</v>
      </c>
      <c r="BR33" s="225"/>
      <c r="BS33" s="234"/>
      <c r="BT33" s="235"/>
      <c r="BU33" s="235"/>
      <c r="BV33" s="235"/>
      <c r="BW33" s="235"/>
      <c r="BX33" s="236"/>
      <c r="BY33" s="236"/>
      <c r="BZ33" s="236"/>
      <c r="CA33" s="233">
        <f t="shared" si="19"/>
        <v>0</v>
      </c>
      <c r="CB33" s="225"/>
      <c r="CC33" s="234"/>
      <c r="CD33" s="235"/>
      <c r="CE33" s="235"/>
      <c r="CF33" s="235"/>
      <c r="CG33" s="235"/>
      <c r="CH33" s="236"/>
      <c r="CI33" s="236"/>
      <c r="CJ33" s="236"/>
      <c r="CK33" s="233">
        <f t="shared" si="20"/>
        <v>0</v>
      </c>
      <c r="CL33" s="67"/>
      <c r="CM33" s="260"/>
      <c r="CN33" s="263"/>
      <c r="CO33" s="264"/>
      <c r="CP33" s="132"/>
      <c r="CQ33" s="132"/>
      <c r="CR33" s="261">
        <f t="shared" si="21"/>
        <v>0</v>
      </c>
      <c r="CS33" s="68"/>
      <c r="CT33" s="32"/>
      <c r="CU33" s="68"/>
      <c r="CV33" s="32"/>
      <c r="CW33" s="68"/>
      <c r="CX33" s="32"/>
      <c r="CY33" s="68"/>
      <c r="CZ33" s="32"/>
      <c r="DA33" s="67"/>
      <c r="DB33" s="263"/>
      <c r="DC33" s="264"/>
      <c r="DD33" s="132"/>
      <c r="DE33" s="132"/>
      <c r="DF33" s="261">
        <f t="shared" si="22"/>
        <v>0</v>
      </c>
      <c r="DG33" s="67"/>
      <c r="DH33" s="260"/>
      <c r="DI33" s="263"/>
      <c r="DJ33" s="261">
        <f t="shared" si="23"/>
        <v>0</v>
      </c>
      <c r="DK33" s="68"/>
      <c r="DL33" s="32"/>
    </row>
    <row r="34" spans="1:116" ht="12.75" customHeight="1">
      <c r="A34" s="184" t="s">
        <v>56</v>
      </c>
      <c r="B34" s="215" t="s">
        <v>56</v>
      </c>
      <c r="C34" s="123" t="s">
        <v>60</v>
      </c>
      <c r="D34" s="285">
        <f t="shared" si="12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13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  <c r="Z34" s="225"/>
      <c r="AA34" s="234"/>
      <c r="AB34" s="235"/>
      <c r="AC34" s="235"/>
      <c r="AD34" s="235"/>
      <c r="AE34" s="235"/>
      <c r="AF34" s="236"/>
      <c r="AG34" s="236"/>
      <c r="AH34" s="237"/>
      <c r="AI34" s="238">
        <f t="shared" si="14"/>
        <v>0</v>
      </c>
      <c r="AJ34" s="225"/>
      <c r="AK34" s="234"/>
      <c r="AL34" s="235"/>
      <c r="AM34" s="238">
        <f t="shared" si="15"/>
        <v>0</v>
      </c>
      <c r="AN34" s="225"/>
      <c r="AO34" s="234"/>
      <c r="AP34" s="235"/>
      <c r="AQ34" s="235"/>
      <c r="AR34" s="235"/>
      <c r="AS34" s="235"/>
      <c r="AT34" s="237"/>
      <c r="AU34" s="238">
        <f t="shared" si="16"/>
        <v>0</v>
      </c>
      <c r="AV34" s="68"/>
      <c r="AW34" s="32"/>
      <c r="AX34" s="225"/>
      <c r="AY34" s="234"/>
      <c r="AZ34" s="235"/>
      <c r="BA34" s="235"/>
      <c r="BB34" s="235"/>
      <c r="BC34" s="235"/>
      <c r="BD34" s="237"/>
      <c r="BE34" s="238">
        <f t="shared" si="17"/>
        <v>0</v>
      </c>
      <c r="BF34" s="68"/>
      <c r="BG34" s="32"/>
      <c r="BH34" s="68"/>
      <c r="BI34" s="32"/>
      <c r="BJ34" s="225"/>
      <c r="BK34" s="234"/>
      <c r="BL34" s="235"/>
      <c r="BM34" s="235"/>
      <c r="BN34" s="235"/>
      <c r="BO34" s="235"/>
      <c r="BP34" s="237"/>
      <c r="BQ34" s="238">
        <f t="shared" si="18"/>
        <v>0</v>
      </c>
      <c r="BR34" s="225"/>
      <c r="BS34" s="234"/>
      <c r="BT34" s="235"/>
      <c r="BU34" s="235"/>
      <c r="BV34" s="235"/>
      <c r="BW34" s="235"/>
      <c r="BX34" s="236"/>
      <c r="BY34" s="236"/>
      <c r="BZ34" s="237"/>
      <c r="CA34" s="238">
        <f t="shared" si="19"/>
        <v>0</v>
      </c>
      <c r="CB34" s="225"/>
      <c r="CC34" s="234"/>
      <c r="CD34" s="235"/>
      <c r="CE34" s="235"/>
      <c r="CF34" s="235"/>
      <c r="CG34" s="235"/>
      <c r="CH34" s="236"/>
      <c r="CI34" s="236"/>
      <c r="CJ34" s="237"/>
      <c r="CK34" s="238">
        <f t="shared" si="20"/>
        <v>0</v>
      </c>
      <c r="CL34" s="67"/>
      <c r="CM34" s="260"/>
      <c r="CN34" s="263"/>
      <c r="CO34" s="264"/>
      <c r="CP34" s="132"/>
      <c r="CQ34" s="132"/>
      <c r="CR34" s="261">
        <f t="shared" si="21"/>
        <v>0</v>
      </c>
      <c r="CS34" s="68"/>
      <c r="CT34" s="32"/>
      <c r="CU34" s="68"/>
      <c r="CV34" s="32"/>
      <c r="CW34" s="68"/>
      <c r="CX34" s="32"/>
      <c r="CY34" s="68"/>
      <c r="CZ34" s="32"/>
      <c r="DA34" s="67"/>
      <c r="DB34" s="263"/>
      <c r="DC34" s="264"/>
      <c r="DD34" s="132"/>
      <c r="DE34" s="132"/>
      <c r="DF34" s="261">
        <f t="shared" si="22"/>
        <v>0</v>
      </c>
      <c r="DG34" s="67"/>
      <c r="DH34" s="260"/>
      <c r="DI34" s="263"/>
      <c r="DJ34" s="261">
        <f t="shared" si="23"/>
        <v>0</v>
      </c>
      <c r="DK34" s="68"/>
      <c r="DL34" s="32"/>
    </row>
    <row r="35" spans="1:116" ht="12.75" customHeight="1">
      <c r="A35" s="184" t="s">
        <v>56</v>
      </c>
      <c r="B35" s="215" t="s">
        <v>56</v>
      </c>
      <c r="C35" s="123" t="s">
        <v>186</v>
      </c>
      <c r="D35" s="285">
        <f t="shared" si="12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13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  <c r="Z35" s="225"/>
      <c r="AA35" s="230"/>
      <c r="AB35" s="231"/>
      <c r="AC35" s="231"/>
      <c r="AD35" s="231"/>
      <c r="AE35" s="231"/>
      <c r="AF35" s="232"/>
      <c r="AG35" s="232"/>
      <c r="AH35" s="239"/>
      <c r="AI35" s="238">
        <f t="shared" si="14"/>
        <v>0</v>
      </c>
      <c r="AJ35" s="225"/>
      <c r="AK35" s="230"/>
      <c r="AL35" s="231"/>
      <c r="AM35" s="238">
        <f t="shared" si="15"/>
        <v>0</v>
      </c>
      <c r="AN35" s="225"/>
      <c r="AO35" s="230"/>
      <c r="AP35" s="231"/>
      <c r="AQ35" s="231"/>
      <c r="AR35" s="231"/>
      <c r="AS35" s="231"/>
      <c r="AT35" s="239"/>
      <c r="AU35" s="238">
        <f t="shared" si="16"/>
        <v>0</v>
      </c>
      <c r="AV35" s="68"/>
      <c r="AW35" s="32"/>
      <c r="AX35" s="225"/>
      <c r="AY35" s="230"/>
      <c r="AZ35" s="231"/>
      <c r="BA35" s="231"/>
      <c r="BB35" s="231"/>
      <c r="BC35" s="231"/>
      <c r="BD35" s="239"/>
      <c r="BE35" s="238">
        <f t="shared" si="17"/>
        <v>0</v>
      </c>
      <c r="BF35" s="68"/>
      <c r="BG35" s="32"/>
      <c r="BH35" s="68"/>
      <c r="BI35" s="32"/>
      <c r="BJ35" s="225"/>
      <c r="BK35" s="234"/>
      <c r="BL35" s="235"/>
      <c r="BM35" s="235"/>
      <c r="BN35" s="235"/>
      <c r="BO35" s="235"/>
      <c r="BP35" s="237"/>
      <c r="BQ35" s="254">
        <f t="shared" si="18"/>
        <v>0</v>
      </c>
      <c r="BR35" s="225"/>
      <c r="BS35" s="230"/>
      <c r="BT35" s="231"/>
      <c r="BU35" s="231"/>
      <c r="BV35" s="231"/>
      <c r="BW35" s="231"/>
      <c r="BX35" s="232"/>
      <c r="BY35" s="232"/>
      <c r="BZ35" s="239"/>
      <c r="CA35" s="238">
        <f t="shared" si="19"/>
        <v>0</v>
      </c>
      <c r="CB35" s="225"/>
      <c r="CC35" s="230"/>
      <c r="CD35" s="231"/>
      <c r="CE35" s="231"/>
      <c r="CF35" s="231"/>
      <c r="CG35" s="231"/>
      <c r="CH35" s="232"/>
      <c r="CI35" s="232"/>
      <c r="CJ35" s="239"/>
      <c r="CK35" s="238">
        <f t="shared" si="20"/>
        <v>0</v>
      </c>
      <c r="CL35" s="67"/>
      <c r="CM35" s="131"/>
      <c r="CN35" s="260"/>
      <c r="CO35" s="132"/>
      <c r="CP35" s="132"/>
      <c r="CQ35" s="132"/>
      <c r="CR35" s="261">
        <f t="shared" si="21"/>
        <v>0</v>
      </c>
      <c r="CS35" s="68"/>
      <c r="CT35" s="32"/>
      <c r="CU35" s="68"/>
      <c r="CV35" s="32"/>
      <c r="CW35" s="68"/>
      <c r="CX35" s="32"/>
      <c r="CY35" s="68"/>
      <c r="CZ35" s="32"/>
      <c r="DA35" s="67"/>
      <c r="DB35" s="260"/>
      <c r="DC35" s="132"/>
      <c r="DD35" s="132"/>
      <c r="DE35" s="132"/>
      <c r="DF35" s="261">
        <f t="shared" si="22"/>
        <v>0</v>
      </c>
      <c r="DG35" s="67"/>
      <c r="DH35" s="131"/>
      <c r="DI35" s="260"/>
      <c r="DJ35" s="261">
        <f t="shared" si="23"/>
        <v>0</v>
      </c>
      <c r="DK35" s="68"/>
      <c r="DL35" s="32"/>
    </row>
    <row r="36" spans="1:116" ht="12.75" customHeight="1">
      <c r="A36" s="184" t="s">
        <v>56</v>
      </c>
      <c r="B36" s="215" t="s">
        <v>56</v>
      </c>
      <c r="C36" s="123" t="s">
        <v>55</v>
      </c>
      <c r="D36" s="285">
        <f t="shared" si="12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13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  <c r="Z36" s="225"/>
      <c r="AA36" s="230"/>
      <c r="AB36" s="231"/>
      <c r="AC36" s="231"/>
      <c r="AD36" s="231"/>
      <c r="AE36" s="231"/>
      <c r="AF36" s="232"/>
      <c r="AG36" s="232"/>
      <c r="AH36" s="239"/>
      <c r="AI36" s="238">
        <f t="shared" si="14"/>
        <v>0</v>
      </c>
      <c r="AJ36" s="225"/>
      <c r="AK36" s="230"/>
      <c r="AL36" s="231"/>
      <c r="AM36" s="238">
        <f t="shared" si="15"/>
        <v>0</v>
      </c>
      <c r="AN36" s="225"/>
      <c r="AO36" s="230"/>
      <c r="AP36" s="231"/>
      <c r="AQ36" s="231"/>
      <c r="AR36" s="231"/>
      <c r="AS36" s="231"/>
      <c r="AT36" s="239"/>
      <c r="AU36" s="238">
        <f t="shared" si="16"/>
        <v>0</v>
      </c>
      <c r="AV36" s="251"/>
      <c r="AW36" s="32"/>
      <c r="AX36" s="225"/>
      <c r="AY36" s="230"/>
      <c r="AZ36" s="231"/>
      <c r="BA36" s="231"/>
      <c r="BB36" s="231"/>
      <c r="BC36" s="231"/>
      <c r="BD36" s="239"/>
      <c r="BE36" s="238">
        <f t="shared" si="17"/>
        <v>0</v>
      </c>
      <c r="BF36" s="251"/>
      <c r="BG36" s="32"/>
      <c r="BH36" s="68"/>
      <c r="BI36" s="32"/>
      <c r="BJ36" s="225"/>
      <c r="BK36" s="230"/>
      <c r="BL36" s="231"/>
      <c r="BM36" s="231"/>
      <c r="BN36" s="231"/>
      <c r="BO36" s="231"/>
      <c r="BP36" s="239"/>
      <c r="BQ36" s="238">
        <f t="shared" si="18"/>
        <v>0</v>
      </c>
      <c r="BR36" s="225"/>
      <c r="BS36" s="230"/>
      <c r="BT36" s="231"/>
      <c r="BU36" s="231"/>
      <c r="BV36" s="231"/>
      <c r="BW36" s="231"/>
      <c r="BX36" s="232"/>
      <c r="BY36" s="232"/>
      <c r="BZ36" s="239"/>
      <c r="CA36" s="238">
        <f t="shared" si="19"/>
        <v>0</v>
      </c>
      <c r="CB36" s="225"/>
      <c r="CC36" s="230"/>
      <c r="CD36" s="231"/>
      <c r="CE36" s="231"/>
      <c r="CF36" s="231"/>
      <c r="CG36" s="231"/>
      <c r="CH36" s="232"/>
      <c r="CI36" s="232"/>
      <c r="CJ36" s="239"/>
      <c r="CK36" s="238">
        <f t="shared" si="20"/>
        <v>0</v>
      </c>
      <c r="CL36" s="67"/>
      <c r="CM36" s="131"/>
      <c r="CN36" s="260"/>
      <c r="CO36" s="132"/>
      <c r="CP36" s="132"/>
      <c r="CQ36" s="132"/>
      <c r="CR36" s="261">
        <f t="shared" si="21"/>
        <v>0</v>
      </c>
      <c r="CS36" s="68"/>
      <c r="CT36" s="32"/>
      <c r="CU36" s="68"/>
      <c r="CV36" s="32"/>
      <c r="CW36" s="68"/>
      <c r="CX36" s="32"/>
      <c r="CY36" s="68"/>
      <c r="CZ36" s="32"/>
      <c r="DA36" s="67"/>
      <c r="DB36" s="260"/>
      <c r="DC36" s="132"/>
      <c r="DD36" s="132"/>
      <c r="DE36" s="132"/>
      <c r="DF36" s="261">
        <f t="shared" si="22"/>
        <v>0</v>
      </c>
      <c r="DG36" s="67"/>
      <c r="DH36" s="131"/>
      <c r="DI36" s="260"/>
      <c r="DJ36" s="261">
        <f t="shared" si="23"/>
        <v>0</v>
      </c>
      <c r="DK36" s="68"/>
      <c r="DL36" s="32"/>
    </row>
    <row r="37" spans="1:116" ht="12.75" customHeight="1">
      <c r="A37" s="184" t="s">
        <v>56</v>
      </c>
      <c r="B37" s="215" t="s">
        <v>56</v>
      </c>
      <c r="C37" s="123" t="s">
        <v>23</v>
      </c>
      <c r="D37" s="285">
        <f t="shared" si="12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13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  <c r="Z37" s="225"/>
      <c r="AA37" s="230"/>
      <c r="AB37" s="231"/>
      <c r="AC37" s="231"/>
      <c r="AD37" s="231"/>
      <c r="AE37" s="231"/>
      <c r="AF37" s="232"/>
      <c r="AG37" s="232"/>
      <c r="AH37" s="239"/>
      <c r="AI37" s="238">
        <f t="shared" si="14"/>
        <v>0</v>
      </c>
      <c r="AJ37" s="225"/>
      <c r="AK37" s="230"/>
      <c r="AL37" s="231"/>
      <c r="AM37" s="238">
        <f t="shared" si="15"/>
        <v>0</v>
      </c>
      <c r="AN37" s="225"/>
      <c r="AO37" s="230"/>
      <c r="AP37" s="231"/>
      <c r="AQ37" s="231"/>
      <c r="AR37" s="231"/>
      <c r="AS37" s="231"/>
      <c r="AT37" s="239"/>
      <c r="AU37" s="238">
        <f t="shared" si="16"/>
        <v>0</v>
      </c>
      <c r="AV37" s="252"/>
      <c r="AW37" s="32"/>
      <c r="AX37" s="225"/>
      <c r="AY37" s="230"/>
      <c r="AZ37" s="231"/>
      <c r="BA37" s="231"/>
      <c r="BB37" s="231"/>
      <c r="BC37" s="231"/>
      <c r="BD37" s="239"/>
      <c r="BE37" s="238">
        <f t="shared" si="17"/>
        <v>0</v>
      </c>
      <c r="BF37" s="252"/>
      <c r="BG37" s="32"/>
      <c r="BH37" s="68"/>
      <c r="BI37" s="32"/>
      <c r="BJ37" s="225"/>
      <c r="BK37" s="230"/>
      <c r="BL37" s="231"/>
      <c r="BM37" s="231"/>
      <c r="BN37" s="231"/>
      <c r="BO37" s="231"/>
      <c r="BP37" s="239"/>
      <c r="BQ37" s="238">
        <f t="shared" si="18"/>
        <v>0</v>
      </c>
      <c r="BR37" s="225"/>
      <c r="BS37" s="230"/>
      <c r="BT37" s="231"/>
      <c r="BU37" s="231"/>
      <c r="BV37" s="231"/>
      <c r="BW37" s="231"/>
      <c r="BX37" s="232"/>
      <c r="BY37" s="232"/>
      <c r="BZ37" s="239"/>
      <c r="CA37" s="238">
        <f t="shared" si="19"/>
        <v>0</v>
      </c>
      <c r="CB37" s="225"/>
      <c r="CC37" s="230"/>
      <c r="CD37" s="231"/>
      <c r="CE37" s="231"/>
      <c r="CF37" s="231"/>
      <c r="CG37" s="231"/>
      <c r="CH37" s="232"/>
      <c r="CI37" s="232"/>
      <c r="CJ37" s="239"/>
      <c r="CK37" s="238">
        <f t="shared" si="20"/>
        <v>0</v>
      </c>
      <c r="CL37" s="67"/>
      <c r="CM37" s="131"/>
      <c r="CN37" s="260"/>
      <c r="CO37" s="132"/>
      <c r="CP37" s="132"/>
      <c r="CQ37" s="132"/>
      <c r="CR37" s="261">
        <f t="shared" si="21"/>
        <v>0</v>
      </c>
      <c r="CS37" s="68"/>
      <c r="CT37" s="32"/>
      <c r="CU37" s="68"/>
      <c r="CV37" s="32"/>
      <c r="CW37" s="68"/>
      <c r="CX37" s="32"/>
      <c r="CY37" s="68"/>
      <c r="CZ37" s="32"/>
      <c r="DA37" s="67"/>
      <c r="DB37" s="260"/>
      <c r="DC37" s="132"/>
      <c r="DD37" s="132"/>
      <c r="DE37" s="132"/>
      <c r="DF37" s="261">
        <f t="shared" si="22"/>
        <v>0</v>
      </c>
      <c r="DG37" s="67"/>
      <c r="DH37" s="131"/>
      <c r="DI37" s="260"/>
      <c r="DJ37" s="261">
        <f t="shared" si="23"/>
        <v>0</v>
      </c>
      <c r="DK37" s="68"/>
      <c r="DL37" s="32"/>
    </row>
    <row r="38" spans="1:116" ht="15.75" thickBot="1">
      <c r="A38" s="185" t="s">
        <v>56</v>
      </c>
      <c r="B38" s="216" t="s">
        <v>56</v>
      </c>
      <c r="C38" s="129" t="s">
        <v>46</v>
      </c>
      <c r="D38" s="286">
        <f t="shared" si="12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13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  <c r="Z38" s="225"/>
      <c r="AA38" s="240"/>
      <c r="AB38" s="241"/>
      <c r="AC38" s="241"/>
      <c r="AD38" s="241"/>
      <c r="AE38" s="241"/>
      <c r="AF38" s="242"/>
      <c r="AG38" s="242"/>
      <c r="AH38" s="243"/>
      <c r="AI38" s="244">
        <f t="shared" si="14"/>
        <v>0</v>
      </c>
      <c r="AJ38" s="225"/>
      <c r="AK38" s="240"/>
      <c r="AL38" s="241"/>
      <c r="AM38" s="244">
        <f t="shared" si="15"/>
        <v>0</v>
      </c>
      <c r="AN38" s="225"/>
      <c r="AO38" s="240"/>
      <c r="AP38" s="241"/>
      <c r="AQ38" s="241"/>
      <c r="AR38" s="241"/>
      <c r="AS38" s="241"/>
      <c r="AT38" s="243"/>
      <c r="AU38" s="244">
        <f t="shared" si="16"/>
        <v>0</v>
      </c>
      <c r="AV38" s="253"/>
      <c r="AW38" s="38"/>
      <c r="AX38" s="225"/>
      <c r="AY38" s="240"/>
      <c r="AZ38" s="241"/>
      <c r="BA38" s="241"/>
      <c r="BB38" s="241"/>
      <c r="BC38" s="241"/>
      <c r="BD38" s="243"/>
      <c r="BE38" s="244">
        <f t="shared" si="17"/>
        <v>0</v>
      </c>
      <c r="BF38" s="253"/>
      <c r="BG38" s="38"/>
      <c r="BH38" s="68"/>
      <c r="BI38" s="38"/>
      <c r="BJ38" s="225"/>
      <c r="BK38" s="240"/>
      <c r="BL38" s="241"/>
      <c r="BM38" s="241"/>
      <c r="BN38" s="241"/>
      <c r="BO38" s="241"/>
      <c r="BP38" s="243"/>
      <c r="BQ38" s="244">
        <f t="shared" si="18"/>
        <v>0</v>
      </c>
      <c r="BR38" s="225"/>
      <c r="BS38" s="240"/>
      <c r="BT38" s="241"/>
      <c r="BU38" s="241"/>
      <c r="BV38" s="241"/>
      <c r="BW38" s="241"/>
      <c r="BX38" s="242"/>
      <c r="BY38" s="242"/>
      <c r="BZ38" s="243"/>
      <c r="CA38" s="244">
        <f t="shared" si="19"/>
        <v>0</v>
      </c>
      <c r="CB38" s="225"/>
      <c r="CC38" s="240"/>
      <c r="CD38" s="241"/>
      <c r="CE38" s="241"/>
      <c r="CF38" s="241"/>
      <c r="CG38" s="241"/>
      <c r="CH38" s="242"/>
      <c r="CI38" s="242"/>
      <c r="CJ38" s="243"/>
      <c r="CK38" s="244">
        <f t="shared" si="20"/>
        <v>0</v>
      </c>
      <c r="CL38" s="67"/>
      <c r="CM38" s="265"/>
      <c r="CN38" s="266"/>
      <c r="CO38" s="137"/>
      <c r="CP38" s="136"/>
      <c r="CQ38" s="137"/>
      <c r="CR38" s="267">
        <f t="shared" si="21"/>
        <v>0</v>
      </c>
      <c r="CS38" s="68"/>
      <c r="CT38" s="38"/>
      <c r="CU38" s="68"/>
      <c r="CV38" s="38"/>
      <c r="CW38" s="68"/>
      <c r="CX38" s="38"/>
      <c r="CY38" s="68"/>
      <c r="CZ38" s="38"/>
      <c r="DA38" s="67"/>
      <c r="DB38" s="266"/>
      <c r="DC38" s="137"/>
      <c r="DD38" s="136"/>
      <c r="DE38" s="137"/>
      <c r="DF38" s="267">
        <f t="shared" si="22"/>
        <v>0</v>
      </c>
      <c r="DG38" s="67"/>
      <c r="DH38" s="265"/>
      <c r="DI38" s="266"/>
      <c r="DJ38" s="267">
        <f t="shared" si="23"/>
        <v>0</v>
      </c>
      <c r="DK38" s="68"/>
      <c r="DL38" s="38"/>
    </row>
    <row r="39" spans="1:121" ht="15">
      <c r="A39" s="312"/>
      <c r="B39" s="313"/>
      <c r="C39" s="128"/>
      <c r="D39" s="303"/>
      <c r="E39" s="308"/>
      <c r="F39" s="304">
        <f>SUM(F4:F38)</f>
        <v>32</v>
      </c>
      <c r="G39" s="304">
        <f aca="true" t="shared" si="24" ref="G39:M39">SUM(G4:G38)</f>
        <v>7</v>
      </c>
      <c r="H39" s="304">
        <f t="shared" si="24"/>
        <v>45</v>
      </c>
      <c r="I39" s="304">
        <f t="shared" si="24"/>
        <v>14</v>
      </c>
      <c r="J39" s="304">
        <f t="shared" si="24"/>
        <v>48</v>
      </c>
      <c r="K39" s="304">
        <f t="shared" si="24"/>
        <v>11</v>
      </c>
      <c r="L39" s="304">
        <f t="shared" si="24"/>
        <v>40</v>
      </c>
      <c r="M39" s="304">
        <f t="shared" si="24"/>
        <v>16</v>
      </c>
      <c r="N39" s="311">
        <f>SUM(N4:N38)</f>
        <v>213</v>
      </c>
      <c r="O39" s="219" t="s">
        <v>567</v>
      </c>
      <c r="P39" s="219"/>
      <c r="Q39" s="304"/>
      <c r="R39" s="304"/>
      <c r="S39" s="305"/>
      <c r="T39" s="304"/>
      <c r="U39" s="304"/>
      <c r="V39" s="304"/>
      <c r="W39" s="304"/>
      <c r="Y39" s="97"/>
      <c r="Z39" s="306"/>
      <c r="AA39" s="309"/>
      <c r="AB39" s="309"/>
      <c r="AC39" s="309"/>
      <c r="AD39" s="309"/>
      <c r="AE39" s="309"/>
      <c r="AF39" s="309"/>
      <c r="AG39" s="309"/>
      <c r="AH39" s="309"/>
      <c r="AI39" s="306"/>
      <c r="AJ39" s="306"/>
      <c r="AK39" s="309"/>
      <c r="AL39" s="309"/>
      <c r="AM39" s="306"/>
      <c r="AN39" s="306"/>
      <c r="AO39" s="309"/>
      <c r="AP39" s="309"/>
      <c r="AQ39" s="309"/>
      <c r="AR39" s="309"/>
      <c r="AS39" s="309"/>
      <c r="AT39" s="309"/>
      <c r="AU39" s="306"/>
      <c r="AV39" s="18"/>
      <c r="AW39" s="97"/>
      <c r="AX39" s="306"/>
      <c r="AY39" s="309"/>
      <c r="AZ39" s="309"/>
      <c r="BA39" s="309"/>
      <c r="BB39" s="309"/>
      <c r="BC39" s="309"/>
      <c r="BD39" s="309"/>
      <c r="BE39" s="306"/>
      <c r="BF39" s="18"/>
      <c r="BG39" s="97"/>
      <c r="BI39" s="97"/>
      <c r="BJ39" s="306"/>
      <c r="BK39" s="309"/>
      <c r="BL39" s="309"/>
      <c r="BM39" s="309"/>
      <c r="BN39" s="309"/>
      <c r="BO39" s="309"/>
      <c r="BP39" s="309"/>
      <c r="BQ39" s="306"/>
      <c r="BR39" s="306"/>
      <c r="BS39" s="309"/>
      <c r="BT39" s="309"/>
      <c r="BU39" s="309"/>
      <c r="BV39" s="309"/>
      <c r="BW39" s="309"/>
      <c r="BX39" s="309"/>
      <c r="BY39" s="309"/>
      <c r="BZ39" s="309"/>
      <c r="CA39" s="306"/>
      <c r="CB39" s="306"/>
      <c r="CC39" s="309"/>
      <c r="CD39" s="309"/>
      <c r="CE39" s="309"/>
      <c r="CF39" s="309"/>
      <c r="CG39" s="309"/>
      <c r="CH39" s="309"/>
      <c r="CI39" s="309"/>
      <c r="CJ39" s="309"/>
      <c r="CK39" s="306"/>
      <c r="CL39" s="308"/>
      <c r="CM39" s="304"/>
      <c r="CN39" s="304"/>
      <c r="CO39" s="304"/>
      <c r="CP39" s="304"/>
      <c r="CQ39" s="304"/>
      <c r="CR39" s="307"/>
      <c r="CT39" s="97"/>
      <c r="CV39" s="97"/>
      <c r="CX39" s="97"/>
      <c r="CZ39" s="97"/>
      <c r="DA39" s="308"/>
      <c r="DB39" s="304"/>
      <c r="DC39" s="304"/>
      <c r="DD39" s="304"/>
      <c r="DE39" s="304"/>
      <c r="DF39" s="307"/>
      <c r="DG39" s="308"/>
      <c r="DH39" s="304"/>
      <c r="DI39" s="304"/>
      <c r="DJ39" s="307"/>
      <c r="DL39" s="97"/>
      <c r="DM39" s="310"/>
      <c r="DN39" s="310"/>
      <c r="DO39" s="310"/>
      <c r="DP39" s="310"/>
      <c r="DQ39" s="310"/>
    </row>
    <row r="40" spans="2:114" ht="15">
      <c r="B40" s="187"/>
      <c r="C40" s="128"/>
      <c r="D40" s="278"/>
      <c r="E40" s="26"/>
      <c r="F40" s="26"/>
      <c r="G40" s="26"/>
      <c r="H40" s="27"/>
      <c r="I40" s="50"/>
      <c r="J40" s="28"/>
      <c r="K40" s="29"/>
      <c r="L40" s="29"/>
      <c r="M40" s="29"/>
      <c r="N40" s="24"/>
      <c r="O40" s="24"/>
      <c r="P40" s="24"/>
      <c r="Q40" s="26"/>
      <c r="R40" s="27"/>
      <c r="S40" s="50"/>
      <c r="T40" s="28"/>
      <c r="U40" s="29"/>
      <c r="V40" s="29"/>
      <c r="W40" s="29"/>
      <c r="CL40" s="29"/>
      <c r="CM40" s="268" t="s">
        <v>459</v>
      </c>
      <c r="CN40" s="36"/>
      <c r="CO40" s="36"/>
      <c r="CP40" s="36"/>
      <c r="CQ40" s="52"/>
      <c r="CR40" s="29"/>
      <c r="DA40" s="29"/>
      <c r="DB40" s="36"/>
      <c r="DC40" s="36"/>
      <c r="DD40" s="36"/>
      <c r="DE40" s="52"/>
      <c r="DF40" s="29"/>
      <c r="DG40" s="29"/>
      <c r="DH40" s="299"/>
      <c r="DI40" s="36"/>
      <c r="DJ40" s="29"/>
    </row>
    <row r="41" spans="2:113" ht="12.75">
      <c r="B41" s="218" t="s">
        <v>81</v>
      </c>
      <c r="D41" s="281" t="s">
        <v>571</v>
      </c>
      <c r="F41" s="22"/>
      <c r="H41" s="22"/>
      <c r="I41" s="51"/>
      <c r="M41" s="22"/>
      <c r="N41" s="22"/>
      <c r="P41" s="22"/>
      <c r="Q41" s="22"/>
      <c r="R41" s="22"/>
      <c r="S41" s="51"/>
      <c r="W41" s="22"/>
      <c r="CL41" s="25"/>
      <c r="CM41" s="25"/>
      <c r="CN41" s="25"/>
      <c r="CO41" s="25"/>
      <c r="CP41" s="25"/>
      <c r="CQ41" s="53"/>
      <c r="DA41" s="25"/>
      <c r="DB41" s="25"/>
      <c r="DC41" s="25"/>
      <c r="DD41" s="25"/>
      <c r="DE41" s="53"/>
      <c r="DG41" s="25"/>
      <c r="DH41" s="25"/>
      <c r="DI41" s="25"/>
    </row>
    <row r="42" spans="3:113" ht="12.75">
      <c r="C42" s="113" t="s">
        <v>106</v>
      </c>
      <c r="E42" s="29"/>
      <c r="F42" s="36"/>
      <c r="G42" s="36"/>
      <c r="H42" s="36"/>
      <c r="I42" s="52"/>
      <c r="M42" s="29"/>
      <c r="N42" s="29"/>
      <c r="O42" s="29"/>
      <c r="P42" s="36"/>
      <c r="Q42" s="36"/>
      <c r="R42" s="36"/>
      <c r="S42" s="52"/>
      <c r="W42" s="29"/>
      <c r="CL42" s="25"/>
      <c r="CM42" s="25"/>
      <c r="CN42" s="25"/>
      <c r="CO42" s="25"/>
      <c r="CP42" s="25"/>
      <c r="CQ42" s="53"/>
      <c r="DA42" s="25"/>
      <c r="DB42" s="25"/>
      <c r="DC42" s="25"/>
      <c r="DD42" s="25"/>
      <c r="DE42" s="53"/>
      <c r="DG42" s="25"/>
      <c r="DH42" s="25"/>
      <c r="DI42" s="25"/>
    </row>
    <row r="43" spans="5:113" ht="12.75">
      <c r="E43" s="25"/>
      <c r="F43" s="25"/>
      <c r="G43" s="25"/>
      <c r="H43" s="25"/>
      <c r="I43" s="53"/>
      <c r="O43" s="25"/>
      <c r="P43" s="25"/>
      <c r="Q43" s="25"/>
      <c r="R43" s="25"/>
      <c r="S43" s="53"/>
      <c r="CL43" s="25"/>
      <c r="CM43" s="25"/>
      <c r="CN43" s="25"/>
      <c r="CO43" s="25"/>
      <c r="CP43" s="25"/>
      <c r="CQ43" s="53"/>
      <c r="DA43" s="25"/>
      <c r="DB43" s="25"/>
      <c r="DC43" s="25"/>
      <c r="DD43" s="25"/>
      <c r="DE43" s="53"/>
      <c r="DG43" s="25"/>
      <c r="DH43" s="25"/>
      <c r="DI43" s="25"/>
    </row>
    <row r="44" spans="1:113" ht="12.75">
      <c r="A44" s="319" t="s">
        <v>299</v>
      </c>
      <c r="B44" s="202"/>
      <c r="C44" s="320"/>
      <c r="D44" s="203"/>
      <c r="E44" s="203"/>
      <c r="F44" s="324"/>
      <c r="G44" s="25"/>
      <c r="H44" s="25"/>
      <c r="I44" s="53"/>
      <c r="O44" s="25"/>
      <c r="P44" s="25"/>
      <c r="Q44" s="25"/>
      <c r="R44" s="25"/>
      <c r="S44" s="53"/>
      <c r="CL44" s="25"/>
      <c r="CM44" s="25"/>
      <c r="CN44" s="25"/>
      <c r="CO44" s="25"/>
      <c r="CP44" s="25"/>
      <c r="CQ44" s="53"/>
      <c r="DA44" s="25"/>
      <c r="DB44" s="25"/>
      <c r="DC44" s="25"/>
      <c r="DD44" s="25"/>
      <c r="DE44" s="53"/>
      <c r="DG44" s="25"/>
      <c r="DH44" s="25"/>
      <c r="DI44" s="25"/>
    </row>
    <row r="45" spans="1:113" ht="12.75">
      <c r="A45" s="321" t="s">
        <v>694</v>
      </c>
      <c r="B45" s="202"/>
      <c r="C45" s="322"/>
      <c r="D45" s="203"/>
      <c r="E45" s="203"/>
      <c r="F45" s="324"/>
      <c r="G45" s="25"/>
      <c r="H45" s="25"/>
      <c r="I45" s="53"/>
      <c r="K45" s="34"/>
      <c r="O45" s="25"/>
      <c r="P45" s="25"/>
      <c r="Q45" s="25"/>
      <c r="R45" s="25"/>
      <c r="S45" s="53"/>
      <c r="U45" s="34"/>
      <c r="CL45" s="25"/>
      <c r="CM45" s="25"/>
      <c r="CN45" s="25"/>
      <c r="CO45" s="25"/>
      <c r="CP45" s="25"/>
      <c r="CQ45" s="53"/>
      <c r="DA45" s="25"/>
      <c r="DB45" s="25"/>
      <c r="DC45" s="25"/>
      <c r="DD45" s="25"/>
      <c r="DE45" s="53"/>
      <c r="DG45" s="25"/>
      <c r="DH45" s="25"/>
      <c r="DI45" s="25"/>
    </row>
    <row r="46" spans="1:114" ht="12.75">
      <c r="A46" s="321" t="s">
        <v>300</v>
      </c>
      <c r="B46" s="202"/>
      <c r="C46" s="322"/>
      <c r="D46" s="203"/>
      <c r="E46" s="203"/>
      <c r="F46" s="324"/>
      <c r="G46" s="25"/>
      <c r="H46" s="25"/>
      <c r="I46" s="53"/>
      <c r="O46" s="25"/>
      <c r="P46" s="25"/>
      <c r="Q46" s="25"/>
      <c r="R46" s="25"/>
      <c r="S46" s="53"/>
      <c r="CL46" s="25"/>
      <c r="CM46" s="25"/>
      <c r="CN46" s="25"/>
      <c r="CO46" s="25"/>
      <c r="CP46" s="25"/>
      <c r="CQ46" s="53"/>
      <c r="CR46" s="25"/>
      <c r="DA46" s="25"/>
      <c r="DB46" s="25"/>
      <c r="DC46" s="25"/>
      <c r="DD46" s="25"/>
      <c r="DE46" s="53"/>
      <c r="DF46" s="25"/>
      <c r="DG46" s="25"/>
      <c r="DH46" s="25"/>
      <c r="DI46" s="25"/>
      <c r="DJ46" s="25"/>
    </row>
    <row r="47" spans="3:113" ht="12.75">
      <c r="C47" s="33"/>
      <c r="D47" s="280"/>
      <c r="E47" s="25"/>
      <c r="F47" s="25"/>
      <c r="G47" s="25"/>
      <c r="H47" s="25"/>
      <c r="I47" s="53"/>
      <c r="K47" s="25"/>
      <c r="O47" s="25"/>
      <c r="P47" s="25"/>
      <c r="Q47" s="25"/>
      <c r="R47" s="25"/>
      <c r="S47" s="53"/>
      <c r="U47" s="25"/>
      <c r="CL47" s="25"/>
      <c r="CM47" s="25"/>
      <c r="CN47" s="25"/>
      <c r="CO47" s="25"/>
      <c r="CP47" s="25"/>
      <c r="CQ47" s="53"/>
      <c r="DA47" s="25"/>
      <c r="DB47" s="25"/>
      <c r="DC47" s="25"/>
      <c r="DD47" s="25"/>
      <c r="DE47" s="53"/>
      <c r="DG47" s="25"/>
      <c r="DH47" s="25"/>
      <c r="DI47" s="25"/>
    </row>
    <row r="48" spans="3:23" ht="12.75">
      <c r="C48" s="220" t="s">
        <v>409</v>
      </c>
      <c r="D48" s="279">
        <f>SUM(D4:D38)</f>
        <v>3557.5</v>
      </c>
      <c r="E48" s="25"/>
      <c r="F48" s="25"/>
      <c r="G48" s="25"/>
      <c r="H48" s="25"/>
      <c r="I48" s="53"/>
      <c r="M48" s="25"/>
      <c r="N48" s="25"/>
      <c r="O48" s="25"/>
      <c r="P48" s="25"/>
      <c r="Q48" s="25"/>
      <c r="R48" s="25"/>
      <c r="S48" s="53"/>
      <c r="W48" s="25"/>
    </row>
    <row r="49" spans="5:19" ht="12.75">
      <c r="E49" s="25"/>
      <c r="F49" s="25"/>
      <c r="G49" s="25"/>
      <c r="H49" s="25"/>
      <c r="I49" s="53"/>
      <c r="O49" s="25"/>
      <c r="P49" s="25"/>
      <c r="Q49" s="25"/>
      <c r="R49" s="25"/>
      <c r="S49" s="53"/>
    </row>
  </sheetData>
  <sheetProtection/>
  <mergeCells count="28">
    <mergeCell ref="DB1:DE2"/>
    <mergeCell ref="AA1:AI2"/>
    <mergeCell ref="AK1:AM2"/>
    <mergeCell ref="CT1:CT2"/>
    <mergeCell ref="CC1:CK2"/>
    <mergeCell ref="BS1:CA2"/>
    <mergeCell ref="BG1:BG2"/>
    <mergeCell ref="BI1:BI2"/>
    <mergeCell ref="DJ1:DJ3"/>
    <mergeCell ref="DL1:DL2"/>
    <mergeCell ref="CV1:CV2"/>
    <mergeCell ref="CM1:CQ2"/>
    <mergeCell ref="A1:A3"/>
    <mergeCell ref="B1:B3"/>
    <mergeCell ref="AY1:BE2"/>
    <mergeCell ref="AO1:AU2"/>
    <mergeCell ref="AW1:AW2"/>
    <mergeCell ref="CX1:CX2"/>
    <mergeCell ref="P1:W2"/>
    <mergeCell ref="Y1:Y2"/>
    <mergeCell ref="D1:D3"/>
    <mergeCell ref="F1:M2"/>
    <mergeCell ref="N1:N3"/>
    <mergeCell ref="DH1:DI2"/>
    <mergeCell ref="CR1:CR3"/>
    <mergeCell ref="DF1:DF3"/>
    <mergeCell ref="BK1:BQ2"/>
    <mergeCell ref="CZ1:CZ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0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13.57421875" style="0" bestFit="1" customWidth="1"/>
    <col min="5" max="5" width="5.00390625" style="0" bestFit="1" customWidth="1"/>
    <col min="6" max="6" width="5.7109375" style="73" bestFit="1" customWidth="1"/>
    <col min="7" max="7" width="5.57421875" style="73" bestFit="1" customWidth="1"/>
    <col min="8" max="8" width="7.140625" style="65" bestFit="1" customWidth="1"/>
    <col min="9" max="9" width="4.8515625" style="64" bestFit="1" customWidth="1"/>
    <col min="10" max="10" width="6.8515625" style="145" bestFit="1" customWidth="1"/>
    <col min="11" max="11" width="7.8515625" style="145" customWidth="1"/>
    <col min="12" max="12" width="3.7109375" style="64" bestFit="1" customWidth="1"/>
    <col min="13" max="13" width="5.8515625" style="64" bestFit="1" customWidth="1"/>
    <col min="14" max="14" width="4.421875" style="64" bestFit="1" customWidth="1"/>
    <col min="15" max="15" width="3.57421875" style="64" bestFit="1" customWidth="1"/>
    <col min="16" max="16" width="4.28125" style="64" bestFit="1" customWidth="1"/>
    <col min="17" max="17" width="3.421875" style="64" bestFit="1" customWidth="1"/>
    <col min="18" max="18" width="9.140625" style="64" bestFit="1" customWidth="1"/>
    <col min="19" max="19" width="7.7109375" style="64" customWidth="1"/>
    <col min="20" max="20" width="6.57421875" style="64" bestFit="1" customWidth="1"/>
    <col min="21" max="21" width="7.8515625" style="64" bestFit="1" customWidth="1"/>
    <col min="22" max="22" width="6.57421875" style="64" bestFit="1" customWidth="1"/>
    <col min="23" max="23" width="4.28125" style="64" bestFit="1" customWidth="1"/>
    <col min="24" max="24" width="5.7109375" style="0" bestFit="1" customWidth="1"/>
    <col min="25" max="25" width="5.7109375" style="64" customWidth="1"/>
    <col min="26" max="26" width="4.28125" style="64" bestFit="1" customWidth="1"/>
    <col min="27" max="27" width="5.8515625" style="64" bestFit="1" customWidth="1"/>
    <col min="28" max="28" width="3.140625" style="0" customWidth="1"/>
  </cols>
  <sheetData>
    <row r="1" spans="2:27" s="65" customFormat="1" ht="12.75">
      <c r="B1" s="116" t="s">
        <v>112</v>
      </c>
      <c r="C1" s="331" t="s">
        <v>587</v>
      </c>
      <c r="D1" s="270" t="s">
        <v>588</v>
      </c>
      <c r="E1" s="271" t="s">
        <v>589</v>
      </c>
      <c r="F1" s="72" t="s">
        <v>86</v>
      </c>
      <c r="G1" s="72" t="s">
        <v>87</v>
      </c>
      <c r="H1" s="65" t="s">
        <v>0</v>
      </c>
      <c r="I1" s="65" t="s">
        <v>82</v>
      </c>
      <c r="J1" s="142" t="s">
        <v>104</v>
      </c>
      <c r="K1" s="142" t="s">
        <v>421</v>
      </c>
      <c r="L1" s="65" t="s">
        <v>140</v>
      </c>
      <c r="M1" s="65" t="s">
        <v>163</v>
      </c>
      <c r="N1" s="65" t="s">
        <v>108</v>
      </c>
      <c r="O1" s="65" t="s">
        <v>160</v>
      </c>
      <c r="P1" s="65" t="s">
        <v>91</v>
      </c>
      <c r="Q1" s="65" t="s">
        <v>92</v>
      </c>
      <c r="R1" s="65" t="s">
        <v>302</v>
      </c>
      <c r="S1" s="65" t="s">
        <v>195</v>
      </c>
      <c r="T1" s="65" t="s">
        <v>166</v>
      </c>
      <c r="U1" s="65" t="s">
        <v>167</v>
      </c>
      <c r="V1" s="65" t="s">
        <v>165</v>
      </c>
      <c r="W1" s="65" t="s">
        <v>93</v>
      </c>
      <c r="X1" s="65" t="s">
        <v>114</v>
      </c>
      <c r="Y1" s="65" t="s">
        <v>546</v>
      </c>
      <c r="Z1" s="65" t="s">
        <v>80</v>
      </c>
      <c r="AA1" s="65" t="s">
        <v>376</v>
      </c>
    </row>
    <row r="2" spans="2:28" ht="12.75">
      <c r="B2" s="101" t="s">
        <v>394</v>
      </c>
      <c r="C2" s="102"/>
      <c r="D2" s="102"/>
      <c r="E2" s="102"/>
      <c r="F2" s="103"/>
      <c r="G2" s="103"/>
      <c r="H2" s="391"/>
      <c r="I2" s="104"/>
      <c r="J2" s="144"/>
      <c r="K2" s="14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2"/>
      <c r="Y2" s="104"/>
      <c r="Z2" s="104"/>
      <c r="AA2" s="104"/>
      <c r="AB2" s="102"/>
    </row>
    <row r="3" spans="1:27" ht="12.75">
      <c r="A3">
        <v>1</v>
      </c>
      <c r="B3" s="98" t="s">
        <v>334</v>
      </c>
      <c r="C3" s="98" t="s">
        <v>335</v>
      </c>
      <c r="D3" s="98" t="s">
        <v>336</v>
      </c>
      <c r="E3" s="10">
        <v>2009</v>
      </c>
      <c r="F3" s="99">
        <v>44</v>
      </c>
      <c r="G3" s="99">
        <v>44</v>
      </c>
      <c r="H3" s="65">
        <f aca="true" t="shared" si="0" ref="H3:H18">SUM(I3:AB3)</f>
        <v>25</v>
      </c>
      <c r="I3" s="100"/>
      <c r="J3" s="143"/>
      <c r="K3" s="143"/>
      <c r="L3" s="100"/>
      <c r="M3" s="100"/>
      <c r="N3" s="100"/>
      <c r="O3" s="100"/>
      <c r="P3" s="100"/>
      <c r="Q3" s="100"/>
      <c r="R3" s="100"/>
      <c r="S3" s="100"/>
      <c r="T3" s="100">
        <v>1</v>
      </c>
      <c r="U3" s="100">
        <v>8</v>
      </c>
      <c r="V3" s="100"/>
      <c r="W3" s="100"/>
      <c r="X3" s="10"/>
      <c r="Y3" s="100"/>
      <c r="Z3" s="100">
        <v>6</v>
      </c>
      <c r="AA3" s="100">
        <v>10</v>
      </c>
    </row>
    <row r="4" spans="1:27" ht="12.75">
      <c r="A4">
        <v>2</v>
      </c>
      <c r="B4" s="98" t="s">
        <v>208</v>
      </c>
      <c r="C4" s="98" t="s">
        <v>254</v>
      </c>
      <c r="D4" s="98" t="s">
        <v>127</v>
      </c>
      <c r="E4" s="10">
        <v>2009</v>
      </c>
      <c r="F4" s="99">
        <v>46</v>
      </c>
      <c r="G4" s="99"/>
      <c r="H4" s="65">
        <f t="shared" si="0"/>
        <v>20</v>
      </c>
      <c r="I4" s="100"/>
      <c r="J4" s="143"/>
      <c r="K4" s="143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"/>
      <c r="Y4" s="100"/>
      <c r="Z4" s="100">
        <v>10</v>
      </c>
      <c r="AA4" s="100">
        <v>10</v>
      </c>
    </row>
    <row r="5" spans="1:27" ht="12.75">
      <c r="A5">
        <v>3</v>
      </c>
      <c r="B5" s="115" t="s">
        <v>382</v>
      </c>
      <c r="C5" s="98" t="s">
        <v>558</v>
      </c>
      <c r="D5" s="98" t="s">
        <v>127</v>
      </c>
      <c r="E5" s="10">
        <v>2011</v>
      </c>
      <c r="F5" s="99">
        <v>33</v>
      </c>
      <c r="G5" s="99"/>
      <c r="H5" s="65">
        <f t="shared" si="0"/>
        <v>18</v>
      </c>
      <c r="I5" s="100"/>
      <c r="J5" s="143"/>
      <c r="K5" s="143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"/>
      <c r="Y5" s="100"/>
      <c r="Z5" s="100">
        <v>8</v>
      </c>
      <c r="AA5" s="100">
        <v>10</v>
      </c>
    </row>
    <row r="6" spans="1:27" ht="12.75">
      <c r="A6">
        <v>4</v>
      </c>
      <c r="B6" s="115" t="s">
        <v>468</v>
      </c>
      <c r="C6" s="98" t="s">
        <v>357</v>
      </c>
      <c r="D6" s="98" t="s">
        <v>336</v>
      </c>
      <c r="E6" s="10">
        <v>2010</v>
      </c>
      <c r="F6" s="99">
        <v>39</v>
      </c>
      <c r="G6" s="99">
        <v>39</v>
      </c>
      <c r="H6" s="65">
        <f t="shared" si="0"/>
        <v>10</v>
      </c>
      <c r="I6" s="100"/>
      <c r="J6" s="143"/>
      <c r="K6" s="143"/>
      <c r="L6" s="100"/>
      <c r="M6" s="100"/>
      <c r="N6" s="100"/>
      <c r="O6" s="100"/>
      <c r="P6" s="100"/>
      <c r="Q6" s="100"/>
      <c r="R6" s="100"/>
      <c r="S6" s="100"/>
      <c r="T6" s="100">
        <v>1</v>
      </c>
      <c r="U6" s="100">
        <v>8</v>
      </c>
      <c r="V6" s="100"/>
      <c r="W6" s="100"/>
      <c r="X6" s="10"/>
      <c r="Y6" s="100"/>
      <c r="Z6" s="100">
        <v>1</v>
      </c>
      <c r="AA6" s="100"/>
    </row>
    <row r="7" spans="1:27" ht="12.75">
      <c r="A7">
        <v>5</v>
      </c>
      <c r="B7" s="98" t="s">
        <v>331</v>
      </c>
      <c r="C7" s="98" t="s">
        <v>332</v>
      </c>
      <c r="D7" s="98" t="s">
        <v>145</v>
      </c>
      <c r="E7" s="10">
        <v>2009</v>
      </c>
      <c r="F7" s="99">
        <v>45</v>
      </c>
      <c r="G7" s="99">
        <v>45</v>
      </c>
      <c r="H7" s="65">
        <f t="shared" si="0"/>
        <v>7</v>
      </c>
      <c r="I7" s="100"/>
      <c r="J7" s="143"/>
      <c r="K7" s="143"/>
      <c r="L7" s="100"/>
      <c r="M7" s="100"/>
      <c r="N7" s="100"/>
      <c r="O7" s="100"/>
      <c r="P7" s="100"/>
      <c r="Q7" s="100"/>
      <c r="R7" s="100"/>
      <c r="S7" s="100"/>
      <c r="T7" s="100">
        <v>1</v>
      </c>
      <c r="U7" s="100">
        <v>5</v>
      </c>
      <c r="V7" s="100"/>
      <c r="W7" s="100"/>
      <c r="X7" s="10"/>
      <c r="Y7" s="100"/>
      <c r="Z7" s="100">
        <v>1</v>
      </c>
      <c r="AA7" s="100"/>
    </row>
    <row r="8" spans="1:27" ht="12.75">
      <c r="A8">
        <v>6</v>
      </c>
      <c r="B8" s="98" t="s">
        <v>483</v>
      </c>
      <c r="C8" s="98" t="s">
        <v>484</v>
      </c>
      <c r="D8" s="98" t="s">
        <v>147</v>
      </c>
      <c r="E8" s="10">
        <v>2009</v>
      </c>
      <c r="F8" s="99">
        <v>54</v>
      </c>
      <c r="G8" s="99">
        <v>54</v>
      </c>
      <c r="H8" s="65">
        <f t="shared" si="0"/>
        <v>6</v>
      </c>
      <c r="I8" s="100"/>
      <c r="J8" s="143"/>
      <c r="K8" s="143"/>
      <c r="L8" s="100"/>
      <c r="M8" s="100"/>
      <c r="N8" s="100"/>
      <c r="O8" s="100"/>
      <c r="P8" s="100"/>
      <c r="Q8" s="100"/>
      <c r="R8" s="100"/>
      <c r="S8" s="100"/>
      <c r="T8" s="100">
        <v>1</v>
      </c>
      <c r="U8" s="100">
        <v>5</v>
      </c>
      <c r="V8" s="100"/>
      <c r="W8" s="100"/>
      <c r="X8" s="10"/>
      <c r="Y8" s="100"/>
      <c r="Z8" s="100"/>
      <c r="AA8" s="100"/>
    </row>
    <row r="9" spans="1:27" ht="12.75">
      <c r="A9">
        <v>7</v>
      </c>
      <c r="B9" s="115" t="s">
        <v>534</v>
      </c>
      <c r="C9" s="98" t="s">
        <v>535</v>
      </c>
      <c r="D9" s="98" t="s">
        <v>136</v>
      </c>
      <c r="E9" s="10">
        <v>2010</v>
      </c>
      <c r="F9" s="73">
        <v>54</v>
      </c>
      <c r="G9" s="73">
        <v>54</v>
      </c>
      <c r="H9" s="65">
        <f t="shared" si="0"/>
        <v>5</v>
      </c>
      <c r="L9" s="100"/>
      <c r="M9" s="100"/>
      <c r="N9" s="100"/>
      <c r="O9" s="100"/>
      <c r="P9" s="100"/>
      <c r="Q9" s="100"/>
      <c r="R9" s="100"/>
      <c r="S9" s="100"/>
      <c r="T9" s="100"/>
      <c r="U9" s="100">
        <v>4</v>
      </c>
      <c r="V9" s="100"/>
      <c r="W9" s="100"/>
      <c r="X9" s="10"/>
      <c r="Y9" s="100"/>
      <c r="Z9" s="100">
        <v>1</v>
      </c>
      <c r="AA9" s="100"/>
    </row>
    <row r="10" spans="1:27" ht="12.75">
      <c r="A10">
        <v>8</v>
      </c>
      <c r="B10" s="98" t="s">
        <v>478</v>
      </c>
      <c r="C10" s="98" t="s">
        <v>479</v>
      </c>
      <c r="D10" s="98" t="s">
        <v>266</v>
      </c>
      <c r="E10" s="10">
        <v>2009</v>
      </c>
      <c r="F10" s="99">
        <v>54</v>
      </c>
      <c r="G10" s="99">
        <v>54</v>
      </c>
      <c r="H10" s="65">
        <f t="shared" si="0"/>
        <v>5</v>
      </c>
      <c r="I10" s="100"/>
      <c r="J10" s="143"/>
      <c r="K10" s="143"/>
      <c r="L10" s="100"/>
      <c r="M10" s="100"/>
      <c r="N10" s="100"/>
      <c r="O10" s="100"/>
      <c r="P10" s="100"/>
      <c r="Q10" s="100"/>
      <c r="R10" s="100"/>
      <c r="S10" s="100"/>
      <c r="T10" s="100">
        <v>1</v>
      </c>
      <c r="U10" s="100"/>
      <c r="V10" s="100"/>
      <c r="W10" s="100"/>
      <c r="X10" s="10"/>
      <c r="Y10" s="100"/>
      <c r="Z10" s="100">
        <v>4</v>
      </c>
      <c r="AA10" s="100"/>
    </row>
    <row r="11" spans="1:27" ht="12.75">
      <c r="A11">
        <v>9</v>
      </c>
      <c r="B11" s="115" t="s">
        <v>437</v>
      </c>
      <c r="C11" s="98" t="s">
        <v>242</v>
      </c>
      <c r="D11" s="98" t="s">
        <v>89</v>
      </c>
      <c r="E11" s="10">
        <v>2011</v>
      </c>
      <c r="F11" s="99">
        <v>54</v>
      </c>
      <c r="G11" s="99">
        <v>54</v>
      </c>
      <c r="H11" s="65">
        <f t="shared" si="0"/>
        <v>2</v>
      </c>
      <c r="I11" s="100"/>
      <c r="J11" s="143"/>
      <c r="K11" s="143"/>
      <c r="L11" s="100"/>
      <c r="M11" s="100"/>
      <c r="N11" s="100"/>
      <c r="O11" s="100"/>
      <c r="P11" s="100"/>
      <c r="Q11" s="100"/>
      <c r="R11" s="100"/>
      <c r="S11" s="100"/>
      <c r="T11" s="114">
        <v>1</v>
      </c>
      <c r="U11" s="100"/>
      <c r="V11" s="100"/>
      <c r="W11" s="100"/>
      <c r="X11" s="10"/>
      <c r="Y11" s="100"/>
      <c r="Z11" s="100">
        <v>1</v>
      </c>
      <c r="AA11" s="100"/>
    </row>
    <row r="12" spans="1:27" ht="12.75">
      <c r="A12">
        <v>10</v>
      </c>
      <c r="B12" s="115" t="s">
        <v>552</v>
      </c>
      <c r="C12" s="98" t="s">
        <v>354</v>
      </c>
      <c r="D12" s="98" t="s">
        <v>101</v>
      </c>
      <c r="E12" s="10">
        <v>2010</v>
      </c>
      <c r="F12" s="99">
        <v>39</v>
      </c>
      <c r="G12" s="99"/>
      <c r="H12" s="65">
        <f t="shared" si="0"/>
        <v>2</v>
      </c>
      <c r="I12" s="100"/>
      <c r="J12" s="143"/>
      <c r="K12" s="143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"/>
      <c r="Y12" s="100"/>
      <c r="Z12" s="100">
        <v>2</v>
      </c>
      <c r="AA12" s="100"/>
    </row>
    <row r="13" spans="1:27" ht="12.75">
      <c r="A13">
        <v>11</v>
      </c>
      <c r="B13" s="115" t="s">
        <v>554</v>
      </c>
      <c r="C13" s="98" t="s">
        <v>555</v>
      </c>
      <c r="D13" s="98" t="s">
        <v>136</v>
      </c>
      <c r="E13" s="10">
        <v>2010</v>
      </c>
      <c r="F13" s="99">
        <v>54</v>
      </c>
      <c r="G13" s="99"/>
      <c r="H13" s="65">
        <f t="shared" si="0"/>
        <v>1</v>
      </c>
      <c r="I13" s="100"/>
      <c r="J13" s="143"/>
      <c r="K13" s="143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"/>
      <c r="Y13" s="100"/>
      <c r="Z13" s="100">
        <v>1</v>
      </c>
      <c r="AA13" s="100"/>
    </row>
    <row r="14" spans="1:27" ht="12.75">
      <c r="A14">
        <v>12</v>
      </c>
      <c r="B14" s="115" t="s">
        <v>475</v>
      </c>
      <c r="C14" s="98" t="s">
        <v>476</v>
      </c>
      <c r="D14" s="98" t="s">
        <v>85</v>
      </c>
      <c r="E14" s="10">
        <v>2010</v>
      </c>
      <c r="F14" s="99">
        <v>54</v>
      </c>
      <c r="G14" s="99"/>
      <c r="H14" s="65">
        <f t="shared" si="0"/>
        <v>1</v>
      </c>
      <c r="I14" s="100"/>
      <c r="J14" s="143"/>
      <c r="K14" s="143"/>
      <c r="L14" s="100"/>
      <c r="M14" s="100"/>
      <c r="N14" s="100"/>
      <c r="O14" s="100"/>
      <c r="P14" s="100"/>
      <c r="Q14" s="100"/>
      <c r="R14" s="100"/>
      <c r="S14" s="100"/>
      <c r="T14" s="100">
        <v>1</v>
      </c>
      <c r="U14" s="100"/>
      <c r="V14" s="100"/>
      <c r="W14" s="100"/>
      <c r="X14" s="10"/>
      <c r="Y14" s="100"/>
      <c r="Z14" s="100"/>
      <c r="AA14" s="100"/>
    </row>
    <row r="15" spans="1:27" ht="12.75">
      <c r="A15">
        <v>13</v>
      </c>
      <c r="B15" s="98" t="s">
        <v>282</v>
      </c>
      <c r="C15" s="98" t="s">
        <v>313</v>
      </c>
      <c r="D15" s="98" t="s">
        <v>256</v>
      </c>
      <c r="E15" s="10">
        <v>2009</v>
      </c>
      <c r="F15" s="99">
        <v>52</v>
      </c>
      <c r="G15" s="99"/>
      <c r="H15" s="65">
        <f t="shared" si="0"/>
        <v>1</v>
      </c>
      <c r="I15" s="100"/>
      <c r="J15" s="143"/>
      <c r="K15" s="143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"/>
      <c r="Y15" s="100"/>
      <c r="Z15" s="100">
        <v>1</v>
      </c>
      <c r="AA15" s="100"/>
    </row>
    <row r="16" spans="1:27" ht="12.75">
      <c r="A16">
        <v>14</v>
      </c>
      <c r="B16" s="115" t="s">
        <v>482</v>
      </c>
      <c r="C16" s="98" t="s">
        <v>135</v>
      </c>
      <c r="D16" s="98" t="s">
        <v>102</v>
      </c>
      <c r="E16" s="10">
        <v>2011</v>
      </c>
      <c r="F16" s="99">
        <v>54</v>
      </c>
      <c r="G16" s="99"/>
      <c r="H16" s="65">
        <f t="shared" si="0"/>
        <v>1</v>
      </c>
      <c r="I16" s="100"/>
      <c r="J16" s="143"/>
      <c r="K16" s="143"/>
      <c r="L16" s="100"/>
      <c r="M16" s="100"/>
      <c r="N16" s="100"/>
      <c r="O16" s="100"/>
      <c r="P16" s="100"/>
      <c r="Q16" s="100"/>
      <c r="R16" s="100"/>
      <c r="S16" s="100"/>
      <c r="T16" s="100">
        <v>1</v>
      </c>
      <c r="U16" s="100"/>
      <c r="V16" s="100"/>
      <c r="W16" s="100"/>
      <c r="X16" s="10"/>
      <c r="Y16" s="100"/>
      <c r="Z16" s="100"/>
      <c r="AA16" s="100"/>
    </row>
    <row r="17" spans="1:27" ht="12.75">
      <c r="A17">
        <v>15</v>
      </c>
      <c r="B17" s="115" t="s">
        <v>556</v>
      </c>
      <c r="C17" s="98" t="s">
        <v>557</v>
      </c>
      <c r="D17" s="98" t="s">
        <v>136</v>
      </c>
      <c r="E17" s="10">
        <v>2010</v>
      </c>
      <c r="F17" s="99">
        <v>54</v>
      </c>
      <c r="G17" s="99"/>
      <c r="H17" s="65">
        <f t="shared" si="0"/>
        <v>1</v>
      </c>
      <c r="I17" s="100"/>
      <c r="J17" s="143"/>
      <c r="K17" s="143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"/>
      <c r="Y17" s="100"/>
      <c r="Z17" s="100">
        <v>1</v>
      </c>
      <c r="AA17" s="100"/>
    </row>
    <row r="18" spans="1:27" ht="12.75">
      <c r="A18">
        <v>16</v>
      </c>
      <c r="B18" s="115" t="s">
        <v>553</v>
      </c>
      <c r="C18" s="98" t="s">
        <v>333</v>
      </c>
      <c r="D18" s="98" t="s">
        <v>336</v>
      </c>
      <c r="E18" s="10">
        <v>2012</v>
      </c>
      <c r="F18" s="99">
        <v>45</v>
      </c>
      <c r="G18" s="99"/>
      <c r="H18" s="65">
        <f t="shared" si="0"/>
        <v>1</v>
      </c>
      <c r="I18" s="100"/>
      <c r="J18" s="143"/>
      <c r="K18" s="143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"/>
      <c r="Y18" s="100"/>
      <c r="Z18" s="100">
        <v>1</v>
      </c>
      <c r="AA18" s="100"/>
    </row>
    <row r="19" spans="1:27" ht="12.75">
      <c r="A19" s="10"/>
      <c r="B19" s="332" t="s">
        <v>282</v>
      </c>
      <c r="C19" s="335" t="s">
        <v>586</v>
      </c>
      <c r="D19" s="332" t="s">
        <v>256</v>
      </c>
      <c r="E19" s="333">
        <v>2009</v>
      </c>
      <c r="F19" s="99"/>
      <c r="G19" s="99"/>
      <c r="I19" s="100"/>
      <c r="J19" s="143"/>
      <c r="K19" s="143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"/>
      <c r="Y19" s="100"/>
      <c r="Z19" s="100"/>
      <c r="AA19" s="100"/>
    </row>
    <row r="20" spans="2:4" ht="12.75">
      <c r="B20" s="98"/>
      <c r="C20" s="63"/>
      <c r="D20" s="63"/>
    </row>
    <row r="21" spans="2:28" ht="12.75">
      <c r="B21" s="116" t="s">
        <v>112</v>
      </c>
      <c r="C21" s="334" t="s">
        <v>587</v>
      </c>
      <c r="D21" s="270" t="s">
        <v>588</v>
      </c>
      <c r="E21" s="271" t="s">
        <v>589</v>
      </c>
      <c r="F21" s="72" t="s">
        <v>86</v>
      </c>
      <c r="G21" s="72" t="s">
        <v>87</v>
      </c>
      <c r="H21" s="65" t="s">
        <v>0</v>
      </c>
      <c r="I21" s="65" t="s">
        <v>82</v>
      </c>
      <c r="J21" s="142" t="s">
        <v>104</v>
      </c>
      <c r="K21" s="142" t="s">
        <v>421</v>
      </c>
      <c r="L21" s="65" t="s">
        <v>140</v>
      </c>
      <c r="M21" s="65" t="s">
        <v>163</v>
      </c>
      <c r="N21" s="65" t="s">
        <v>108</v>
      </c>
      <c r="O21" s="65" t="s">
        <v>160</v>
      </c>
      <c r="P21" s="65" t="s">
        <v>91</v>
      </c>
      <c r="Q21" s="65" t="s">
        <v>92</v>
      </c>
      <c r="R21" s="65" t="s">
        <v>302</v>
      </c>
      <c r="S21" s="65" t="s">
        <v>195</v>
      </c>
      <c r="T21" s="65" t="s">
        <v>166</v>
      </c>
      <c r="U21" s="65" t="s">
        <v>167</v>
      </c>
      <c r="V21" s="65" t="s">
        <v>165</v>
      </c>
      <c r="W21" s="65" t="s">
        <v>93</v>
      </c>
      <c r="X21" s="65" t="s">
        <v>114</v>
      </c>
      <c r="Y21" s="65" t="s">
        <v>546</v>
      </c>
      <c r="Z21" s="65" t="s">
        <v>80</v>
      </c>
      <c r="AA21" s="65" t="s">
        <v>376</v>
      </c>
      <c r="AB21" s="65"/>
    </row>
    <row r="22" spans="2:28" ht="12.75">
      <c r="B22" s="106" t="s">
        <v>389</v>
      </c>
      <c r="C22" s="107"/>
      <c r="D22" s="107"/>
      <c r="E22" s="107"/>
      <c r="F22" s="108"/>
      <c r="G22" s="108"/>
      <c r="H22" s="392"/>
      <c r="I22" s="109"/>
      <c r="J22" s="146"/>
      <c r="K22" s="146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7"/>
      <c r="Y22" s="109"/>
      <c r="Z22" s="109"/>
      <c r="AA22" s="109"/>
      <c r="AB22" s="107"/>
    </row>
    <row r="23" spans="1:28" ht="12.75">
      <c r="A23" s="10">
        <v>1</v>
      </c>
      <c r="B23" s="98" t="s">
        <v>173</v>
      </c>
      <c r="C23" s="98" t="s">
        <v>174</v>
      </c>
      <c r="D23" s="98" t="s">
        <v>147</v>
      </c>
      <c r="E23" s="10">
        <v>2009</v>
      </c>
      <c r="F23" s="99">
        <v>22</v>
      </c>
      <c r="G23" s="99">
        <v>10.7</v>
      </c>
      <c r="H23" s="65">
        <f aca="true" t="shared" si="1" ref="H23:H62">SUM(I23:AB23)</f>
        <v>112</v>
      </c>
      <c r="I23" s="100">
        <v>1</v>
      </c>
      <c r="J23" s="143">
        <v>1</v>
      </c>
      <c r="K23" s="143"/>
      <c r="L23" s="100">
        <v>1</v>
      </c>
      <c r="M23" s="100">
        <v>10</v>
      </c>
      <c r="N23" s="100">
        <v>8</v>
      </c>
      <c r="O23" s="100">
        <v>20</v>
      </c>
      <c r="P23" s="100"/>
      <c r="Q23" s="100" t="s">
        <v>447</v>
      </c>
      <c r="R23" s="100">
        <v>8</v>
      </c>
      <c r="S23" s="100"/>
      <c r="T23" s="114">
        <v>10</v>
      </c>
      <c r="U23" s="100">
        <v>5</v>
      </c>
      <c r="V23" s="100"/>
      <c r="W23" s="100"/>
      <c r="X23" s="10"/>
      <c r="Y23" s="100">
        <v>30</v>
      </c>
      <c r="Z23" s="100">
        <v>8</v>
      </c>
      <c r="AA23" s="100">
        <v>10</v>
      </c>
      <c r="AB23" s="10"/>
    </row>
    <row r="24" spans="1:28" ht="12.75">
      <c r="A24" s="10">
        <v>2</v>
      </c>
      <c r="B24" s="98" t="s">
        <v>379</v>
      </c>
      <c r="C24" s="98" t="s">
        <v>276</v>
      </c>
      <c r="D24" s="98" t="s">
        <v>252</v>
      </c>
      <c r="E24" s="10">
        <v>2009</v>
      </c>
      <c r="F24" s="99">
        <v>30.5</v>
      </c>
      <c r="G24" s="99">
        <v>15.8</v>
      </c>
      <c r="H24" s="65">
        <f t="shared" si="1"/>
        <v>73.5</v>
      </c>
      <c r="I24" s="100">
        <v>1</v>
      </c>
      <c r="J24" s="143"/>
      <c r="K24" s="143">
        <v>6</v>
      </c>
      <c r="L24" s="100">
        <v>1</v>
      </c>
      <c r="M24" s="100"/>
      <c r="N24" s="100"/>
      <c r="O24" s="100"/>
      <c r="P24" s="100"/>
      <c r="Q24" s="100"/>
      <c r="R24" s="100"/>
      <c r="S24" s="100">
        <v>1</v>
      </c>
      <c r="T24" s="100">
        <v>1</v>
      </c>
      <c r="U24" s="100">
        <v>7.5</v>
      </c>
      <c r="V24" s="100"/>
      <c r="W24" s="100"/>
      <c r="X24" s="10"/>
      <c r="Y24" s="100">
        <v>40</v>
      </c>
      <c r="Z24" s="100">
        <v>6</v>
      </c>
      <c r="AA24" s="100">
        <v>10</v>
      </c>
      <c r="AB24" s="10"/>
    </row>
    <row r="25" spans="1:28" ht="12.75">
      <c r="A25" s="10">
        <v>3</v>
      </c>
      <c r="B25" s="115" t="s">
        <v>205</v>
      </c>
      <c r="C25" s="98" t="s">
        <v>206</v>
      </c>
      <c r="D25" s="98" t="s">
        <v>127</v>
      </c>
      <c r="E25" s="10">
        <v>2010</v>
      </c>
      <c r="F25" s="99">
        <v>38</v>
      </c>
      <c r="G25" s="99">
        <v>34.5</v>
      </c>
      <c r="H25" s="65">
        <f t="shared" si="1"/>
        <v>57</v>
      </c>
      <c r="I25" s="100"/>
      <c r="J25" s="143"/>
      <c r="K25" s="143">
        <v>5</v>
      </c>
      <c r="L25" s="100"/>
      <c r="M25" s="100"/>
      <c r="N25" s="100"/>
      <c r="O25" s="100"/>
      <c r="P25" s="100"/>
      <c r="Q25" s="100"/>
      <c r="R25" s="100"/>
      <c r="S25" s="100"/>
      <c r="T25" s="100">
        <v>1</v>
      </c>
      <c r="U25" s="100"/>
      <c r="V25" s="100"/>
      <c r="W25" s="100"/>
      <c r="X25" s="10"/>
      <c r="Y25" s="100">
        <v>50</v>
      </c>
      <c r="Z25" s="100">
        <v>1</v>
      </c>
      <c r="AA25" s="100"/>
      <c r="AB25" s="10"/>
    </row>
    <row r="26" spans="1:28" ht="12.75">
      <c r="A26" s="10">
        <v>4</v>
      </c>
      <c r="B26" s="98" t="s">
        <v>168</v>
      </c>
      <c r="C26" s="98" t="s">
        <v>161</v>
      </c>
      <c r="D26" s="98" t="s">
        <v>130</v>
      </c>
      <c r="E26" s="10">
        <v>2009</v>
      </c>
      <c r="F26" s="99">
        <v>18.3</v>
      </c>
      <c r="G26" s="99">
        <v>13.5</v>
      </c>
      <c r="H26" s="65">
        <f t="shared" si="1"/>
        <v>56</v>
      </c>
      <c r="I26" s="100">
        <v>2</v>
      </c>
      <c r="J26" s="143">
        <v>1</v>
      </c>
      <c r="K26" s="143"/>
      <c r="L26" s="100">
        <v>1</v>
      </c>
      <c r="M26" s="100">
        <v>10</v>
      </c>
      <c r="N26" s="100">
        <v>1</v>
      </c>
      <c r="O26" s="100"/>
      <c r="P26" s="100" t="s">
        <v>447</v>
      </c>
      <c r="Q26" s="100"/>
      <c r="R26" s="100">
        <v>1</v>
      </c>
      <c r="S26" s="100">
        <v>1</v>
      </c>
      <c r="T26" s="100">
        <v>10</v>
      </c>
      <c r="U26" s="100">
        <v>8</v>
      </c>
      <c r="V26" s="100" t="s">
        <v>447</v>
      </c>
      <c r="W26" s="100"/>
      <c r="X26" s="10"/>
      <c r="Y26" s="100">
        <v>1</v>
      </c>
      <c r="Z26" s="100">
        <v>10</v>
      </c>
      <c r="AA26" s="100">
        <v>10</v>
      </c>
      <c r="AB26" s="10"/>
    </row>
    <row r="27" spans="1:28" ht="12.75">
      <c r="A27" s="10">
        <v>5</v>
      </c>
      <c r="B27" s="115" t="s">
        <v>203</v>
      </c>
      <c r="C27" s="98" t="s">
        <v>204</v>
      </c>
      <c r="D27" s="98" t="s">
        <v>127</v>
      </c>
      <c r="E27" s="10">
        <v>2011</v>
      </c>
      <c r="F27" s="99">
        <v>42</v>
      </c>
      <c r="G27" s="99">
        <v>30</v>
      </c>
      <c r="H27" s="65">
        <f t="shared" si="1"/>
        <v>51</v>
      </c>
      <c r="I27" s="100"/>
      <c r="J27" s="143"/>
      <c r="K27" s="143">
        <v>8</v>
      </c>
      <c r="L27" s="100"/>
      <c r="M27" s="100"/>
      <c r="N27" s="100"/>
      <c r="O27" s="100"/>
      <c r="P27" s="100"/>
      <c r="Q27" s="100"/>
      <c r="R27" s="100"/>
      <c r="S27" s="100"/>
      <c r="T27" s="100">
        <v>2</v>
      </c>
      <c r="U27" s="100"/>
      <c r="V27" s="100"/>
      <c r="W27" s="100"/>
      <c r="X27" s="10"/>
      <c r="Y27" s="100">
        <v>40</v>
      </c>
      <c r="Z27" s="100">
        <v>1</v>
      </c>
      <c r="AA27" s="100"/>
      <c r="AB27" s="10"/>
    </row>
    <row r="28" spans="1:28" ht="12.75">
      <c r="A28" s="10">
        <v>6</v>
      </c>
      <c r="B28" s="115" t="s">
        <v>200</v>
      </c>
      <c r="C28" s="98" t="s">
        <v>201</v>
      </c>
      <c r="D28" s="98" t="s">
        <v>127</v>
      </c>
      <c r="E28" s="10">
        <v>2011</v>
      </c>
      <c r="F28" s="99">
        <v>36</v>
      </c>
      <c r="G28" s="99">
        <v>26.5</v>
      </c>
      <c r="H28" s="65">
        <f t="shared" si="1"/>
        <v>42</v>
      </c>
      <c r="I28" s="100"/>
      <c r="J28" s="143"/>
      <c r="K28" s="143">
        <v>10</v>
      </c>
      <c r="L28" s="100">
        <v>1</v>
      </c>
      <c r="M28" s="100"/>
      <c r="N28" s="100"/>
      <c r="O28" s="100"/>
      <c r="P28" s="100"/>
      <c r="Q28" s="100"/>
      <c r="R28" s="100"/>
      <c r="S28" s="100"/>
      <c r="T28" s="114"/>
      <c r="U28" s="100"/>
      <c r="V28" s="100"/>
      <c r="W28" s="100"/>
      <c r="X28" s="10"/>
      <c r="Y28" s="100">
        <v>30</v>
      </c>
      <c r="Z28" s="100">
        <v>1</v>
      </c>
      <c r="AA28" s="100"/>
      <c r="AB28" s="10"/>
    </row>
    <row r="29" spans="1:28" ht="12.75">
      <c r="A29" s="10">
        <v>7</v>
      </c>
      <c r="B29" s="115" t="s">
        <v>198</v>
      </c>
      <c r="C29" s="98" t="s">
        <v>199</v>
      </c>
      <c r="D29" s="98" t="s">
        <v>89</v>
      </c>
      <c r="E29" s="10">
        <v>2010</v>
      </c>
      <c r="F29" s="99">
        <v>32.5</v>
      </c>
      <c r="G29" s="99">
        <v>23.2</v>
      </c>
      <c r="H29" s="65">
        <f t="shared" si="1"/>
        <v>19</v>
      </c>
      <c r="I29" s="100"/>
      <c r="J29" s="143"/>
      <c r="K29" s="143">
        <v>8</v>
      </c>
      <c r="L29" s="100">
        <v>1</v>
      </c>
      <c r="M29" s="100"/>
      <c r="N29" s="100"/>
      <c r="O29" s="100"/>
      <c r="P29" s="100"/>
      <c r="Q29" s="100"/>
      <c r="R29" s="100"/>
      <c r="S29" s="100"/>
      <c r="T29" s="114">
        <v>8</v>
      </c>
      <c r="U29" s="100"/>
      <c r="V29" s="100"/>
      <c r="W29" s="100"/>
      <c r="X29" s="10"/>
      <c r="Y29" s="100">
        <v>1</v>
      </c>
      <c r="Z29" s="100">
        <v>1</v>
      </c>
      <c r="AA29" s="100"/>
      <c r="AB29" s="10"/>
    </row>
    <row r="30" spans="1:28" ht="12.75">
      <c r="A30" s="10">
        <v>8</v>
      </c>
      <c r="B30" s="98" t="s">
        <v>377</v>
      </c>
      <c r="C30" s="98" t="s">
        <v>378</v>
      </c>
      <c r="D30" s="98" t="s">
        <v>130</v>
      </c>
      <c r="E30" s="10">
        <v>2009</v>
      </c>
      <c r="F30" s="99">
        <v>22.8</v>
      </c>
      <c r="G30" s="99">
        <v>22.8</v>
      </c>
      <c r="H30" s="65">
        <f t="shared" si="1"/>
        <v>18</v>
      </c>
      <c r="I30" s="100"/>
      <c r="J30" s="143"/>
      <c r="K30" s="143"/>
      <c r="L30" s="100"/>
      <c r="M30" s="100"/>
      <c r="N30" s="100"/>
      <c r="O30" s="100"/>
      <c r="P30" s="100"/>
      <c r="Q30" s="100"/>
      <c r="R30" s="100"/>
      <c r="S30" s="100"/>
      <c r="T30" s="100">
        <v>6</v>
      </c>
      <c r="U30" s="100">
        <v>8</v>
      </c>
      <c r="V30" s="100"/>
      <c r="W30" s="100"/>
      <c r="X30" s="10"/>
      <c r="Y30" s="100"/>
      <c r="Z30" s="100">
        <v>4</v>
      </c>
      <c r="AA30" s="100"/>
      <c r="AB30" s="10"/>
    </row>
    <row r="31" spans="1:28" ht="12.75">
      <c r="A31" s="10">
        <v>9</v>
      </c>
      <c r="B31" s="98" t="s">
        <v>385</v>
      </c>
      <c r="C31" s="98" t="s">
        <v>358</v>
      </c>
      <c r="D31" s="98" t="s">
        <v>101</v>
      </c>
      <c r="E31" s="10">
        <v>2009</v>
      </c>
      <c r="F31" s="99">
        <v>28.4</v>
      </c>
      <c r="G31" s="99">
        <v>36</v>
      </c>
      <c r="H31" s="65">
        <f t="shared" si="1"/>
        <v>16</v>
      </c>
      <c r="I31" s="100"/>
      <c r="J31" s="143"/>
      <c r="K31" s="143"/>
      <c r="L31" s="100"/>
      <c r="M31" s="100"/>
      <c r="N31" s="100"/>
      <c r="O31" s="100"/>
      <c r="P31" s="100"/>
      <c r="Q31" s="100"/>
      <c r="R31" s="100">
        <v>15</v>
      </c>
      <c r="S31" s="100"/>
      <c r="T31" s="100"/>
      <c r="U31" s="100"/>
      <c r="V31" s="100"/>
      <c r="W31" s="100"/>
      <c r="X31" s="10"/>
      <c r="Y31" s="100"/>
      <c r="Z31" s="100">
        <v>1</v>
      </c>
      <c r="AA31" s="100"/>
      <c r="AB31" s="10"/>
    </row>
    <row r="32" spans="1:28" ht="12.75">
      <c r="A32" s="10">
        <v>10</v>
      </c>
      <c r="B32" s="98" t="s">
        <v>462</v>
      </c>
      <c r="C32" s="98" t="s">
        <v>270</v>
      </c>
      <c r="D32" s="98" t="s">
        <v>85</v>
      </c>
      <c r="E32" s="10">
        <v>2009</v>
      </c>
      <c r="F32" s="99">
        <v>29.5</v>
      </c>
      <c r="G32" s="99">
        <v>29.5</v>
      </c>
      <c r="H32" s="65">
        <f t="shared" si="1"/>
        <v>14</v>
      </c>
      <c r="I32" s="100"/>
      <c r="J32" s="143"/>
      <c r="K32" s="143"/>
      <c r="L32" s="100"/>
      <c r="M32" s="100"/>
      <c r="N32" s="100"/>
      <c r="O32" s="100"/>
      <c r="P32" s="100"/>
      <c r="Q32" s="100"/>
      <c r="R32" s="100"/>
      <c r="S32" s="100"/>
      <c r="T32" s="100">
        <v>4</v>
      </c>
      <c r="U32" s="100">
        <v>8</v>
      </c>
      <c r="V32" s="100"/>
      <c r="W32" s="100"/>
      <c r="X32" s="10"/>
      <c r="Y32" s="100">
        <v>1</v>
      </c>
      <c r="Z32" s="100">
        <v>1</v>
      </c>
      <c r="AA32" s="100"/>
      <c r="AB32" s="10"/>
    </row>
    <row r="33" spans="1:28" ht="12.75">
      <c r="A33" s="10">
        <v>11</v>
      </c>
      <c r="B33" s="115" t="s">
        <v>182</v>
      </c>
      <c r="C33" s="98" t="s">
        <v>129</v>
      </c>
      <c r="D33" s="98" t="s">
        <v>147</v>
      </c>
      <c r="E33" s="10">
        <v>2010</v>
      </c>
      <c r="F33" s="99">
        <v>29.5</v>
      </c>
      <c r="G33" s="99">
        <v>22.4</v>
      </c>
      <c r="H33" s="65">
        <f t="shared" si="1"/>
        <v>12</v>
      </c>
      <c r="I33" s="100">
        <v>1</v>
      </c>
      <c r="J33" s="143">
        <v>1</v>
      </c>
      <c r="K33" s="143"/>
      <c r="L33" s="100">
        <v>1</v>
      </c>
      <c r="M33" s="100"/>
      <c r="N33" s="100"/>
      <c r="O33" s="100"/>
      <c r="P33" s="100"/>
      <c r="Q33" s="100"/>
      <c r="R33" s="100">
        <v>1</v>
      </c>
      <c r="S33" s="100"/>
      <c r="T33" s="100">
        <v>1</v>
      </c>
      <c r="U33" s="100">
        <v>5</v>
      </c>
      <c r="V33" s="100"/>
      <c r="W33" s="100"/>
      <c r="X33" s="10"/>
      <c r="Y33" s="100">
        <v>1</v>
      </c>
      <c r="Z33" s="100">
        <v>1</v>
      </c>
      <c r="AA33" s="100"/>
      <c r="AB33" s="10"/>
    </row>
    <row r="34" spans="1:28" ht="12.75">
      <c r="A34" s="10">
        <v>12</v>
      </c>
      <c r="B34" s="98" t="s">
        <v>435</v>
      </c>
      <c r="C34" s="98" t="s">
        <v>436</v>
      </c>
      <c r="D34" s="98" t="s">
        <v>212</v>
      </c>
      <c r="E34" s="10">
        <v>2009</v>
      </c>
      <c r="F34" s="99">
        <v>54</v>
      </c>
      <c r="G34" s="99">
        <v>42</v>
      </c>
      <c r="H34" s="65">
        <f t="shared" si="1"/>
        <v>3</v>
      </c>
      <c r="I34" s="100"/>
      <c r="J34" s="143"/>
      <c r="K34" s="143"/>
      <c r="L34" s="100">
        <v>1</v>
      </c>
      <c r="M34" s="100"/>
      <c r="N34" s="100"/>
      <c r="O34" s="100"/>
      <c r="P34" s="100"/>
      <c r="Q34" s="100"/>
      <c r="R34" s="100"/>
      <c r="S34" s="100"/>
      <c r="T34" s="100">
        <v>1</v>
      </c>
      <c r="U34" s="100"/>
      <c r="V34" s="100"/>
      <c r="W34" s="100"/>
      <c r="X34" s="10"/>
      <c r="Y34" s="100"/>
      <c r="Z34" s="100">
        <v>1</v>
      </c>
      <c r="AA34" s="100"/>
      <c r="AB34" s="10"/>
    </row>
    <row r="35" spans="1:28" ht="12.75">
      <c r="A35" s="10">
        <v>13</v>
      </c>
      <c r="B35" s="98" t="s">
        <v>437</v>
      </c>
      <c r="C35" s="98" t="s">
        <v>438</v>
      </c>
      <c r="D35" s="98" t="s">
        <v>89</v>
      </c>
      <c r="E35" s="10">
        <v>2009</v>
      </c>
      <c r="F35" s="99">
        <v>40</v>
      </c>
      <c r="G35" s="99">
        <v>38</v>
      </c>
      <c r="H35" s="65">
        <f t="shared" si="1"/>
        <v>3</v>
      </c>
      <c r="I35" s="100"/>
      <c r="J35" s="143"/>
      <c r="K35" s="143"/>
      <c r="L35" s="100">
        <v>1</v>
      </c>
      <c r="M35" s="100"/>
      <c r="N35" s="100"/>
      <c r="O35" s="100"/>
      <c r="P35" s="100"/>
      <c r="Q35" s="100"/>
      <c r="R35" s="100"/>
      <c r="S35" s="100"/>
      <c r="T35" s="114"/>
      <c r="U35" s="100"/>
      <c r="V35" s="100"/>
      <c r="W35" s="100"/>
      <c r="X35" s="10"/>
      <c r="Y35" s="100">
        <v>1</v>
      </c>
      <c r="Z35" s="100">
        <v>1</v>
      </c>
      <c r="AA35" s="100"/>
      <c r="AB35" s="10"/>
    </row>
    <row r="36" spans="1:28" ht="12.75">
      <c r="A36" s="10">
        <v>14</v>
      </c>
      <c r="B36" s="115" t="s">
        <v>439</v>
      </c>
      <c r="C36" s="98" t="s">
        <v>440</v>
      </c>
      <c r="D36" s="98" t="s">
        <v>212</v>
      </c>
      <c r="E36" s="10">
        <v>2010</v>
      </c>
      <c r="F36" s="99">
        <v>46</v>
      </c>
      <c r="G36" s="99">
        <v>35.5</v>
      </c>
      <c r="H36" s="65">
        <f t="shared" si="1"/>
        <v>3</v>
      </c>
      <c r="I36" s="100"/>
      <c r="J36" s="143"/>
      <c r="K36" s="143"/>
      <c r="L36" s="100">
        <v>1</v>
      </c>
      <c r="M36" s="100"/>
      <c r="N36" s="100"/>
      <c r="O36" s="100"/>
      <c r="P36" s="100"/>
      <c r="Q36" s="100"/>
      <c r="R36" s="100"/>
      <c r="S36" s="100"/>
      <c r="T36" s="100">
        <v>1</v>
      </c>
      <c r="U36" s="100"/>
      <c r="V36" s="100"/>
      <c r="W36" s="100"/>
      <c r="X36" s="10"/>
      <c r="Y36" s="100"/>
      <c r="Z36" s="100">
        <v>1</v>
      </c>
      <c r="AA36" s="100"/>
      <c r="AB36" s="10"/>
    </row>
    <row r="37" spans="1:28" ht="12.75">
      <c r="A37" s="10">
        <v>15</v>
      </c>
      <c r="B37" s="115" t="s">
        <v>176</v>
      </c>
      <c r="C37" s="98" t="s">
        <v>177</v>
      </c>
      <c r="D37" s="98" t="s">
        <v>136</v>
      </c>
      <c r="E37" s="10">
        <v>2011</v>
      </c>
      <c r="F37" s="99">
        <v>42</v>
      </c>
      <c r="G37" s="99">
        <v>42</v>
      </c>
      <c r="H37" s="65">
        <f t="shared" si="1"/>
        <v>2</v>
      </c>
      <c r="I37" s="100"/>
      <c r="J37" s="143"/>
      <c r="K37" s="143"/>
      <c r="L37" s="100"/>
      <c r="M37" s="100"/>
      <c r="N37" s="100"/>
      <c r="O37" s="100"/>
      <c r="P37" s="100"/>
      <c r="Q37" s="100"/>
      <c r="R37" s="100"/>
      <c r="S37" s="100"/>
      <c r="T37" s="100">
        <v>1</v>
      </c>
      <c r="U37" s="100"/>
      <c r="V37" s="100"/>
      <c r="W37" s="100"/>
      <c r="X37" s="10"/>
      <c r="Y37" s="100">
        <v>1</v>
      </c>
      <c r="Z37" s="100"/>
      <c r="AA37" s="100"/>
      <c r="AB37" s="10"/>
    </row>
    <row r="38" spans="1:28" ht="12.75">
      <c r="A38" s="10">
        <v>16</v>
      </c>
      <c r="B38" s="115" t="s">
        <v>471</v>
      </c>
      <c r="C38" s="98" t="s">
        <v>472</v>
      </c>
      <c r="D38" s="98" t="s">
        <v>252</v>
      </c>
      <c r="E38" s="10">
        <v>2012</v>
      </c>
      <c r="F38" s="99">
        <v>45</v>
      </c>
      <c r="G38" s="99">
        <v>45</v>
      </c>
      <c r="H38" s="65">
        <f t="shared" si="1"/>
        <v>2</v>
      </c>
      <c r="I38" s="100"/>
      <c r="J38" s="143"/>
      <c r="K38" s="143"/>
      <c r="L38" s="100"/>
      <c r="M38" s="100"/>
      <c r="N38" s="100"/>
      <c r="O38" s="100"/>
      <c r="P38" s="100"/>
      <c r="Q38" s="100"/>
      <c r="R38" s="100"/>
      <c r="S38" s="100"/>
      <c r="T38" s="100">
        <v>1</v>
      </c>
      <c r="U38" s="100"/>
      <c r="V38" s="100"/>
      <c r="W38" s="100"/>
      <c r="X38" s="10"/>
      <c r="Y38" s="100"/>
      <c r="Z38" s="100">
        <v>1</v>
      </c>
      <c r="AA38" s="100"/>
      <c r="AB38" s="10"/>
    </row>
    <row r="39" spans="1:28" ht="12.75">
      <c r="A39" s="10">
        <v>17</v>
      </c>
      <c r="B39" s="115" t="s">
        <v>463</v>
      </c>
      <c r="C39" s="98" t="s">
        <v>464</v>
      </c>
      <c r="D39" s="98" t="s">
        <v>246</v>
      </c>
      <c r="E39" s="10">
        <v>2010</v>
      </c>
      <c r="F39" s="99">
        <v>36</v>
      </c>
      <c r="G39" s="99">
        <v>35.5</v>
      </c>
      <c r="H39" s="65">
        <f t="shared" si="1"/>
        <v>2</v>
      </c>
      <c r="I39" s="100"/>
      <c r="J39" s="143"/>
      <c r="K39" s="143"/>
      <c r="L39" s="100"/>
      <c r="M39" s="100"/>
      <c r="N39" s="100"/>
      <c r="O39" s="100"/>
      <c r="P39" s="100"/>
      <c r="Q39" s="100"/>
      <c r="R39" s="100"/>
      <c r="S39" s="100"/>
      <c r="T39" s="100">
        <v>1</v>
      </c>
      <c r="U39" s="100"/>
      <c r="V39" s="100"/>
      <c r="W39" s="100"/>
      <c r="X39" s="10"/>
      <c r="Y39" s="100"/>
      <c r="Z39" s="100">
        <v>1</v>
      </c>
      <c r="AA39" s="100"/>
      <c r="AB39" s="10"/>
    </row>
    <row r="40" spans="1:28" ht="12.75">
      <c r="A40" s="10">
        <v>18</v>
      </c>
      <c r="B40" s="98" t="s">
        <v>465</v>
      </c>
      <c r="C40" s="98" t="s">
        <v>466</v>
      </c>
      <c r="D40" s="98" t="s">
        <v>467</v>
      </c>
      <c r="E40" s="10">
        <v>2009</v>
      </c>
      <c r="F40" s="99">
        <v>37</v>
      </c>
      <c r="G40" s="99">
        <v>37</v>
      </c>
      <c r="H40" s="65">
        <f t="shared" si="1"/>
        <v>2</v>
      </c>
      <c r="I40" s="100"/>
      <c r="J40" s="143"/>
      <c r="K40" s="143"/>
      <c r="L40" s="100"/>
      <c r="M40" s="100"/>
      <c r="N40" s="100"/>
      <c r="O40" s="100"/>
      <c r="P40" s="100"/>
      <c r="Q40" s="100"/>
      <c r="R40" s="100"/>
      <c r="S40" s="100"/>
      <c r="T40" s="114">
        <v>1</v>
      </c>
      <c r="U40" s="100"/>
      <c r="V40" s="100"/>
      <c r="W40" s="100"/>
      <c r="X40" s="10"/>
      <c r="Y40" s="100"/>
      <c r="Z40" s="100">
        <v>1</v>
      </c>
      <c r="AA40" s="100"/>
      <c r="AB40" s="10"/>
    </row>
    <row r="41" spans="1:28" ht="12.75">
      <c r="A41" s="10">
        <v>19</v>
      </c>
      <c r="B41" s="115" t="s">
        <v>345</v>
      </c>
      <c r="C41" s="98" t="s">
        <v>223</v>
      </c>
      <c r="D41" s="98" t="s">
        <v>266</v>
      </c>
      <c r="E41" s="10">
        <v>2010</v>
      </c>
      <c r="F41" s="99">
        <v>43</v>
      </c>
      <c r="G41" s="99">
        <v>43</v>
      </c>
      <c r="H41" s="65">
        <f t="shared" si="1"/>
        <v>2</v>
      </c>
      <c r="I41" s="100"/>
      <c r="J41" s="143"/>
      <c r="K41" s="143"/>
      <c r="L41" s="100"/>
      <c r="M41" s="100"/>
      <c r="N41" s="100"/>
      <c r="O41" s="100"/>
      <c r="P41" s="100"/>
      <c r="Q41" s="100"/>
      <c r="R41" s="100"/>
      <c r="S41" s="100"/>
      <c r="T41" s="114">
        <v>1</v>
      </c>
      <c r="U41" s="100"/>
      <c r="V41" s="100"/>
      <c r="W41" s="100"/>
      <c r="X41" s="10"/>
      <c r="Y41" s="100"/>
      <c r="Z41" s="100">
        <v>1</v>
      </c>
      <c r="AA41" s="100"/>
      <c r="AB41" s="10"/>
    </row>
    <row r="42" spans="1:28" ht="12.75">
      <c r="A42" s="10">
        <v>20</v>
      </c>
      <c r="B42" s="98" t="s">
        <v>328</v>
      </c>
      <c r="C42" s="98" t="s">
        <v>272</v>
      </c>
      <c r="D42" s="98" t="s">
        <v>255</v>
      </c>
      <c r="E42" s="10">
        <v>2009</v>
      </c>
      <c r="F42" s="99">
        <v>54</v>
      </c>
      <c r="G42" s="99">
        <v>54</v>
      </c>
      <c r="H42" s="65">
        <f t="shared" si="1"/>
        <v>2</v>
      </c>
      <c r="I42" s="100"/>
      <c r="J42" s="143"/>
      <c r="K42" s="143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"/>
      <c r="Y42" s="100">
        <v>1</v>
      </c>
      <c r="Z42" s="100">
        <v>1</v>
      </c>
      <c r="AA42" s="100"/>
      <c r="AB42" s="10"/>
    </row>
    <row r="43" spans="1:28" ht="12.75">
      <c r="A43" s="10">
        <v>21</v>
      </c>
      <c r="B43" s="98" t="s">
        <v>326</v>
      </c>
      <c r="C43" s="98" t="s">
        <v>327</v>
      </c>
      <c r="D43" s="98" t="s">
        <v>266</v>
      </c>
      <c r="E43" s="10">
        <v>2009</v>
      </c>
      <c r="F43" s="99">
        <v>32.5</v>
      </c>
      <c r="G43" s="99"/>
      <c r="H43" s="65">
        <f t="shared" si="1"/>
        <v>2</v>
      </c>
      <c r="I43" s="100"/>
      <c r="J43" s="143"/>
      <c r="K43" s="143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"/>
      <c r="Y43" s="100"/>
      <c r="Z43" s="100">
        <v>2</v>
      </c>
      <c r="AA43" s="100"/>
      <c r="AB43" s="10"/>
    </row>
    <row r="44" spans="1:28" ht="12.75">
      <c r="A44" s="10">
        <v>22</v>
      </c>
      <c r="B44" s="98" t="s">
        <v>469</v>
      </c>
      <c r="C44" s="98" t="s">
        <v>470</v>
      </c>
      <c r="D44" s="98" t="s">
        <v>171</v>
      </c>
      <c r="E44" s="10">
        <v>2009</v>
      </c>
      <c r="F44" s="99">
        <v>42</v>
      </c>
      <c r="G44" s="99">
        <v>42</v>
      </c>
      <c r="H44" s="65">
        <f t="shared" si="1"/>
        <v>2</v>
      </c>
      <c r="I44" s="100"/>
      <c r="J44" s="143"/>
      <c r="K44" s="143"/>
      <c r="L44" s="100"/>
      <c r="M44" s="100"/>
      <c r="N44" s="100"/>
      <c r="O44" s="100"/>
      <c r="P44" s="100"/>
      <c r="Q44" s="100"/>
      <c r="R44" s="100"/>
      <c r="S44" s="100"/>
      <c r="T44" s="100">
        <v>1</v>
      </c>
      <c r="U44" s="100"/>
      <c r="V44" s="100"/>
      <c r="W44" s="100"/>
      <c r="X44" s="10"/>
      <c r="Y44" s="100"/>
      <c r="Z44" s="100">
        <v>1</v>
      </c>
      <c r="AA44" s="100"/>
      <c r="AB44" s="10"/>
    </row>
    <row r="45" spans="1:28" ht="12.75">
      <c r="A45" s="10">
        <v>23</v>
      </c>
      <c r="B45" s="115" t="s">
        <v>366</v>
      </c>
      <c r="C45" s="98" t="s">
        <v>291</v>
      </c>
      <c r="D45" s="98" t="s">
        <v>102</v>
      </c>
      <c r="E45" s="10">
        <v>2010</v>
      </c>
      <c r="F45" s="99">
        <v>54</v>
      </c>
      <c r="G45" s="99"/>
      <c r="H45" s="65">
        <f t="shared" si="1"/>
        <v>1</v>
      </c>
      <c r="I45" s="100"/>
      <c r="J45" s="143"/>
      <c r="K45" s="143"/>
      <c r="L45" s="100"/>
      <c r="M45" s="100"/>
      <c r="N45" s="100"/>
      <c r="O45" s="100"/>
      <c r="P45" s="100"/>
      <c r="Q45" s="100"/>
      <c r="R45" s="100"/>
      <c r="S45" s="100"/>
      <c r="T45" s="100">
        <v>1</v>
      </c>
      <c r="U45" s="100"/>
      <c r="V45" s="100"/>
      <c r="W45" s="100"/>
      <c r="X45" s="10"/>
      <c r="Y45" s="100"/>
      <c r="Z45" s="100"/>
      <c r="AA45" s="100"/>
      <c r="AB45" s="10"/>
    </row>
    <row r="46" spans="1:28" ht="12.75">
      <c r="A46" s="10">
        <v>24</v>
      </c>
      <c r="B46" s="115" t="s">
        <v>329</v>
      </c>
      <c r="C46" s="98" t="s">
        <v>249</v>
      </c>
      <c r="D46" s="98" t="s">
        <v>266</v>
      </c>
      <c r="E46" s="10">
        <v>2010</v>
      </c>
      <c r="F46" s="99">
        <v>49</v>
      </c>
      <c r="G46" s="99"/>
      <c r="H46" s="65">
        <f t="shared" si="1"/>
        <v>1</v>
      </c>
      <c r="I46" s="100"/>
      <c r="J46" s="143"/>
      <c r="K46" s="143"/>
      <c r="L46" s="100"/>
      <c r="M46" s="100"/>
      <c r="N46" s="100"/>
      <c r="O46" s="100"/>
      <c r="P46" s="100"/>
      <c r="Q46" s="100"/>
      <c r="R46" s="100"/>
      <c r="S46" s="100"/>
      <c r="T46" s="114"/>
      <c r="U46" s="100"/>
      <c r="V46" s="100"/>
      <c r="W46" s="100"/>
      <c r="X46" s="10"/>
      <c r="Y46" s="100">
        <v>1</v>
      </c>
      <c r="Z46" s="100"/>
      <c r="AA46" s="100"/>
      <c r="AB46" s="10"/>
    </row>
    <row r="47" spans="1:28" ht="12.75">
      <c r="A47" s="10">
        <v>25</v>
      </c>
      <c r="B47" s="115" t="s">
        <v>559</v>
      </c>
      <c r="C47" s="98" t="s">
        <v>560</v>
      </c>
      <c r="D47" s="98" t="s">
        <v>136</v>
      </c>
      <c r="E47" s="10">
        <v>2010</v>
      </c>
      <c r="F47" s="99">
        <v>29.5</v>
      </c>
      <c r="G47" s="99"/>
      <c r="H47" s="65">
        <f t="shared" si="1"/>
        <v>1</v>
      </c>
      <c r="I47" s="100"/>
      <c r="J47" s="143"/>
      <c r="K47" s="143"/>
      <c r="L47" s="100"/>
      <c r="M47" s="100"/>
      <c r="N47" s="100"/>
      <c r="O47" s="100"/>
      <c r="P47" s="100"/>
      <c r="Q47" s="100"/>
      <c r="R47" s="100"/>
      <c r="S47" s="100"/>
      <c r="T47" s="114"/>
      <c r="U47" s="100"/>
      <c r="V47" s="100"/>
      <c r="W47" s="100"/>
      <c r="X47" s="10"/>
      <c r="Y47" s="100"/>
      <c r="Z47" s="100">
        <v>1</v>
      </c>
      <c r="AA47" s="100"/>
      <c r="AB47" s="10"/>
    </row>
    <row r="48" spans="1:28" ht="12.75">
      <c r="A48" s="10">
        <v>26</v>
      </c>
      <c r="B48" s="98" t="s">
        <v>324</v>
      </c>
      <c r="C48" s="98" t="s">
        <v>325</v>
      </c>
      <c r="D48" s="98" t="s">
        <v>256</v>
      </c>
      <c r="E48" s="10">
        <v>2009</v>
      </c>
      <c r="F48" s="99">
        <v>32</v>
      </c>
      <c r="G48" s="99"/>
      <c r="H48" s="65">
        <f t="shared" si="1"/>
        <v>1</v>
      </c>
      <c r="I48" s="100"/>
      <c r="J48" s="143"/>
      <c r="K48" s="143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"/>
      <c r="Y48" s="100"/>
      <c r="Z48" s="100">
        <v>1</v>
      </c>
      <c r="AA48" s="100"/>
      <c r="AB48" s="10"/>
    </row>
    <row r="49" spans="1:28" ht="12.75">
      <c r="A49" s="10">
        <v>27</v>
      </c>
      <c r="B49" s="115" t="s">
        <v>155</v>
      </c>
      <c r="C49" s="98" t="s">
        <v>362</v>
      </c>
      <c r="D49" s="98" t="s">
        <v>246</v>
      </c>
      <c r="E49" s="10">
        <v>2011</v>
      </c>
      <c r="F49" s="99">
        <v>54</v>
      </c>
      <c r="G49" s="99"/>
      <c r="H49" s="65">
        <f t="shared" si="1"/>
        <v>1</v>
      </c>
      <c r="I49" s="100"/>
      <c r="J49" s="143"/>
      <c r="K49" s="143"/>
      <c r="L49" s="100"/>
      <c r="M49" s="100"/>
      <c r="N49" s="100"/>
      <c r="O49" s="100"/>
      <c r="P49" s="100"/>
      <c r="Q49" s="100"/>
      <c r="R49" s="100"/>
      <c r="S49" s="100"/>
      <c r="T49" s="114">
        <v>1</v>
      </c>
      <c r="U49" s="100"/>
      <c r="V49" s="100"/>
      <c r="W49" s="100"/>
      <c r="X49" s="10"/>
      <c r="Y49" s="100"/>
      <c r="Z49" s="100"/>
      <c r="AA49" s="100"/>
      <c r="AB49" s="10"/>
    </row>
    <row r="50" spans="1:28" ht="12.75">
      <c r="A50" s="10">
        <v>28</v>
      </c>
      <c r="B50" s="98" t="s">
        <v>564</v>
      </c>
      <c r="C50" s="98" t="s">
        <v>151</v>
      </c>
      <c r="D50" s="98" t="s">
        <v>336</v>
      </c>
      <c r="E50" s="10">
        <v>2011</v>
      </c>
      <c r="F50" s="99">
        <v>43</v>
      </c>
      <c r="G50" s="99"/>
      <c r="H50" s="65">
        <f t="shared" si="1"/>
        <v>1</v>
      </c>
      <c r="I50" s="100"/>
      <c r="J50" s="143"/>
      <c r="K50" s="143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"/>
      <c r="Y50" s="100"/>
      <c r="Z50" s="100">
        <v>1</v>
      </c>
      <c r="AA50" s="100"/>
      <c r="AB50" s="10"/>
    </row>
    <row r="51" spans="1:28" ht="12.75">
      <c r="A51" s="10">
        <v>29</v>
      </c>
      <c r="B51" s="98" t="s">
        <v>473</v>
      </c>
      <c r="C51" s="98" t="s">
        <v>161</v>
      </c>
      <c r="D51" s="98" t="s">
        <v>147</v>
      </c>
      <c r="E51" s="10">
        <v>2009</v>
      </c>
      <c r="F51" s="99">
        <v>49</v>
      </c>
      <c r="G51" s="99"/>
      <c r="H51" s="65">
        <f t="shared" si="1"/>
        <v>1</v>
      </c>
      <c r="I51" s="100"/>
      <c r="J51" s="143"/>
      <c r="K51" s="143"/>
      <c r="L51" s="100"/>
      <c r="M51" s="100"/>
      <c r="N51" s="100"/>
      <c r="O51" s="100"/>
      <c r="P51" s="100"/>
      <c r="Q51" s="100"/>
      <c r="R51" s="100"/>
      <c r="S51" s="100"/>
      <c r="T51" s="114">
        <v>1</v>
      </c>
      <c r="U51" s="100"/>
      <c r="V51" s="100"/>
      <c r="W51" s="100"/>
      <c r="X51" s="10"/>
      <c r="Y51" s="100"/>
      <c r="Z51" s="100"/>
      <c r="AA51" s="100"/>
      <c r="AB51" s="10"/>
    </row>
    <row r="52" spans="1:28" ht="12.75">
      <c r="A52" s="10">
        <v>30</v>
      </c>
      <c r="B52" s="98" t="s">
        <v>416</v>
      </c>
      <c r="C52" s="98" t="s">
        <v>138</v>
      </c>
      <c r="D52" s="98" t="s">
        <v>133</v>
      </c>
      <c r="E52" s="10">
        <v>2009</v>
      </c>
      <c r="F52" s="99">
        <v>48</v>
      </c>
      <c r="G52" s="99"/>
      <c r="H52" s="65">
        <f t="shared" si="1"/>
        <v>1</v>
      </c>
      <c r="I52" s="100"/>
      <c r="J52" s="143"/>
      <c r="K52" s="143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"/>
      <c r="Y52" s="100">
        <v>1</v>
      </c>
      <c r="Z52" s="100"/>
      <c r="AA52" s="100"/>
      <c r="AB52" s="10"/>
    </row>
    <row r="53" spans="1:28" ht="12.75">
      <c r="A53" s="10">
        <v>31</v>
      </c>
      <c r="B53" s="115" t="s">
        <v>477</v>
      </c>
      <c r="C53" s="98" t="s">
        <v>352</v>
      </c>
      <c r="D53" s="98" t="s">
        <v>255</v>
      </c>
      <c r="E53" s="10">
        <v>2012</v>
      </c>
      <c r="F53" s="99">
        <v>54</v>
      </c>
      <c r="G53" s="99"/>
      <c r="H53" s="65">
        <f t="shared" si="1"/>
        <v>1</v>
      </c>
      <c r="I53" s="100"/>
      <c r="J53" s="143"/>
      <c r="K53" s="143"/>
      <c r="L53" s="100"/>
      <c r="M53" s="100"/>
      <c r="N53" s="100"/>
      <c r="O53" s="100"/>
      <c r="P53" s="100"/>
      <c r="Q53" s="100"/>
      <c r="R53" s="100"/>
      <c r="S53" s="100"/>
      <c r="T53" s="100">
        <v>1</v>
      </c>
      <c r="U53" s="100"/>
      <c r="V53" s="100"/>
      <c r="W53" s="100"/>
      <c r="X53" s="10"/>
      <c r="Y53" s="100"/>
      <c r="Z53" s="100"/>
      <c r="AA53" s="100"/>
      <c r="AB53" s="10"/>
    </row>
    <row r="54" spans="1:28" ht="12.75">
      <c r="A54" s="10">
        <v>32</v>
      </c>
      <c r="B54" s="115" t="s">
        <v>569</v>
      </c>
      <c r="C54" s="98" t="s">
        <v>170</v>
      </c>
      <c r="D54" s="98" t="s">
        <v>570</v>
      </c>
      <c r="E54" s="10">
        <v>2013</v>
      </c>
      <c r="F54" s="99">
        <v>49</v>
      </c>
      <c r="G54" s="99"/>
      <c r="H54" s="65">
        <f t="shared" si="1"/>
        <v>1</v>
      </c>
      <c r="I54" s="100"/>
      <c r="J54" s="143"/>
      <c r="K54" s="143"/>
      <c r="L54" s="100"/>
      <c r="M54" s="100"/>
      <c r="N54" s="100"/>
      <c r="O54" s="100"/>
      <c r="P54" s="100"/>
      <c r="Q54" s="100"/>
      <c r="R54" s="100"/>
      <c r="S54" s="100"/>
      <c r="T54" s="114"/>
      <c r="U54" s="100"/>
      <c r="V54" s="100"/>
      <c r="W54" s="100"/>
      <c r="X54" s="10"/>
      <c r="Y54" s="100"/>
      <c r="Z54" s="100">
        <v>1</v>
      </c>
      <c r="AA54" s="100"/>
      <c r="AB54" s="10"/>
    </row>
    <row r="55" spans="1:28" ht="12.75">
      <c r="A55" s="10">
        <v>33</v>
      </c>
      <c r="B55" s="98" t="s">
        <v>561</v>
      </c>
      <c r="C55" s="98" t="s">
        <v>294</v>
      </c>
      <c r="D55" s="98" t="s">
        <v>136</v>
      </c>
      <c r="E55" s="10">
        <v>2010</v>
      </c>
      <c r="F55" s="99">
        <v>54</v>
      </c>
      <c r="G55" s="99"/>
      <c r="H55" s="65">
        <f t="shared" si="1"/>
        <v>1</v>
      </c>
      <c r="I55" s="100"/>
      <c r="J55" s="143"/>
      <c r="K55" s="143"/>
      <c r="L55" s="100"/>
      <c r="M55" s="100"/>
      <c r="N55" s="100"/>
      <c r="O55" s="100"/>
      <c r="P55" s="100"/>
      <c r="Q55" s="100"/>
      <c r="R55" s="100"/>
      <c r="S55" s="100"/>
      <c r="T55" s="114"/>
      <c r="U55" s="100"/>
      <c r="V55" s="100"/>
      <c r="W55" s="100"/>
      <c r="X55" s="10"/>
      <c r="Y55" s="100"/>
      <c r="Z55" s="100">
        <v>1</v>
      </c>
      <c r="AA55" s="100"/>
      <c r="AB55" s="10"/>
    </row>
    <row r="56" spans="1:28" ht="12.75">
      <c r="A56" s="10">
        <v>34</v>
      </c>
      <c r="B56" s="98" t="s">
        <v>480</v>
      </c>
      <c r="C56" s="98" t="s">
        <v>481</v>
      </c>
      <c r="D56" s="98" t="s">
        <v>467</v>
      </c>
      <c r="E56" s="10">
        <v>2009</v>
      </c>
      <c r="F56" s="99">
        <v>54</v>
      </c>
      <c r="G56" s="99"/>
      <c r="H56" s="65">
        <f t="shared" si="1"/>
        <v>1</v>
      </c>
      <c r="I56" s="100"/>
      <c r="J56" s="143"/>
      <c r="K56" s="143"/>
      <c r="L56" s="100"/>
      <c r="M56" s="100"/>
      <c r="N56" s="100"/>
      <c r="O56" s="100"/>
      <c r="P56" s="100"/>
      <c r="Q56" s="100"/>
      <c r="R56" s="100"/>
      <c r="S56" s="100"/>
      <c r="T56" s="100">
        <v>1</v>
      </c>
      <c r="U56" s="100"/>
      <c r="V56" s="100"/>
      <c r="W56" s="100"/>
      <c r="X56" s="10"/>
      <c r="Y56" s="100"/>
      <c r="Z56" s="100"/>
      <c r="AA56" s="100"/>
      <c r="AB56" s="10"/>
    </row>
    <row r="57" spans="1:28" ht="12.75">
      <c r="A57" s="10">
        <v>35</v>
      </c>
      <c r="B57" s="115" t="s">
        <v>178</v>
      </c>
      <c r="C57" s="98" t="s">
        <v>565</v>
      </c>
      <c r="D57" s="98" t="s">
        <v>256</v>
      </c>
      <c r="E57" s="10">
        <v>2011</v>
      </c>
      <c r="F57" s="99">
        <v>45</v>
      </c>
      <c r="G57" s="99"/>
      <c r="H57" s="65">
        <f t="shared" si="1"/>
        <v>1</v>
      </c>
      <c r="I57" s="100"/>
      <c r="J57" s="143"/>
      <c r="K57" s="143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"/>
      <c r="Y57" s="100"/>
      <c r="Z57" s="100">
        <v>1</v>
      </c>
      <c r="AA57" s="100"/>
      <c r="AB57" s="10"/>
    </row>
    <row r="58" spans="1:28" ht="12.75">
      <c r="A58" s="10">
        <v>36</v>
      </c>
      <c r="B58" s="98" t="s">
        <v>474</v>
      </c>
      <c r="C58" s="98" t="s">
        <v>494</v>
      </c>
      <c r="D58" s="98" t="s">
        <v>145</v>
      </c>
      <c r="E58" s="10">
        <v>2009</v>
      </c>
      <c r="F58" s="99">
        <v>52</v>
      </c>
      <c r="G58" s="99"/>
      <c r="H58" s="65">
        <f t="shared" si="1"/>
        <v>1</v>
      </c>
      <c r="I58" s="100"/>
      <c r="J58" s="143"/>
      <c r="K58" s="143"/>
      <c r="L58" s="100"/>
      <c r="M58" s="100"/>
      <c r="N58" s="100"/>
      <c r="O58" s="100"/>
      <c r="P58" s="100"/>
      <c r="Q58" s="100"/>
      <c r="R58" s="100"/>
      <c r="S58" s="100"/>
      <c r="T58" s="100">
        <v>1</v>
      </c>
      <c r="U58" s="100"/>
      <c r="V58" s="100"/>
      <c r="W58" s="100"/>
      <c r="X58" s="10"/>
      <c r="Y58" s="100"/>
      <c r="Z58" s="100"/>
      <c r="AA58" s="100"/>
      <c r="AB58" s="10"/>
    </row>
    <row r="59" spans="1:28" ht="12.75">
      <c r="A59" s="10">
        <v>37</v>
      </c>
      <c r="B59" s="98" t="s">
        <v>474</v>
      </c>
      <c r="C59" s="98" t="s">
        <v>249</v>
      </c>
      <c r="D59" s="98" t="s">
        <v>145</v>
      </c>
      <c r="E59" s="10">
        <v>2009</v>
      </c>
      <c r="F59" s="99">
        <v>51</v>
      </c>
      <c r="G59" s="99"/>
      <c r="H59" s="65">
        <f t="shared" si="1"/>
        <v>1</v>
      </c>
      <c r="I59" s="100"/>
      <c r="J59" s="143"/>
      <c r="K59" s="143"/>
      <c r="L59" s="100"/>
      <c r="M59" s="100"/>
      <c r="N59" s="100"/>
      <c r="O59" s="100"/>
      <c r="P59" s="100"/>
      <c r="Q59" s="100"/>
      <c r="R59" s="100"/>
      <c r="S59" s="100"/>
      <c r="T59" s="100">
        <v>1</v>
      </c>
      <c r="U59" s="100"/>
      <c r="V59" s="100"/>
      <c r="W59" s="100"/>
      <c r="X59" s="10"/>
      <c r="Y59" s="100"/>
      <c r="Z59" s="100"/>
      <c r="AA59" s="100"/>
      <c r="AB59" s="10"/>
    </row>
    <row r="60" spans="1:28" ht="12.75">
      <c r="A60" s="10">
        <v>38</v>
      </c>
      <c r="B60" s="98" t="s">
        <v>562</v>
      </c>
      <c r="C60" s="98" t="s">
        <v>563</v>
      </c>
      <c r="D60" s="98" t="s">
        <v>101</v>
      </c>
      <c r="E60" s="10">
        <v>2009</v>
      </c>
      <c r="F60" s="99">
        <v>47</v>
      </c>
      <c r="G60" s="99"/>
      <c r="H60" s="65">
        <f t="shared" si="1"/>
        <v>1</v>
      </c>
      <c r="I60" s="100"/>
      <c r="J60" s="143"/>
      <c r="K60" s="143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"/>
      <c r="Y60" s="100"/>
      <c r="Z60" s="100">
        <v>1</v>
      </c>
      <c r="AA60" s="100"/>
      <c r="AB60" s="10"/>
    </row>
    <row r="61" spans="1:28" ht="12.75">
      <c r="A61" s="10">
        <v>39</v>
      </c>
      <c r="B61" s="98" t="s">
        <v>562</v>
      </c>
      <c r="C61" s="98" t="s">
        <v>150</v>
      </c>
      <c r="D61" s="98" t="s">
        <v>101</v>
      </c>
      <c r="E61" s="10">
        <v>2009</v>
      </c>
      <c r="F61" s="99">
        <v>46</v>
      </c>
      <c r="G61" s="99"/>
      <c r="H61" s="65">
        <f t="shared" si="1"/>
        <v>1</v>
      </c>
      <c r="I61" s="100"/>
      <c r="J61" s="143"/>
      <c r="K61" s="143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"/>
      <c r="Y61" s="100"/>
      <c r="Z61" s="100">
        <v>1</v>
      </c>
      <c r="AA61" s="100"/>
      <c r="AB61" s="10"/>
    </row>
    <row r="62" spans="1:28" ht="12.75">
      <c r="A62" s="10">
        <v>40</v>
      </c>
      <c r="B62" s="98" t="s">
        <v>382</v>
      </c>
      <c r="C62" s="98" t="s">
        <v>383</v>
      </c>
      <c r="D62" s="98" t="s">
        <v>127</v>
      </c>
      <c r="E62" s="10">
        <v>2009</v>
      </c>
      <c r="F62" s="99">
        <v>32</v>
      </c>
      <c r="G62" s="99"/>
      <c r="H62" s="65">
        <f t="shared" si="1"/>
        <v>1</v>
      </c>
      <c r="I62" s="100"/>
      <c r="J62" s="143"/>
      <c r="K62" s="143"/>
      <c r="L62" s="100"/>
      <c r="M62" s="100"/>
      <c r="N62" s="100"/>
      <c r="O62" s="100"/>
      <c r="P62" s="100"/>
      <c r="Q62" s="100"/>
      <c r="R62" s="100"/>
      <c r="S62" s="100"/>
      <c r="T62" s="114"/>
      <c r="U62" s="100"/>
      <c r="V62" s="100"/>
      <c r="W62" s="100"/>
      <c r="X62" s="10"/>
      <c r="Y62" s="100"/>
      <c r="Z62" s="100">
        <v>1</v>
      </c>
      <c r="AA62" s="100"/>
      <c r="AB62" s="10"/>
    </row>
    <row r="63" spans="1:28" ht="12.75">
      <c r="A63" s="10"/>
      <c r="B63" s="335" t="s">
        <v>590</v>
      </c>
      <c r="C63" s="335" t="s">
        <v>591</v>
      </c>
      <c r="D63" s="335" t="s">
        <v>309</v>
      </c>
      <c r="E63" s="336">
        <v>2009</v>
      </c>
      <c r="F63" s="99"/>
      <c r="G63" s="99"/>
      <c r="I63" s="100"/>
      <c r="J63" s="143"/>
      <c r="K63" s="143"/>
      <c r="L63" s="100"/>
      <c r="M63" s="100"/>
      <c r="N63" s="100"/>
      <c r="O63" s="100"/>
      <c r="P63" s="100"/>
      <c r="Q63" s="100"/>
      <c r="R63" s="100"/>
      <c r="S63" s="100"/>
      <c r="T63" s="114"/>
      <c r="U63" s="100"/>
      <c r="V63" s="100"/>
      <c r="W63" s="100"/>
      <c r="X63" s="10"/>
      <c r="Y63" s="100"/>
      <c r="Z63" s="100"/>
      <c r="AA63" s="100"/>
      <c r="AB63" s="10"/>
    </row>
    <row r="64" spans="1:28" ht="12.75">
      <c r="A64" s="10"/>
      <c r="B64" s="335" t="s">
        <v>592</v>
      </c>
      <c r="C64" s="335" t="s">
        <v>593</v>
      </c>
      <c r="D64" s="335" t="s">
        <v>171</v>
      </c>
      <c r="E64" s="336">
        <v>2009</v>
      </c>
      <c r="F64" s="99"/>
      <c r="G64" s="99"/>
      <c r="I64" s="100"/>
      <c r="J64" s="143"/>
      <c r="K64" s="143"/>
      <c r="L64" s="100"/>
      <c r="M64" s="100"/>
      <c r="N64" s="100"/>
      <c r="O64" s="100"/>
      <c r="P64" s="100"/>
      <c r="Q64" s="100"/>
      <c r="R64" s="100"/>
      <c r="S64" s="100"/>
      <c r="T64" s="114"/>
      <c r="U64" s="100"/>
      <c r="V64" s="100"/>
      <c r="W64" s="100"/>
      <c r="X64" s="10"/>
      <c r="Y64" s="100"/>
      <c r="Z64" s="100"/>
      <c r="AA64" s="100"/>
      <c r="AB64" s="10"/>
    </row>
    <row r="65" spans="1:28" ht="12.75">
      <c r="A65" s="10"/>
      <c r="B65" s="335" t="s">
        <v>594</v>
      </c>
      <c r="C65" s="335" t="s">
        <v>595</v>
      </c>
      <c r="D65" s="335" t="s">
        <v>133</v>
      </c>
      <c r="E65" s="336">
        <v>2009</v>
      </c>
      <c r="F65" s="99"/>
      <c r="G65" s="99"/>
      <c r="I65" s="100"/>
      <c r="J65" s="143"/>
      <c r="K65" s="143"/>
      <c r="L65" s="100"/>
      <c r="M65" s="100"/>
      <c r="N65" s="100"/>
      <c r="O65" s="100"/>
      <c r="P65" s="100"/>
      <c r="Q65" s="100"/>
      <c r="R65" s="100"/>
      <c r="S65" s="100"/>
      <c r="T65" s="114"/>
      <c r="U65" s="100"/>
      <c r="V65" s="100"/>
      <c r="W65" s="100"/>
      <c r="X65" s="10"/>
      <c r="Y65" s="100"/>
      <c r="Z65" s="100"/>
      <c r="AA65" s="100"/>
      <c r="AB65" s="10"/>
    </row>
    <row r="66" spans="1:28" ht="12.75">
      <c r="A66" s="10"/>
      <c r="B66" s="335" t="s">
        <v>596</v>
      </c>
      <c r="C66" s="335" t="s">
        <v>337</v>
      </c>
      <c r="D66" s="335" t="s">
        <v>336</v>
      </c>
      <c r="E66" s="336">
        <v>2009</v>
      </c>
      <c r="F66" s="99"/>
      <c r="G66" s="99"/>
      <c r="I66" s="100"/>
      <c r="J66" s="143"/>
      <c r="K66" s="143"/>
      <c r="L66" s="100"/>
      <c r="M66" s="100"/>
      <c r="N66" s="100"/>
      <c r="O66" s="100"/>
      <c r="P66" s="100"/>
      <c r="Q66" s="100"/>
      <c r="R66" s="100"/>
      <c r="S66" s="100"/>
      <c r="T66" s="114"/>
      <c r="U66" s="100"/>
      <c r="V66" s="100"/>
      <c r="W66" s="100"/>
      <c r="X66" s="10"/>
      <c r="Y66" s="100"/>
      <c r="Z66" s="100"/>
      <c r="AA66" s="100"/>
      <c r="AB66" s="10"/>
    </row>
    <row r="67" spans="1:28" ht="12.75">
      <c r="A67" s="10"/>
      <c r="B67" s="98"/>
      <c r="C67" s="98"/>
      <c r="D67" s="98"/>
      <c r="E67" s="10"/>
      <c r="F67" s="99"/>
      <c r="G67" s="99"/>
      <c r="I67" s="100"/>
      <c r="J67" s="143"/>
      <c r="K67" s="143"/>
      <c r="L67" s="100"/>
      <c r="M67" s="100"/>
      <c r="N67" s="100"/>
      <c r="O67" s="100"/>
      <c r="P67" s="100"/>
      <c r="Q67" s="100"/>
      <c r="R67" s="100"/>
      <c r="S67" s="100"/>
      <c r="T67" s="114"/>
      <c r="U67" s="100"/>
      <c r="V67" s="100"/>
      <c r="W67" s="100"/>
      <c r="X67" s="10"/>
      <c r="Y67" s="100"/>
      <c r="Z67" s="100"/>
      <c r="AA67" s="100"/>
      <c r="AB67" s="10"/>
    </row>
    <row r="68" spans="2:28" ht="12.75">
      <c r="B68" s="116" t="s">
        <v>112</v>
      </c>
      <c r="C68" s="331" t="s">
        <v>587</v>
      </c>
      <c r="D68" s="270" t="s">
        <v>588</v>
      </c>
      <c r="E68" s="271" t="s">
        <v>589</v>
      </c>
      <c r="F68" s="72" t="s">
        <v>86</v>
      </c>
      <c r="G68" s="72" t="s">
        <v>87</v>
      </c>
      <c r="H68" s="65" t="s">
        <v>0</v>
      </c>
      <c r="I68" s="65" t="s">
        <v>82</v>
      </c>
      <c r="J68" s="142" t="s">
        <v>104</v>
      </c>
      <c r="K68" s="142"/>
      <c r="L68" s="65" t="s">
        <v>140</v>
      </c>
      <c r="M68" s="65" t="s">
        <v>163</v>
      </c>
      <c r="N68" s="65" t="s">
        <v>108</v>
      </c>
      <c r="O68" s="65" t="s">
        <v>160</v>
      </c>
      <c r="P68" s="65" t="s">
        <v>91</v>
      </c>
      <c r="Q68" s="65" t="s">
        <v>92</v>
      </c>
      <c r="R68" s="65" t="s">
        <v>302</v>
      </c>
      <c r="S68" s="65" t="s">
        <v>195</v>
      </c>
      <c r="T68" s="65" t="s">
        <v>166</v>
      </c>
      <c r="U68" s="65" t="s">
        <v>167</v>
      </c>
      <c r="V68" s="65" t="s">
        <v>165</v>
      </c>
      <c r="W68" s="65" t="s">
        <v>93</v>
      </c>
      <c r="X68" s="65" t="s">
        <v>114</v>
      </c>
      <c r="Y68" s="65" t="s">
        <v>546</v>
      </c>
      <c r="Z68" s="65"/>
      <c r="AA68" s="65"/>
      <c r="AB68" s="65"/>
    </row>
    <row r="69" spans="2:28" ht="13.5" thickBot="1">
      <c r="B69" s="101" t="s">
        <v>393</v>
      </c>
      <c r="C69" s="105"/>
      <c r="D69" s="105"/>
      <c r="E69" s="102"/>
      <c r="F69" s="103"/>
      <c r="G69" s="103"/>
      <c r="H69" s="101"/>
      <c r="I69" s="104"/>
      <c r="J69" s="144"/>
      <c r="K69" s="14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2"/>
      <c r="Y69" s="104"/>
      <c r="Z69" s="104"/>
      <c r="AA69" s="104"/>
      <c r="AB69" s="102"/>
    </row>
    <row r="70" spans="1:27" ht="13.5" thickBot="1">
      <c r="A70">
        <v>1</v>
      </c>
      <c r="B70" s="393" t="s">
        <v>208</v>
      </c>
      <c r="C70" s="394" t="s">
        <v>209</v>
      </c>
      <c r="D70" s="394" t="s">
        <v>127</v>
      </c>
      <c r="E70" s="395">
        <v>2007</v>
      </c>
      <c r="F70" s="396">
        <v>17.8</v>
      </c>
      <c r="G70" s="396">
        <v>11.3</v>
      </c>
      <c r="H70" s="400">
        <f aca="true" t="shared" si="2" ref="H70:H80">SUM(I70:AB70)</f>
        <v>106</v>
      </c>
      <c r="I70" s="397">
        <v>6</v>
      </c>
      <c r="J70" s="398">
        <v>20</v>
      </c>
      <c r="K70" s="398"/>
      <c r="L70" s="397">
        <v>20</v>
      </c>
      <c r="M70" s="397">
        <v>10</v>
      </c>
      <c r="N70" s="397">
        <v>30</v>
      </c>
      <c r="O70" s="397">
        <v>20</v>
      </c>
      <c r="P70" s="397"/>
      <c r="Q70" s="397" t="s">
        <v>447</v>
      </c>
      <c r="R70" s="397"/>
      <c r="S70" s="397"/>
      <c r="T70" s="397"/>
      <c r="U70" s="397"/>
      <c r="V70" s="397" t="s">
        <v>447</v>
      </c>
      <c r="W70" s="397"/>
      <c r="X70" s="395"/>
      <c r="Y70" s="399"/>
      <c r="Z70" s="100"/>
      <c r="AA70" s="100"/>
    </row>
    <row r="71" spans="1:27" ht="12.75">
      <c r="A71" s="10">
        <v>2</v>
      </c>
      <c r="B71" s="98" t="s">
        <v>257</v>
      </c>
      <c r="C71" s="98" t="s">
        <v>258</v>
      </c>
      <c r="D71" s="98" t="s">
        <v>212</v>
      </c>
      <c r="E71" s="10">
        <v>2007</v>
      </c>
      <c r="F71" s="99">
        <v>31.5</v>
      </c>
      <c r="G71" s="99">
        <v>19.2</v>
      </c>
      <c r="H71" s="65">
        <f t="shared" si="2"/>
        <v>31</v>
      </c>
      <c r="I71" s="100">
        <v>4</v>
      </c>
      <c r="J71" s="143"/>
      <c r="K71" s="143"/>
      <c r="L71" s="100">
        <v>8</v>
      </c>
      <c r="M71" s="100">
        <v>10</v>
      </c>
      <c r="N71" s="100">
        <v>1</v>
      </c>
      <c r="O71" s="100"/>
      <c r="P71" s="100"/>
      <c r="Q71" s="100"/>
      <c r="R71" s="100">
        <v>6</v>
      </c>
      <c r="S71" s="100"/>
      <c r="T71" s="100">
        <v>1</v>
      </c>
      <c r="U71" s="100"/>
      <c r="V71" s="100"/>
      <c r="W71" s="100"/>
      <c r="X71" s="10"/>
      <c r="Y71" s="100">
        <v>1</v>
      </c>
      <c r="Z71" s="100"/>
      <c r="AA71" s="100"/>
    </row>
    <row r="72" spans="1:27" ht="12.75">
      <c r="A72">
        <v>3</v>
      </c>
      <c r="B72" s="115" t="s">
        <v>193</v>
      </c>
      <c r="C72" s="98" t="s">
        <v>194</v>
      </c>
      <c r="D72" s="98" t="s">
        <v>136</v>
      </c>
      <c r="E72" s="10">
        <v>2008</v>
      </c>
      <c r="F72" s="99">
        <v>32</v>
      </c>
      <c r="G72" s="99">
        <v>22.8</v>
      </c>
      <c r="H72" s="65">
        <f t="shared" si="2"/>
        <v>31</v>
      </c>
      <c r="I72" s="100"/>
      <c r="J72" s="143"/>
      <c r="K72" s="143"/>
      <c r="L72" s="100">
        <v>15</v>
      </c>
      <c r="M72" s="100">
        <v>10</v>
      </c>
      <c r="N72" s="100">
        <v>1</v>
      </c>
      <c r="O72" s="100"/>
      <c r="P72" s="100"/>
      <c r="Q72" s="100"/>
      <c r="R72" s="100"/>
      <c r="S72" s="100"/>
      <c r="T72" s="100">
        <v>1</v>
      </c>
      <c r="U72" s="100">
        <v>4</v>
      </c>
      <c r="V72" s="100"/>
      <c r="W72" s="100"/>
      <c r="X72" s="10"/>
      <c r="Y72" s="100"/>
      <c r="Z72" s="100"/>
      <c r="AA72" s="100"/>
    </row>
    <row r="73" spans="1:27" ht="12.75">
      <c r="A73" s="10">
        <v>4</v>
      </c>
      <c r="B73" s="98" t="s">
        <v>307</v>
      </c>
      <c r="C73" s="98" t="s">
        <v>308</v>
      </c>
      <c r="D73" s="98" t="s">
        <v>309</v>
      </c>
      <c r="E73" s="10">
        <v>2007</v>
      </c>
      <c r="F73" s="99">
        <v>22.8</v>
      </c>
      <c r="G73" s="99">
        <v>16.8</v>
      </c>
      <c r="H73" s="65">
        <f t="shared" si="2"/>
        <v>23</v>
      </c>
      <c r="I73" s="100"/>
      <c r="J73" s="143"/>
      <c r="K73" s="143"/>
      <c r="L73" s="100">
        <v>10</v>
      </c>
      <c r="M73" s="100">
        <v>10</v>
      </c>
      <c r="N73" s="100">
        <v>1</v>
      </c>
      <c r="O73" s="100"/>
      <c r="P73" s="100"/>
      <c r="Q73" s="100"/>
      <c r="R73" s="100"/>
      <c r="S73" s="100">
        <v>1</v>
      </c>
      <c r="T73" s="100"/>
      <c r="U73" s="100"/>
      <c r="V73" s="100" t="s">
        <v>447</v>
      </c>
      <c r="W73" s="100"/>
      <c r="X73" s="10"/>
      <c r="Y73" s="100">
        <v>1</v>
      </c>
      <c r="Z73" s="100"/>
      <c r="AA73" s="100"/>
    </row>
    <row r="74" spans="1:27" ht="12.75">
      <c r="A74">
        <v>5</v>
      </c>
      <c r="B74" s="115" t="s">
        <v>374</v>
      </c>
      <c r="C74" s="98" t="s">
        <v>242</v>
      </c>
      <c r="D74" s="98" t="s">
        <v>102</v>
      </c>
      <c r="E74" s="10">
        <v>2008</v>
      </c>
      <c r="F74" s="99">
        <v>33.5</v>
      </c>
      <c r="G74" s="99">
        <v>27</v>
      </c>
      <c r="H74" s="65">
        <f t="shared" si="2"/>
        <v>18</v>
      </c>
      <c r="I74" s="100"/>
      <c r="J74" s="143"/>
      <c r="K74" s="143"/>
      <c r="L74" s="100">
        <v>6</v>
      </c>
      <c r="M74" s="100">
        <v>10</v>
      </c>
      <c r="N74" s="100">
        <v>1</v>
      </c>
      <c r="O74" s="100"/>
      <c r="P74" s="100"/>
      <c r="Q74" s="100"/>
      <c r="R74" s="100"/>
      <c r="S74" s="100">
        <v>1</v>
      </c>
      <c r="T74" s="100"/>
      <c r="U74" s="100"/>
      <c r="V74" s="100"/>
      <c r="W74" s="100"/>
      <c r="X74" s="10"/>
      <c r="Y74" s="100"/>
      <c r="Z74" s="100"/>
      <c r="AA74" s="100"/>
    </row>
    <row r="75" spans="1:27" ht="12.75">
      <c r="A75" s="10">
        <v>6</v>
      </c>
      <c r="B75" s="115" t="s">
        <v>342</v>
      </c>
      <c r="C75" s="98" t="s">
        <v>370</v>
      </c>
      <c r="D75" s="98" t="s">
        <v>127</v>
      </c>
      <c r="E75" s="10">
        <v>2008</v>
      </c>
      <c r="F75" s="99">
        <v>28</v>
      </c>
      <c r="G75" s="99">
        <v>19.6</v>
      </c>
      <c r="H75" s="65">
        <f t="shared" si="2"/>
        <v>10</v>
      </c>
      <c r="I75" s="100"/>
      <c r="J75" s="143"/>
      <c r="K75" s="143"/>
      <c r="L75" s="100"/>
      <c r="M75" s="100"/>
      <c r="N75" s="100"/>
      <c r="O75" s="100"/>
      <c r="P75" s="100"/>
      <c r="Q75" s="100"/>
      <c r="R75" s="100"/>
      <c r="S75" s="100">
        <v>1</v>
      </c>
      <c r="T75" s="100"/>
      <c r="U75" s="100">
        <v>8</v>
      </c>
      <c r="V75" s="100"/>
      <c r="W75" s="100"/>
      <c r="X75" s="10"/>
      <c r="Y75" s="100">
        <v>1</v>
      </c>
      <c r="Z75" s="100"/>
      <c r="AA75" s="100"/>
    </row>
    <row r="76" spans="1:27" ht="12.75">
      <c r="A76">
        <v>7</v>
      </c>
      <c r="B76" s="115" t="s">
        <v>191</v>
      </c>
      <c r="C76" s="98" t="s">
        <v>192</v>
      </c>
      <c r="D76" s="98" t="s">
        <v>127</v>
      </c>
      <c r="E76" s="10">
        <v>2008</v>
      </c>
      <c r="F76" s="99">
        <v>22</v>
      </c>
      <c r="G76" s="99">
        <v>22</v>
      </c>
      <c r="H76" s="65">
        <f t="shared" si="2"/>
        <v>9.5</v>
      </c>
      <c r="I76" s="100"/>
      <c r="J76" s="143">
        <v>1</v>
      </c>
      <c r="K76" s="143"/>
      <c r="L76" s="100"/>
      <c r="M76" s="100"/>
      <c r="N76" s="100"/>
      <c r="O76" s="100"/>
      <c r="P76" s="100"/>
      <c r="Q76" s="100"/>
      <c r="R76" s="100"/>
      <c r="S76" s="100">
        <v>1</v>
      </c>
      <c r="T76" s="100"/>
      <c r="U76" s="100">
        <v>7.5</v>
      </c>
      <c r="V76" s="100" t="s">
        <v>447</v>
      </c>
      <c r="W76" s="100"/>
      <c r="X76" s="10"/>
      <c r="Y76" s="100"/>
      <c r="Z76" s="100"/>
      <c r="AA76" s="100"/>
    </row>
    <row r="77" spans="1:27" ht="12.75">
      <c r="A77" s="10">
        <v>8</v>
      </c>
      <c r="B77" s="98" t="s">
        <v>310</v>
      </c>
      <c r="C77" s="98" t="s">
        <v>311</v>
      </c>
      <c r="D77" s="98" t="s">
        <v>89</v>
      </c>
      <c r="E77" s="10">
        <v>2007</v>
      </c>
      <c r="F77" s="99">
        <v>26</v>
      </c>
      <c r="G77" s="99">
        <v>27.5</v>
      </c>
      <c r="H77" s="65">
        <f t="shared" si="2"/>
        <v>6</v>
      </c>
      <c r="I77" s="100">
        <v>2</v>
      </c>
      <c r="J77" s="143">
        <v>1</v>
      </c>
      <c r="K77" s="143"/>
      <c r="L77" s="100">
        <v>1</v>
      </c>
      <c r="M77" s="100"/>
      <c r="N77" s="100"/>
      <c r="O77" s="100"/>
      <c r="P77" s="100"/>
      <c r="Q77" s="100"/>
      <c r="R77" s="100"/>
      <c r="S77" s="100">
        <v>1</v>
      </c>
      <c r="T77" s="100"/>
      <c r="U77" s="100"/>
      <c r="V77" s="100" t="s">
        <v>447</v>
      </c>
      <c r="W77" s="100"/>
      <c r="X77" s="10"/>
      <c r="Y77" s="100">
        <v>1</v>
      </c>
      <c r="Z77" s="100"/>
      <c r="AA77" s="100"/>
    </row>
    <row r="78" spans="1:27" ht="12.75">
      <c r="A78">
        <v>9</v>
      </c>
      <c r="B78" s="115" t="s">
        <v>442</v>
      </c>
      <c r="C78" s="98" t="s">
        <v>443</v>
      </c>
      <c r="D78" s="98" t="s">
        <v>246</v>
      </c>
      <c r="E78" s="10">
        <v>2008</v>
      </c>
      <c r="F78" s="99">
        <v>50</v>
      </c>
      <c r="G78" s="99">
        <v>41</v>
      </c>
      <c r="H78" s="65">
        <f t="shared" si="2"/>
        <v>2</v>
      </c>
      <c r="I78" s="100"/>
      <c r="J78" s="143"/>
      <c r="K78" s="143"/>
      <c r="L78" s="100">
        <v>1</v>
      </c>
      <c r="M78" s="100"/>
      <c r="N78" s="100"/>
      <c r="O78" s="100"/>
      <c r="P78" s="100"/>
      <c r="Q78" s="100"/>
      <c r="R78" s="100"/>
      <c r="S78" s="100"/>
      <c r="T78" s="100">
        <v>1</v>
      </c>
      <c r="U78" s="100"/>
      <c r="V78" s="100"/>
      <c r="W78" s="100"/>
      <c r="X78" s="10"/>
      <c r="Y78" s="100"/>
      <c r="Z78" s="100"/>
      <c r="AA78" s="100"/>
    </row>
    <row r="79" spans="1:27" ht="12.75">
      <c r="A79" s="10">
        <v>10</v>
      </c>
      <c r="B79" s="98" t="s">
        <v>441</v>
      </c>
      <c r="C79" s="98" t="s">
        <v>308</v>
      </c>
      <c r="D79" s="98" t="s">
        <v>171</v>
      </c>
      <c r="E79" s="10">
        <v>2007</v>
      </c>
      <c r="F79" s="99">
        <v>37</v>
      </c>
      <c r="G79" s="99">
        <v>34.5</v>
      </c>
      <c r="H79" s="65">
        <f t="shared" si="2"/>
        <v>2</v>
      </c>
      <c r="I79" s="100"/>
      <c r="J79" s="143"/>
      <c r="K79" s="143"/>
      <c r="L79" s="100">
        <v>1</v>
      </c>
      <c r="M79" s="100"/>
      <c r="N79" s="100"/>
      <c r="O79" s="100"/>
      <c r="P79" s="100"/>
      <c r="Q79" s="114"/>
      <c r="R79" s="100"/>
      <c r="S79" s="100"/>
      <c r="T79" s="100">
        <v>1</v>
      </c>
      <c r="U79" s="100"/>
      <c r="V79" s="100"/>
      <c r="W79" s="100"/>
      <c r="X79" s="10"/>
      <c r="Y79" s="100"/>
      <c r="Z79" s="100"/>
      <c r="AA79" s="100"/>
    </row>
    <row r="80" spans="1:27" ht="12.75">
      <c r="A80">
        <v>11</v>
      </c>
      <c r="B80" s="115" t="s">
        <v>475</v>
      </c>
      <c r="C80" s="98" t="s">
        <v>495</v>
      </c>
      <c r="D80" s="98" t="s">
        <v>85</v>
      </c>
      <c r="E80" s="10">
        <v>2008</v>
      </c>
      <c r="F80" s="99">
        <v>54</v>
      </c>
      <c r="G80" s="99"/>
      <c r="H80" s="65">
        <f t="shared" si="2"/>
        <v>1</v>
      </c>
      <c r="I80" s="100"/>
      <c r="J80" s="143"/>
      <c r="K80" s="143"/>
      <c r="L80" s="100"/>
      <c r="M80" s="100"/>
      <c r="N80" s="100"/>
      <c r="O80" s="100"/>
      <c r="P80" s="100"/>
      <c r="Q80" s="100"/>
      <c r="R80" s="100"/>
      <c r="S80" s="100"/>
      <c r="T80" s="100">
        <v>1</v>
      </c>
      <c r="U80" s="100"/>
      <c r="V80" s="100"/>
      <c r="W80" s="100"/>
      <c r="X80" s="10"/>
      <c r="Y80" s="100"/>
      <c r="Z80" s="100"/>
      <c r="AA80" s="100"/>
    </row>
    <row r="81" spans="2:27" ht="12.75">
      <c r="B81" s="335" t="s">
        <v>235</v>
      </c>
      <c r="C81" s="335" t="s">
        <v>333</v>
      </c>
      <c r="D81" s="335" t="s">
        <v>102</v>
      </c>
      <c r="E81" s="336">
        <v>2008</v>
      </c>
      <c r="F81" s="99"/>
      <c r="G81" s="99"/>
      <c r="I81" s="100"/>
      <c r="J81" s="143"/>
      <c r="K81" s="143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"/>
      <c r="Y81" s="100"/>
      <c r="Z81" s="100"/>
      <c r="AA81" s="100"/>
    </row>
    <row r="82" spans="2:27" ht="12.75">
      <c r="B82" s="335" t="s">
        <v>599</v>
      </c>
      <c r="C82" s="335" t="s">
        <v>194</v>
      </c>
      <c r="D82" s="335" t="s">
        <v>145</v>
      </c>
      <c r="E82" s="336">
        <v>2008</v>
      </c>
      <c r="F82" s="99"/>
      <c r="G82" s="99"/>
      <c r="I82" s="100"/>
      <c r="J82" s="143"/>
      <c r="K82" s="143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"/>
      <c r="Y82" s="100"/>
      <c r="Z82" s="100"/>
      <c r="AA82" s="100"/>
    </row>
    <row r="83" spans="2:27" ht="12.75">
      <c r="B83" s="335" t="s">
        <v>597</v>
      </c>
      <c r="C83" s="335" t="s">
        <v>598</v>
      </c>
      <c r="D83" s="335" t="s">
        <v>127</v>
      </c>
      <c r="E83" s="336">
        <v>2008</v>
      </c>
      <c r="F83" s="99"/>
      <c r="G83" s="99"/>
      <c r="I83" s="100"/>
      <c r="J83" s="143"/>
      <c r="K83" s="143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"/>
      <c r="Y83" s="100"/>
      <c r="Z83" s="100"/>
      <c r="AA83" s="100"/>
    </row>
    <row r="84" spans="2:27" ht="12.75">
      <c r="B84" s="335" t="s">
        <v>600</v>
      </c>
      <c r="C84" s="335" t="s">
        <v>601</v>
      </c>
      <c r="D84" s="335" t="s">
        <v>255</v>
      </c>
      <c r="E84" s="336">
        <v>2008</v>
      </c>
      <c r="F84" s="99"/>
      <c r="G84" s="99"/>
      <c r="I84" s="100"/>
      <c r="J84" s="143"/>
      <c r="K84" s="143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"/>
      <c r="Y84" s="100"/>
      <c r="Z84" s="100"/>
      <c r="AA84" s="100"/>
    </row>
    <row r="85" spans="2:27" ht="12.75">
      <c r="B85" s="336" t="s">
        <v>305</v>
      </c>
      <c r="C85" s="336" t="s">
        <v>254</v>
      </c>
      <c r="D85" s="335" t="s">
        <v>304</v>
      </c>
      <c r="E85" s="336">
        <v>2008</v>
      </c>
      <c r="F85" s="99"/>
      <c r="G85" s="99"/>
      <c r="I85" s="100"/>
      <c r="J85" s="143"/>
      <c r="K85" s="143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"/>
      <c r="Y85" s="100"/>
      <c r="Z85" s="100"/>
      <c r="AA85" s="100"/>
    </row>
    <row r="86" spans="2:27" ht="12.75">
      <c r="B86" s="335" t="s">
        <v>602</v>
      </c>
      <c r="C86" s="335" t="s">
        <v>192</v>
      </c>
      <c r="D86" s="335" t="s">
        <v>89</v>
      </c>
      <c r="E86" s="336">
        <v>2008</v>
      </c>
      <c r="F86" s="99"/>
      <c r="G86" s="99"/>
      <c r="I86" s="100"/>
      <c r="J86" s="143"/>
      <c r="K86" s="143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"/>
      <c r="Y86" s="100"/>
      <c r="Z86" s="100"/>
      <c r="AA86" s="100"/>
    </row>
    <row r="87" spans="2:4" ht="12.75">
      <c r="B87" s="98"/>
      <c r="C87" s="63"/>
      <c r="D87" s="63"/>
    </row>
    <row r="88" spans="2:28" ht="12.75">
      <c r="B88" s="116" t="s">
        <v>112</v>
      </c>
      <c r="C88" s="331" t="s">
        <v>587</v>
      </c>
      <c r="D88" s="270" t="s">
        <v>588</v>
      </c>
      <c r="E88" s="271" t="s">
        <v>589</v>
      </c>
      <c r="F88" s="72" t="s">
        <v>86</v>
      </c>
      <c r="G88" s="72" t="s">
        <v>87</v>
      </c>
      <c r="H88" s="65" t="s">
        <v>0</v>
      </c>
      <c r="I88" s="65" t="s">
        <v>82</v>
      </c>
      <c r="J88" s="142" t="s">
        <v>104</v>
      </c>
      <c r="K88" s="142"/>
      <c r="L88" s="65" t="s">
        <v>140</v>
      </c>
      <c r="M88" s="65" t="s">
        <v>163</v>
      </c>
      <c r="N88" s="65" t="s">
        <v>108</v>
      </c>
      <c r="O88" s="65" t="s">
        <v>160</v>
      </c>
      <c r="P88" s="65" t="s">
        <v>91</v>
      </c>
      <c r="Q88" s="65" t="s">
        <v>92</v>
      </c>
      <c r="R88" s="65" t="s">
        <v>302</v>
      </c>
      <c r="S88" s="65" t="s">
        <v>195</v>
      </c>
      <c r="T88" s="65" t="s">
        <v>166</v>
      </c>
      <c r="U88" s="65" t="s">
        <v>167</v>
      </c>
      <c r="V88" s="65" t="s">
        <v>165</v>
      </c>
      <c r="W88" s="65" t="s">
        <v>93</v>
      </c>
      <c r="X88" s="65" t="s">
        <v>114</v>
      </c>
      <c r="Y88" s="65" t="s">
        <v>546</v>
      </c>
      <c r="Z88" s="65"/>
      <c r="AA88" s="65"/>
      <c r="AB88" s="65"/>
    </row>
    <row r="89" spans="2:28" ht="12.75">
      <c r="B89" s="106" t="s">
        <v>390</v>
      </c>
      <c r="C89" s="107"/>
      <c r="D89" s="107"/>
      <c r="E89" s="107"/>
      <c r="F89" s="108"/>
      <c r="G89" s="108"/>
      <c r="H89" s="392"/>
      <c r="I89" s="109"/>
      <c r="J89" s="146"/>
      <c r="K89" s="146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7"/>
      <c r="Y89" s="109"/>
      <c r="Z89" s="109"/>
      <c r="AA89" s="109"/>
      <c r="AB89" s="107"/>
    </row>
    <row r="90" spans="1:27" ht="12.75">
      <c r="A90" s="10">
        <v>1</v>
      </c>
      <c r="B90" s="115" t="s">
        <v>224</v>
      </c>
      <c r="C90" s="98" t="s">
        <v>225</v>
      </c>
      <c r="D90" s="98" t="s">
        <v>127</v>
      </c>
      <c r="E90" s="10">
        <v>2008</v>
      </c>
      <c r="F90" s="99">
        <v>6.2</v>
      </c>
      <c r="G90" s="99">
        <v>6.3</v>
      </c>
      <c r="H90" s="65">
        <f aca="true" t="shared" si="3" ref="H90:H137">SUM(I90:AB90)</f>
        <v>141.5</v>
      </c>
      <c r="I90" s="100">
        <v>1</v>
      </c>
      <c r="J90" s="143">
        <v>15</v>
      </c>
      <c r="K90" s="143"/>
      <c r="L90" s="100">
        <v>20</v>
      </c>
      <c r="M90" s="100">
        <v>10</v>
      </c>
      <c r="N90" s="100">
        <v>10</v>
      </c>
      <c r="O90" s="100">
        <v>20</v>
      </c>
      <c r="P90" s="100"/>
      <c r="Q90" s="100" t="s">
        <v>447</v>
      </c>
      <c r="R90" s="100"/>
      <c r="S90" s="100">
        <v>8</v>
      </c>
      <c r="T90" s="100"/>
      <c r="U90" s="100">
        <v>7.5</v>
      </c>
      <c r="V90" s="100" t="s">
        <v>447</v>
      </c>
      <c r="W90" s="100"/>
      <c r="X90" s="10"/>
      <c r="Y90" s="100">
        <v>50</v>
      </c>
      <c r="Z90" s="100"/>
      <c r="AA90" s="100"/>
    </row>
    <row r="91" spans="1:27" ht="12.75">
      <c r="A91" s="10">
        <v>2</v>
      </c>
      <c r="B91" s="115" t="s">
        <v>173</v>
      </c>
      <c r="C91" s="98" t="s">
        <v>227</v>
      </c>
      <c r="D91" s="98" t="s">
        <v>147</v>
      </c>
      <c r="E91" s="10">
        <v>2008</v>
      </c>
      <c r="F91" s="99">
        <v>30</v>
      </c>
      <c r="G91" s="99">
        <v>11.2</v>
      </c>
      <c r="H91" s="65">
        <f t="shared" si="3"/>
        <v>65</v>
      </c>
      <c r="I91" s="100">
        <v>1</v>
      </c>
      <c r="J91" s="143">
        <v>1</v>
      </c>
      <c r="K91" s="143"/>
      <c r="L91" s="100">
        <v>1</v>
      </c>
      <c r="M91" s="100">
        <v>10</v>
      </c>
      <c r="N91" s="100">
        <v>1</v>
      </c>
      <c r="O91" s="100"/>
      <c r="P91" s="100"/>
      <c r="Q91" s="100"/>
      <c r="R91" s="100">
        <v>20</v>
      </c>
      <c r="S91" s="100"/>
      <c r="T91" s="100">
        <v>6</v>
      </c>
      <c r="U91" s="100">
        <v>5</v>
      </c>
      <c r="V91" s="100"/>
      <c r="W91" s="100"/>
      <c r="X91" s="10"/>
      <c r="Y91" s="100">
        <v>20</v>
      </c>
      <c r="Z91" s="100"/>
      <c r="AA91" s="100"/>
    </row>
    <row r="92" spans="1:27" ht="12.75">
      <c r="A92" s="10">
        <v>3</v>
      </c>
      <c r="B92" s="115" t="s">
        <v>157</v>
      </c>
      <c r="C92" s="98" t="s">
        <v>144</v>
      </c>
      <c r="D92" s="98" t="s">
        <v>85</v>
      </c>
      <c r="E92" s="10">
        <v>2008</v>
      </c>
      <c r="F92" s="99">
        <v>14</v>
      </c>
      <c r="G92" s="99">
        <v>10.9</v>
      </c>
      <c r="H92" s="65">
        <f t="shared" si="3"/>
        <v>40</v>
      </c>
      <c r="I92" s="100">
        <v>1</v>
      </c>
      <c r="J92" s="143">
        <v>6</v>
      </c>
      <c r="K92" s="143"/>
      <c r="L92" s="100">
        <v>10</v>
      </c>
      <c r="M92" s="100">
        <v>10</v>
      </c>
      <c r="N92" s="100">
        <v>1</v>
      </c>
      <c r="O92" s="100"/>
      <c r="P92" s="100"/>
      <c r="Q92" s="100"/>
      <c r="R92" s="100"/>
      <c r="S92" s="100">
        <v>1</v>
      </c>
      <c r="T92" s="100">
        <v>2</v>
      </c>
      <c r="U92" s="100">
        <v>8</v>
      </c>
      <c r="V92" s="100" t="s">
        <v>447</v>
      </c>
      <c r="W92" s="100"/>
      <c r="X92" s="10"/>
      <c r="Y92" s="100">
        <v>1</v>
      </c>
      <c r="Z92" s="100"/>
      <c r="AA92" s="100"/>
    </row>
    <row r="93" spans="1:27" ht="12.75">
      <c r="A93" s="10">
        <v>4</v>
      </c>
      <c r="B93" s="115" t="s">
        <v>169</v>
      </c>
      <c r="C93" s="98" t="s">
        <v>170</v>
      </c>
      <c r="D93" s="98" t="s">
        <v>133</v>
      </c>
      <c r="E93" s="10">
        <v>2008</v>
      </c>
      <c r="F93" s="99">
        <v>18.2</v>
      </c>
      <c r="G93" s="99">
        <v>10.4</v>
      </c>
      <c r="H93" s="65">
        <f t="shared" si="3"/>
        <v>31</v>
      </c>
      <c r="I93" s="100">
        <v>1</v>
      </c>
      <c r="J93" s="143">
        <v>1</v>
      </c>
      <c r="K93" s="143"/>
      <c r="L93" s="100">
        <v>15</v>
      </c>
      <c r="M93" s="100">
        <v>10</v>
      </c>
      <c r="N93" s="100">
        <v>1</v>
      </c>
      <c r="O93" s="100"/>
      <c r="P93" s="100"/>
      <c r="Q93" s="100"/>
      <c r="R93" s="100"/>
      <c r="S93" s="100">
        <v>1</v>
      </c>
      <c r="T93" s="100">
        <v>1</v>
      </c>
      <c r="U93" s="100"/>
      <c r="V93" s="100" t="s">
        <v>447</v>
      </c>
      <c r="W93" s="100"/>
      <c r="X93" s="10"/>
      <c r="Y93" s="100">
        <v>1</v>
      </c>
      <c r="Z93" s="100"/>
      <c r="AA93" s="100"/>
    </row>
    <row r="94" spans="1:27" ht="12.75">
      <c r="A94" s="10">
        <v>5</v>
      </c>
      <c r="B94" s="98" t="s">
        <v>216</v>
      </c>
      <c r="C94" s="98" t="s">
        <v>217</v>
      </c>
      <c r="D94" s="98" t="s">
        <v>89</v>
      </c>
      <c r="E94" s="10">
        <v>2007</v>
      </c>
      <c r="F94" s="99">
        <v>17.5</v>
      </c>
      <c r="G94" s="99">
        <v>10.7</v>
      </c>
      <c r="H94" s="65">
        <f t="shared" si="3"/>
        <v>31</v>
      </c>
      <c r="I94" s="100">
        <v>4</v>
      </c>
      <c r="J94" s="143">
        <v>1</v>
      </c>
      <c r="K94" s="143"/>
      <c r="L94" s="100">
        <v>6</v>
      </c>
      <c r="M94" s="100">
        <v>10</v>
      </c>
      <c r="N94" s="100"/>
      <c r="O94" s="100"/>
      <c r="P94" s="100"/>
      <c r="Q94" s="100"/>
      <c r="R94" s="100"/>
      <c r="S94" s="100">
        <v>1</v>
      </c>
      <c r="T94" s="100">
        <v>8</v>
      </c>
      <c r="U94" s="100"/>
      <c r="V94" s="100" t="s">
        <v>447</v>
      </c>
      <c r="W94" s="100"/>
      <c r="X94" s="10"/>
      <c r="Y94" s="100">
        <v>1</v>
      </c>
      <c r="Z94" s="100"/>
      <c r="AA94" s="100"/>
    </row>
    <row r="95" spans="1:27" ht="12.75">
      <c r="A95" s="10">
        <v>6</v>
      </c>
      <c r="B95" s="115" t="s">
        <v>203</v>
      </c>
      <c r="C95" s="98" t="s">
        <v>226</v>
      </c>
      <c r="D95" s="98" t="s">
        <v>127</v>
      </c>
      <c r="E95" s="10">
        <v>2008</v>
      </c>
      <c r="F95" s="99">
        <v>18.2</v>
      </c>
      <c r="G95" s="99">
        <v>11.5</v>
      </c>
      <c r="H95" s="65">
        <f t="shared" si="3"/>
        <v>27.5</v>
      </c>
      <c r="I95" s="100">
        <v>1</v>
      </c>
      <c r="J95" s="143">
        <v>1</v>
      </c>
      <c r="K95" s="143"/>
      <c r="L95" s="100">
        <v>1</v>
      </c>
      <c r="M95" s="100">
        <v>10</v>
      </c>
      <c r="N95" s="100">
        <v>1</v>
      </c>
      <c r="O95" s="100"/>
      <c r="P95" s="100"/>
      <c r="Q95" s="100"/>
      <c r="R95" s="100"/>
      <c r="S95" s="100">
        <v>1</v>
      </c>
      <c r="T95" s="100">
        <v>4</v>
      </c>
      <c r="U95" s="100">
        <v>7.5</v>
      </c>
      <c r="V95" s="100"/>
      <c r="W95" s="100"/>
      <c r="X95" s="10"/>
      <c r="Y95" s="100">
        <v>1</v>
      </c>
      <c r="Z95" s="100"/>
      <c r="AA95" s="100"/>
    </row>
    <row r="96" spans="1:27" ht="12.75">
      <c r="A96" s="10">
        <v>7</v>
      </c>
      <c r="B96" s="98" t="s">
        <v>220</v>
      </c>
      <c r="C96" s="98" t="s">
        <v>144</v>
      </c>
      <c r="D96" s="98" t="s">
        <v>221</v>
      </c>
      <c r="E96" s="10">
        <v>2007</v>
      </c>
      <c r="F96" s="99">
        <v>23.3</v>
      </c>
      <c r="G96" s="99">
        <v>12</v>
      </c>
      <c r="H96" s="65">
        <f t="shared" si="3"/>
        <v>24</v>
      </c>
      <c r="I96" s="100">
        <v>1</v>
      </c>
      <c r="J96" s="143">
        <v>1</v>
      </c>
      <c r="K96" s="143"/>
      <c r="L96" s="100">
        <v>8</v>
      </c>
      <c r="M96" s="100">
        <v>10</v>
      </c>
      <c r="N96" s="100">
        <v>1</v>
      </c>
      <c r="O96" s="100"/>
      <c r="P96" s="100"/>
      <c r="Q96" s="100"/>
      <c r="R96" s="100"/>
      <c r="S96" s="100">
        <v>1</v>
      </c>
      <c r="T96" s="100">
        <v>1</v>
      </c>
      <c r="U96" s="100"/>
      <c r="V96" s="100" t="s">
        <v>447</v>
      </c>
      <c r="W96" s="100"/>
      <c r="X96" s="10"/>
      <c r="Y96" s="100">
        <v>1</v>
      </c>
      <c r="Z96" s="100"/>
      <c r="AA96" s="100"/>
    </row>
    <row r="97" spans="1:27" ht="12.75">
      <c r="A97" s="10">
        <v>8</v>
      </c>
      <c r="B97" s="115" t="s">
        <v>320</v>
      </c>
      <c r="C97" s="98" t="s">
        <v>283</v>
      </c>
      <c r="D97" s="98" t="s">
        <v>102</v>
      </c>
      <c r="E97" s="10">
        <v>2008</v>
      </c>
      <c r="F97" s="99">
        <v>15.9</v>
      </c>
      <c r="G97" s="99">
        <v>15.8</v>
      </c>
      <c r="H97" s="65">
        <f t="shared" si="3"/>
        <v>13.5</v>
      </c>
      <c r="I97" s="100">
        <v>1</v>
      </c>
      <c r="J97" s="143">
        <v>1</v>
      </c>
      <c r="K97" s="143"/>
      <c r="L97" s="100">
        <v>1</v>
      </c>
      <c r="M97" s="100"/>
      <c r="N97" s="100"/>
      <c r="O97" s="100"/>
      <c r="P97" s="100"/>
      <c r="Q97" s="100"/>
      <c r="R97" s="100"/>
      <c r="S97" s="100">
        <v>1</v>
      </c>
      <c r="T97" s="100">
        <v>1</v>
      </c>
      <c r="U97" s="100">
        <v>7.5</v>
      </c>
      <c r="V97" s="100"/>
      <c r="W97" s="100"/>
      <c r="X97" s="10"/>
      <c r="Y97" s="100">
        <v>1</v>
      </c>
      <c r="Z97" s="100"/>
      <c r="AA97" s="100"/>
    </row>
    <row r="98" spans="1:27" ht="12.75">
      <c r="A98" s="10">
        <v>9</v>
      </c>
      <c r="B98" s="98" t="s">
        <v>287</v>
      </c>
      <c r="C98" s="98" t="s">
        <v>312</v>
      </c>
      <c r="D98" s="98" t="s">
        <v>130</v>
      </c>
      <c r="E98" s="10">
        <v>2007</v>
      </c>
      <c r="F98" s="99">
        <v>19.6</v>
      </c>
      <c r="G98" s="99">
        <v>13.7</v>
      </c>
      <c r="H98" s="65">
        <f t="shared" si="3"/>
        <v>13</v>
      </c>
      <c r="I98" s="100"/>
      <c r="J98" s="143"/>
      <c r="K98" s="143"/>
      <c r="L98" s="100">
        <v>1</v>
      </c>
      <c r="M98" s="100">
        <v>10</v>
      </c>
      <c r="N98" s="100">
        <v>1</v>
      </c>
      <c r="O98" s="100"/>
      <c r="P98" s="100" t="s">
        <v>447</v>
      </c>
      <c r="Q98" s="100"/>
      <c r="R98" s="100"/>
      <c r="S98" s="100"/>
      <c r="T98" s="100">
        <v>1</v>
      </c>
      <c r="U98" s="100"/>
      <c r="V98" s="100"/>
      <c r="W98" s="100"/>
      <c r="X98" s="10"/>
      <c r="Y98" s="100"/>
      <c r="Z98" s="100"/>
      <c r="AA98" s="100"/>
    </row>
    <row r="99" spans="1:27" ht="12.75">
      <c r="A99" s="10">
        <v>10</v>
      </c>
      <c r="B99" s="115" t="s">
        <v>380</v>
      </c>
      <c r="C99" s="98" t="s">
        <v>381</v>
      </c>
      <c r="D99" s="98" t="s">
        <v>127</v>
      </c>
      <c r="E99" s="10">
        <v>2008</v>
      </c>
      <c r="F99" s="99">
        <v>28</v>
      </c>
      <c r="G99" s="99">
        <v>17.7</v>
      </c>
      <c r="H99" s="65">
        <f t="shared" si="3"/>
        <v>10.5</v>
      </c>
      <c r="I99" s="100"/>
      <c r="J99" s="143">
        <v>1</v>
      </c>
      <c r="K99" s="143"/>
      <c r="L99" s="100">
        <v>1</v>
      </c>
      <c r="M99" s="100"/>
      <c r="N99" s="100"/>
      <c r="O99" s="100"/>
      <c r="P99" s="100"/>
      <c r="Q99" s="100"/>
      <c r="R99" s="100"/>
      <c r="S99" s="100"/>
      <c r="T99" s="100"/>
      <c r="U99" s="100">
        <v>7.5</v>
      </c>
      <c r="V99" s="100"/>
      <c r="W99" s="100"/>
      <c r="X99" s="10"/>
      <c r="Y99" s="100">
        <v>1</v>
      </c>
      <c r="Z99" s="100"/>
      <c r="AA99" s="100"/>
    </row>
    <row r="100" spans="1:27" ht="12.75">
      <c r="A100" s="10">
        <v>11</v>
      </c>
      <c r="B100" s="115" t="s">
        <v>314</v>
      </c>
      <c r="C100" s="98" t="s">
        <v>152</v>
      </c>
      <c r="D100" s="98" t="s">
        <v>255</v>
      </c>
      <c r="E100" s="10">
        <v>2008</v>
      </c>
      <c r="F100" s="99">
        <v>27.5</v>
      </c>
      <c r="G100" s="99">
        <v>22</v>
      </c>
      <c r="H100" s="65">
        <f t="shared" si="3"/>
        <v>8</v>
      </c>
      <c r="I100" s="100"/>
      <c r="J100" s="143">
        <v>1</v>
      </c>
      <c r="K100" s="143"/>
      <c r="L100" s="100">
        <v>1</v>
      </c>
      <c r="M100" s="100"/>
      <c r="N100" s="100"/>
      <c r="O100" s="100"/>
      <c r="P100" s="100"/>
      <c r="Q100" s="100"/>
      <c r="R100" s="100"/>
      <c r="S100" s="100"/>
      <c r="T100" s="100">
        <v>1</v>
      </c>
      <c r="U100" s="100">
        <v>4</v>
      </c>
      <c r="V100" s="100"/>
      <c r="W100" s="100"/>
      <c r="X100" s="10"/>
      <c r="Y100" s="100">
        <v>1</v>
      </c>
      <c r="Z100" s="100"/>
      <c r="AA100" s="100"/>
    </row>
    <row r="101" spans="1:27" ht="12.75">
      <c r="A101" s="10">
        <v>12</v>
      </c>
      <c r="B101" s="115" t="s">
        <v>196</v>
      </c>
      <c r="C101" s="98" t="s">
        <v>197</v>
      </c>
      <c r="D101" s="98" t="s">
        <v>136</v>
      </c>
      <c r="E101" s="10">
        <v>2008</v>
      </c>
      <c r="F101" s="99">
        <v>20</v>
      </c>
      <c r="G101" s="99">
        <v>15.8</v>
      </c>
      <c r="H101" s="65">
        <f t="shared" si="3"/>
        <v>6</v>
      </c>
      <c r="I101" s="100"/>
      <c r="J101" s="143"/>
      <c r="K101" s="143"/>
      <c r="L101" s="100">
        <v>1</v>
      </c>
      <c r="M101" s="100"/>
      <c r="N101" s="100"/>
      <c r="O101" s="100"/>
      <c r="P101" s="100" t="s">
        <v>447</v>
      </c>
      <c r="Q101" s="100"/>
      <c r="R101" s="100"/>
      <c r="S101" s="100"/>
      <c r="T101" s="100">
        <v>1</v>
      </c>
      <c r="U101" s="100">
        <v>4</v>
      </c>
      <c r="V101" s="100"/>
      <c r="W101" s="100"/>
      <c r="X101" s="10"/>
      <c r="Y101" s="100"/>
      <c r="Z101" s="100"/>
      <c r="AA101" s="100"/>
    </row>
    <row r="102" spans="1:27" ht="12.75">
      <c r="A102" s="10">
        <v>13</v>
      </c>
      <c r="B102" s="115" t="s">
        <v>486</v>
      </c>
      <c r="C102" s="98" t="s">
        <v>225</v>
      </c>
      <c r="D102" s="98" t="s">
        <v>279</v>
      </c>
      <c r="E102" s="10">
        <v>2008</v>
      </c>
      <c r="F102" s="99">
        <v>29.5</v>
      </c>
      <c r="G102" s="99"/>
      <c r="H102" s="65">
        <f t="shared" si="3"/>
        <v>6</v>
      </c>
      <c r="I102" s="100"/>
      <c r="J102" s="143"/>
      <c r="K102" s="143"/>
      <c r="L102" s="100"/>
      <c r="M102" s="100"/>
      <c r="N102" s="100"/>
      <c r="O102" s="100"/>
      <c r="P102" s="100"/>
      <c r="Q102" s="100"/>
      <c r="R102" s="100"/>
      <c r="S102" s="100"/>
      <c r="T102" s="100">
        <v>6</v>
      </c>
      <c r="U102" s="100"/>
      <c r="V102" s="100"/>
      <c r="W102" s="100"/>
      <c r="X102" s="10"/>
      <c r="Y102" s="100"/>
      <c r="Z102" s="100"/>
      <c r="AA102" s="100"/>
    </row>
    <row r="103" spans="1:27" ht="12.75">
      <c r="A103" s="10">
        <v>14</v>
      </c>
      <c r="B103" s="115" t="s">
        <v>316</v>
      </c>
      <c r="C103" s="98" t="s">
        <v>317</v>
      </c>
      <c r="D103" s="98" t="s">
        <v>145</v>
      </c>
      <c r="E103" s="10">
        <v>2008</v>
      </c>
      <c r="F103" s="99">
        <v>27</v>
      </c>
      <c r="G103" s="99"/>
      <c r="H103" s="65">
        <f t="shared" si="3"/>
        <v>5</v>
      </c>
      <c r="I103" s="100"/>
      <c r="J103" s="143"/>
      <c r="K103" s="143"/>
      <c r="L103" s="100"/>
      <c r="M103" s="100"/>
      <c r="N103" s="100"/>
      <c r="O103" s="100"/>
      <c r="P103" s="100"/>
      <c r="Q103" s="100"/>
      <c r="R103" s="100"/>
      <c r="S103" s="100"/>
      <c r="T103" s="114"/>
      <c r="U103" s="100">
        <v>5</v>
      </c>
      <c r="V103" s="100"/>
      <c r="W103" s="100"/>
      <c r="X103" s="10"/>
      <c r="Y103" s="100"/>
      <c r="Z103" s="100"/>
      <c r="AA103" s="100"/>
    </row>
    <row r="104" spans="1:27" ht="12.75">
      <c r="A104" s="10">
        <v>15</v>
      </c>
      <c r="B104" s="115" t="s">
        <v>531</v>
      </c>
      <c r="C104" s="98" t="s">
        <v>148</v>
      </c>
      <c r="D104" s="98" t="s">
        <v>212</v>
      </c>
      <c r="E104" s="10">
        <v>2008</v>
      </c>
      <c r="F104" s="99">
        <v>27</v>
      </c>
      <c r="G104" s="99"/>
      <c r="H104" s="65">
        <f t="shared" si="3"/>
        <v>5</v>
      </c>
      <c r="I104" s="100"/>
      <c r="J104" s="143"/>
      <c r="K104" s="143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>
        <v>5</v>
      </c>
      <c r="V104" s="100"/>
      <c r="W104" s="100"/>
      <c r="X104" s="10"/>
      <c r="Y104" s="100"/>
      <c r="Z104" s="100"/>
      <c r="AA104" s="100"/>
    </row>
    <row r="105" spans="1:27" ht="12.75">
      <c r="A105" s="10">
        <v>16</v>
      </c>
      <c r="B105" s="98" t="s">
        <v>280</v>
      </c>
      <c r="C105" s="98" t="s">
        <v>281</v>
      </c>
      <c r="D105" s="98" t="s">
        <v>133</v>
      </c>
      <c r="E105" s="10">
        <v>2007</v>
      </c>
      <c r="F105" s="99">
        <v>19.6</v>
      </c>
      <c r="G105" s="99">
        <v>16.5</v>
      </c>
      <c r="H105" s="65">
        <f t="shared" si="3"/>
        <v>4</v>
      </c>
      <c r="I105" s="100">
        <v>1</v>
      </c>
      <c r="J105" s="143">
        <v>1</v>
      </c>
      <c r="K105" s="143"/>
      <c r="L105" s="100">
        <v>1</v>
      </c>
      <c r="M105" s="100"/>
      <c r="N105" s="100">
        <v>1</v>
      </c>
      <c r="O105" s="100"/>
      <c r="P105" s="100"/>
      <c r="Q105" s="100"/>
      <c r="R105" s="100"/>
      <c r="S105" s="100"/>
      <c r="T105" s="100"/>
      <c r="U105" s="100"/>
      <c r="V105" s="100"/>
      <c r="W105" s="100"/>
      <c r="X105" s="10"/>
      <c r="Y105" s="100"/>
      <c r="Z105" s="100"/>
      <c r="AA105" s="100"/>
    </row>
    <row r="106" spans="1:27" ht="12.75">
      <c r="A106" s="10">
        <v>17</v>
      </c>
      <c r="B106" s="115" t="s">
        <v>536</v>
      </c>
      <c r="C106" s="98" t="s">
        <v>149</v>
      </c>
      <c r="D106" s="98" t="s">
        <v>136</v>
      </c>
      <c r="E106" s="10">
        <v>2008</v>
      </c>
      <c r="F106" s="99">
        <v>46</v>
      </c>
      <c r="G106" s="99"/>
      <c r="H106" s="65">
        <f t="shared" si="3"/>
        <v>4</v>
      </c>
      <c r="I106" s="100"/>
      <c r="J106" s="143"/>
      <c r="K106" s="143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>
        <v>4</v>
      </c>
      <c r="V106" s="100"/>
      <c r="W106" s="100"/>
      <c r="X106" s="10"/>
      <c r="Y106" s="100"/>
      <c r="Z106" s="100"/>
      <c r="AA106" s="100"/>
    </row>
    <row r="107" spans="1:27" ht="12.75">
      <c r="A107" s="10">
        <v>18</v>
      </c>
      <c r="B107" s="115" t="s">
        <v>306</v>
      </c>
      <c r="C107" s="98" t="s">
        <v>291</v>
      </c>
      <c r="D107" s="98" t="s">
        <v>102</v>
      </c>
      <c r="E107" s="10">
        <v>2008</v>
      </c>
      <c r="F107" s="99">
        <v>24</v>
      </c>
      <c r="G107" s="99">
        <v>20.4</v>
      </c>
      <c r="H107" s="65">
        <f t="shared" si="3"/>
        <v>4</v>
      </c>
      <c r="I107" s="100"/>
      <c r="J107" s="143">
        <v>1</v>
      </c>
      <c r="K107" s="143"/>
      <c r="L107" s="100"/>
      <c r="M107" s="100"/>
      <c r="N107" s="100"/>
      <c r="O107" s="100"/>
      <c r="P107" s="100"/>
      <c r="Q107" s="100"/>
      <c r="R107" s="100"/>
      <c r="S107" s="100">
        <v>1</v>
      </c>
      <c r="T107" s="100">
        <v>1</v>
      </c>
      <c r="U107" s="100"/>
      <c r="V107" s="100"/>
      <c r="W107" s="100"/>
      <c r="X107" s="10"/>
      <c r="Y107" s="100">
        <v>1</v>
      </c>
      <c r="Z107" s="100"/>
      <c r="AA107" s="100"/>
    </row>
    <row r="108" spans="1:27" ht="12.75">
      <c r="A108" s="10">
        <v>19</v>
      </c>
      <c r="B108" s="115" t="s">
        <v>350</v>
      </c>
      <c r="C108" s="98" t="s">
        <v>148</v>
      </c>
      <c r="D108" s="98" t="s">
        <v>336</v>
      </c>
      <c r="E108" s="10">
        <v>2008</v>
      </c>
      <c r="F108" s="99">
        <v>35.5</v>
      </c>
      <c r="G108" s="99">
        <v>24.4</v>
      </c>
      <c r="H108" s="65">
        <f t="shared" si="3"/>
        <v>4</v>
      </c>
      <c r="I108" s="100">
        <v>1</v>
      </c>
      <c r="J108" s="143">
        <v>1</v>
      </c>
      <c r="K108" s="143"/>
      <c r="L108" s="100"/>
      <c r="M108" s="100"/>
      <c r="N108" s="100"/>
      <c r="O108" s="100"/>
      <c r="P108" s="100"/>
      <c r="Q108" s="100"/>
      <c r="R108" s="100"/>
      <c r="S108" s="100"/>
      <c r="T108" s="100">
        <v>1</v>
      </c>
      <c r="U108" s="100"/>
      <c r="V108" s="100"/>
      <c r="W108" s="100"/>
      <c r="X108" s="10"/>
      <c r="Y108" s="100">
        <v>1</v>
      </c>
      <c r="Z108" s="100"/>
      <c r="AA108" s="100"/>
    </row>
    <row r="109" spans="1:27" ht="12.75">
      <c r="A109" s="10">
        <v>20</v>
      </c>
      <c r="B109" s="115" t="s">
        <v>532</v>
      </c>
      <c r="C109" s="98" t="s">
        <v>533</v>
      </c>
      <c r="D109" s="98" t="s">
        <v>136</v>
      </c>
      <c r="E109" s="10">
        <v>2008</v>
      </c>
      <c r="F109" s="99">
        <v>30</v>
      </c>
      <c r="G109" s="99"/>
      <c r="H109" s="65">
        <f t="shared" si="3"/>
        <v>4</v>
      </c>
      <c r="I109" s="100"/>
      <c r="J109" s="143"/>
      <c r="K109" s="143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>
        <v>4</v>
      </c>
      <c r="V109" s="100"/>
      <c r="W109" s="100"/>
      <c r="X109" s="10"/>
      <c r="Y109" s="100"/>
      <c r="Z109" s="100"/>
      <c r="AA109" s="100"/>
    </row>
    <row r="110" spans="1:27" ht="12.75">
      <c r="A110" s="10">
        <v>21</v>
      </c>
      <c r="B110" s="115" t="s">
        <v>323</v>
      </c>
      <c r="C110" s="98" t="s">
        <v>161</v>
      </c>
      <c r="D110" s="98" t="s">
        <v>255</v>
      </c>
      <c r="E110" s="10">
        <v>2008</v>
      </c>
      <c r="F110" s="99">
        <v>35</v>
      </c>
      <c r="G110" s="99">
        <v>27</v>
      </c>
      <c r="H110" s="65">
        <f t="shared" si="3"/>
        <v>3</v>
      </c>
      <c r="I110" s="100"/>
      <c r="J110" s="143"/>
      <c r="K110" s="143"/>
      <c r="L110" s="100">
        <v>1</v>
      </c>
      <c r="M110" s="100"/>
      <c r="N110" s="100"/>
      <c r="O110" s="100"/>
      <c r="P110" s="100"/>
      <c r="Q110" s="100"/>
      <c r="R110" s="100"/>
      <c r="S110" s="100"/>
      <c r="T110" s="114">
        <v>2</v>
      </c>
      <c r="U110" s="100"/>
      <c r="V110" s="100"/>
      <c r="W110" s="100"/>
      <c r="X110" s="10"/>
      <c r="Y110" s="100"/>
      <c r="Z110" s="100"/>
      <c r="AA110" s="100"/>
    </row>
    <row r="111" spans="1:27" ht="12.75">
      <c r="A111" s="10">
        <v>22</v>
      </c>
      <c r="B111" s="98" t="s">
        <v>273</v>
      </c>
      <c r="C111" s="98" t="s">
        <v>274</v>
      </c>
      <c r="D111" s="98" t="s">
        <v>89</v>
      </c>
      <c r="E111" s="10">
        <v>2007</v>
      </c>
      <c r="F111" s="99">
        <v>18.1</v>
      </c>
      <c r="G111" s="99">
        <v>14.7</v>
      </c>
      <c r="H111" s="65">
        <f t="shared" si="3"/>
        <v>3</v>
      </c>
      <c r="I111" s="100"/>
      <c r="J111" s="143">
        <v>1</v>
      </c>
      <c r="K111" s="143"/>
      <c r="L111" s="100">
        <v>1</v>
      </c>
      <c r="M111" s="100"/>
      <c r="N111" s="100"/>
      <c r="O111" s="100"/>
      <c r="P111" s="114" t="s">
        <v>447</v>
      </c>
      <c r="Q111" s="100"/>
      <c r="R111" s="100"/>
      <c r="S111" s="100"/>
      <c r="T111" s="114">
        <v>1</v>
      </c>
      <c r="U111" s="100"/>
      <c r="V111" s="100"/>
      <c r="W111" s="100"/>
      <c r="X111" s="10"/>
      <c r="Y111" s="100"/>
      <c r="Z111" s="100"/>
      <c r="AA111" s="100"/>
    </row>
    <row r="112" spans="1:27" ht="12.75">
      <c r="A112" s="10">
        <v>23</v>
      </c>
      <c r="B112" s="98" t="s">
        <v>275</v>
      </c>
      <c r="C112" s="98" t="s">
        <v>276</v>
      </c>
      <c r="D112" s="98" t="s">
        <v>127</v>
      </c>
      <c r="E112" s="10">
        <v>2007</v>
      </c>
      <c r="F112" s="99">
        <v>32</v>
      </c>
      <c r="G112" s="99">
        <v>27</v>
      </c>
      <c r="H112" s="65">
        <f t="shared" si="3"/>
        <v>3</v>
      </c>
      <c r="I112" s="100">
        <v>1</v>
      </c>
      <c r="J112" s="143"/>
      <c r="K112" s="143"/>
      <c r="L112" s="100">
        <v>1</v>
      </c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"/>
      <c r="Y112" s="100">
        <v>1</v>
      </c>
      <c r="Z112" s="100"/>
      <c r="AA112" s="100"/>
    </row>
    <row r="113" spans="1:27" ht="12.75">
      <c r="A113" s="10">
        <v>24</v>
      </c>
      <c r="B113" s="98" t="s">
        <v>342</v>
      </c>
      <c r="C113" s="98" t="s">
        <v>161</v>
      </c>
      <c r="D113" s="98" t="s">
        <v>133</v>
      </c>
      <c r="E113" s="10">
        <v>2007</v>
      </c>
      <c r="F113" s="99">
        <v>27</v>
      </c>
      <c r="G113" s="99">
        <v>27</v>
      </c>
      <c r="H113" s="65">
        <f t="shared" si="3"/>
        <v>2</v>
      </c>
      <c r="I113" s="100"/>
      <c r="J113" s="143"/>
      <c r="K113" s="143"/>
      <c r="L113" s="100">
        <v>1</v>
      </c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"/>
      <c r="Y113" s="100">
        <v>1</v>
      </c>
      <c r="Z113" s="100"/>
      <c r="AA113" s="100"/>
    </row>
    <row r="114" spans="1:27" ht="12.75">
      <c r="A114" s="10">
        <v>25</v>
      </c>
      <c r="B114" s="98" t="s">
        <v>282</v>
      </c>
      <c r="C114" s="98" t="s">
        <v>129</v>
      </c>
      <c r="D114" s="98" t="s">
        <v>256</v>
      </c>
      <c r="E114" s="10">
        <v>2007</v>
      </c>
      <c r="F114" s="99">
        <v>22.8</v>
      </c>
      <c r="G114" s="99">
        <v>17.2</v>
      </c>
      <c r="H114" s="65">
        <f t="shared" si="3"/>
        <v>2</v>
      </c>
      <c r="I114" s="100"/>
      <c r="J114" s="143"/>
      <c r="K114" s="143"/>
      <c r="L114" s="100">
        <v>1</v>
      </c>
      <c r="M114" s="100"/>
      <c r="N114" s="100"/>
      <c r="O114" s="100"/>
      <c r="P114" s="100"/>
      <c r="Q114" s="100"/>
      <c r="R114" s="100"/>
      <c r="S114" s="100">
        <v>1</v>
      </c>
      <c r="T114" s="100"/>
      <c r="U114" s="100"/>
      <c r="V114" s="100"/>
      <c r="W114" s="100"/>
      <c r="X114" s="10"/>
      <c r="Y114" s="100"/>
      <c r="Z114" s="100"/>
      <c r="AA114" s="100"/>
    </row>
    <row r="115" spans="1:27" ht="12.75">
      <c r="A115" s="10">
        <v>26</v>
      </c>
      <c r="B115" s="98" t="s">
        <v>434</v>
      </c>
      <c r="C115" s="98" t="s">
        <v>84</v>
      </c>
      <c r="D115" s="98" t="s">
        <v>127</v>
      </c>
      <c r="E115" s="10">
        <v>2007</v>
      </c>
      <c r="F115" s="99">
        <v>33.5</v>
      </c>
      <c r="G115" s="99">
        <v>26.5</v>
      </c>
      <c r="H115" s="65">
        <f t="shared" si="3"/>
        <v>2</v>
      </c>
      <c r="I115" s="100"/>
      <c r="J115" s="143"/>
      <c r="K115" s="143"/>
      <c r="L115" s="100">
        <v>1</v>
      </c>
      <c r="M115" s="100"/>
      <c r="N115" s="100"/>
      <c r="O115" s="100"/>
      <c r="P115" s="100"/>
      <c r="Q115" s="100"/>
      <c r="R115" s="100"/>
      <c r="S115" s="100">
        <v>1</v>
      </c>
      <c r="T115" s="114"/>
      <c r="U115" s="100"/>
      <c r="V115" s="100"/>
      <c r="W115" s="100"/>
      <c r="X115" s="10"/>
      <c r="Y115" s="100"/>
      <c r="Z115" s="100"/>
      <c r="AA115" s="100"/>
    </row>
    <row r="116" spans="1:27" ht="12.75">
      <c r="A116" s="10">
        <v>27</v>
      </c>
      <c r="B116" s="115" t="s">
        <v>416</v>
      </c>
      <c r="C116" s="98" t="s">
        <v>417</v>
      </c>
      <c r="D116" s="98" t="s">
        <v>133</v>
      </c>
      <c r="E116" s="10">
        <v>2007</v>
      </c>
      <c r="F116" s="99">
        <v>30.5</v>
      </c>
      <c r="G116" s="99">
        <v>25.6</v>
      </c>
      <c r="H116" s="65">
        <f t="shared" si="3"/>
        <v>2</v>
      </c>
      <c r="I116" s="100"/>
      <c r="J116" s="143">
        <v>1</v>
      </c>
      <c r="K116" s="143"/>
      <c r="L116" s="100"/>
      <c r="M116" s="100"/>
      <c r="N116" s="100"/>
      <c r="O116" s="100"/>
      <c r="P116" s="100"/>
      <c r="Q116" s="114"/>
      <c r="R116" s="100"/>
      <c r="S116" s="100"/>
      <c r="T116" s="100"/>
      <c r="U116" s="100"/>
      <c r="V116" s="100"/>
      <c r="W116" s="100"/>
      <c r="X116" s="10"/>
      <c r="Y116" s="100">
        <v>1</v>
      </c>
      <c r="Z116" s="100"/>
      <c r="AA116" s="100"/>
    </row>
    <row r="117" spans="1:27" ht="12.75">
      <c r="A117" s="10">
        <v>28</v>
      </c>
      <c r="B117" s="98" t="s">
        <v>277</v>
      </c>
      <c r="C117" s="98" t="s">
        <v>278</v>
      </c>
      <c r="D117" s="98" t="s">
        <v>279</v>
      </c>
      <c r="E117" s="10">
        <v>2007</v>
      </c>
      <c r="F117" s="99">
        <v>25.2</v>
      </c>
      <c r="G117" s="99"/>
      <c r="H117" s="65">
        <f t="shared" si="3"/>
        <v>1</v>
      </c>
      <c r="I117" s="100"/>
      <c r="J117" s="143"/>
      <c r="K117" s="143"/>
      <c r="L117" s="100"/>
      <c r="M117" s="100"/>
      <c r="N117" s="100"/>
      <c r="O117" s="100"/>
      <c r="P117" s="100"/>
      <c r="Q117" s="100"/>
      <c r="R117" s="100"/>
      <c r="S117" s="100"/>
      <c r="T117" s="114">
        <v>1</v>
      </c>
      <c r="U117" s="100"/>
      <c r="V117" s="100"/>
      <c r="W117" s="100"/>
      <c r="X117" s="10"/>
      <c r="Y117" s="100"/>
      <c r="Z117" s="100"/>
      <c r="AA117" s="100"/>
    </row>
    <row r="118" spans="1:27" ht="12.75">
      <c r="A118" s="10">
        <v>29</v>
      </c>
      <c r="B118" s="115" t="s">
        <v>318</v>
      </c>
      <c r="C118" s="98" t="s">
        <v>88</v>
      </c>
      <c r="D118" s="98" t="s">
        <v>130</v>
      </c>
      <c r="E118" s="10">
        <v>2008</v>
      </c>
      <c r="F118" s="99">
        <v>30</v>
      </c>
      <c r="G118" s="99"/>
      <c r="H118" s="65">
        <f t="shared" si="3"/>
        <v>1</v>
      </c>
      <c r="I118" s="100"/>
      <c r="J118" s="143"/>
      <c r="K118" s="143"/>
      <c r="L118" s="100">
        <v>1</v>
      </c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"/>
      <c r="Y118" s="100"/>
      <c r="Z118" s="100"/>
      <c r="AA118" s="100"/>
    </row>
    <row r="119" spans="1:27" ht="12.75">
      <c r="A119" s="10">
        <v>30</v>
      </c>
      <c r="B119" s="98" t="s">
        <v>292</v>
      </c>
      <c r="C119" s="98" t="s">
        <v>490</v>
      </c>
      <c r="D119" s="98" t="s">
        <v>133</v>
      </c>
      <c r="E119" s="10">
        <v>2007</v>
      </c>
      <c r="F119" s="99">
        <v>46</v>
      </c>
      <c r="G119" s="99"/>
      <c r="H119" s="65">
        <f t="shared" si="3"/>
        <v>1</v>
      </c>
      <c r="I119" s="100"/>
      <c r="J119" s="143"/>
      <c r="K119" s="143"/>
      <c r="L119" s="100"/>
      <c r="M119" s="100"/>
      <c r="N119" s="100"/>
      <c r="O119" s="100"/>
      <c r="P119" s="100"/>
      <c r="Q119" s="100"/>
      <c r="R119" s="100"/>
      <c r="S119" s="100"/>
      <c r="T119" s="100">
        <v>1</v>
      </c>
      <c r="U119" s="100"/>
      <c r="V119" s="100"/>
      <c r="W119" s="100"/>
      <c r="X119" s="10"/>
      <c r="Y119" s="100"/>
      <c r="Z119" s="100"/>
      <c r="AA119" s="100"/>
    </row>
    <row r="120" spans="1:27" ht="12.75">
      <c r="A120" s="10">
        <v>31</v>
      </c>
      <c r="B120" s="115" t="s">
        <v>489</v>
      </c>
      <c r="C120" s="98" t="s">
        <v>204</v>
      </c>
      <c r="D120" s="98" t="s">
        <v>246</v>
      </c>
      <c r="E120" s="10">
        <v>2008</v>
      </c>
      <c r="F120" s="99">
        <v>36</v>
      </c>
      <c r="G120" s="99"/>
      <c r="H120" s="65">
        <f t="shared" si="3"/>
        <v>1</v>
      </c>
      <c r="I120" s="100"/>
      <c r="J120" s="143"/>
      <c r="K120" s="143"/>
      <c r="L120" s="100"/>
      <c r="M120" s="100"/>
      <c r="N120" s="100"/>
      <c r="O120" s="100"/>
      <c r="P120" s="100"/>
      <c r="Q120" s="100"/>
      <c r="R120" s="100"/>
      <c r="S120" s="100"/>
      <c r="T120" s="100">
        <v>1</v>
      </c>
      <c r="U120" s="100"/>
      <c r="V120" s="100"/>
      <c r="W120" s="100"/>
      <c r="X120" s="10"/>
      <c r="Y120" s="100"/>
      <c r="Z120" s="100"/>
      <c r="AA120" s="100"/>
    </row>
    <row r="121" spans="1:27" ht="12.75">
      <c r="A121" s="10">
        <v>32</v>
      </c>
      <c r="B121" s="115" t="s">
        <v>155</v>
      </c>
      <c r="C121" s="98" t="s">
        <v>358</v>
      </c>
      <c r="D121" s="98" t="s">
        <v>246</v>
      </c>
      <c r="E121" s="10">
        <v>2008</v>
      </c>
      <c r="F121" s="99">
        <v>31.5</v>
      </c>
      <c r="G121" s="99"/>
      <c r="H121" s="65">
        <f t="shared" si="3"/>
        <v>1</v>
      </c>
      <c r="I121" s="100"/>
      <c r="J121" s="143"/>
      <c r="K121" s="143"/>
      <c r="L121" s="100"/>
      <c r="M121" s="100"/>
      <c r="N121" s="100"/>
      <c r="O121" s="100"/>
      <c r="P121" s="100"/>
      <c r="Q121" s="100"/>
      <c r="R121" s="100"/>
      <c r="S121" s="100"/>
      <c r="T121" s="100">
        <v>1</v>
      </c>
      <c r="U121" s="100"/>
      <c r="V121" s="100"/>
      <c r="W121" s="100"/>
      <c r="X121" s="10"/>
      <c r="Y121" s="100"/>
      <c r="Z121" s="100"/>
      <c r="AA121" s="100"/>
    </row>
    <row r="122" spans="1:27" ht="12.75">
      <c r="A122" s="10">
        <v>33</v>
      </c>
      <c r="B122" s="98" t="s">
        <v>452</v>
      </c>
      <c r="C122" s="98" t="s">
        <v>453</v>
      </c>
      <c r="D122" s="98" t="s">
        <v>454</v>
      </c>
      <c r="E122" s="10">
        <v>2007</v>
      </c>
      <c r="F122" s="99">
        <v>40</v>
      </c>
      <c r="G122" s="99"/>
      <c r="H122" s="65">
        <f t="shared" si="3"/>
        <v>1</v>
      </c>
      <c r="I122" s="100"/>
      <c r="J122" s="143"/>
      <c r="K122" s="143"/>
      <c r="L122" s="100"/>
      <c r="M122" s="100"/>
      <c r="N122" s="100"/>
      <c r="O122" s="100"/>
      <c r="P122" s="100"/>
      <c r="Q122" s="100"/>
      <c r="R122" s="100">
        <v>1</v>
      </c>
      <c r="S122" s="100"/>
      <c r="T122" s="100"/>
      <c r="U122" s="100"/>
      <c r="V122" s="100"/>
      <c r="W122" s="100"/>
      <c r="X122" s="10"/>
      <c r="Y122" s="100"/>
      <c r="Z122" s="100"/>
      <c r="AA122" s="100"/>
    </row>
    <row r="123" spans="1:27" ht="12.75">
      <c r="A123" s="10">
        <v>34</v>
      </c>
      <c r="B123" s="115" t="s">
        <v>287</v>
      </c>
      <c r="C123" s="98" t="s">
        <v>319</v>
      </c>
      <c r="D123" s="98" t="s">
        <v>130</v>
      </c>
      <c r="E123" s="10">
        <v>2008</v>
      </c>
      <c r="F123" s="99">
        <v>21.2</v>
      </c>
      <c r="G123" s="99"/>
      <c r="H123" s="65">
        <f t="shared" si="3"/>
        <v>1</v>
      </c>
      <c r="I123" s="100"/>
      <c r="J123" s="143"/>
      <c r="K123" s="143"/>
      <c r="L123" s="100"/>
      <c r="M123" s="100"/>
      <c r="N123" s="100"/>
      <c r="O123" s="100"/>
      <c r="P123" s="100"/>
      <c r="Q123" s="100"/>
      <c r="R123" s="100"/>
      <c r="S123" s="100"/>
      <c r="T123" s="100">
        <v>1</v>
      </c>
      <c r="U123" s="100"/>
      <c r="V123" s="100"/>
      <c r="W123" s="100"/>
      <c r="X123" s="10"/>
      <c r="Y123" s="100"/>
      <c r="Z123" s="100"/>
      <c r="AA123" s="100"/>
    </row>
    <row r="124" spans="1:27" s="10" customFormat="1" ht="12.75">
      <c r="A124" s="10">
        <v>35</v>
      </c>
      <c r="B124" s="115" t="s">
        <v>513</v>
      </c>
      <c r="C124" s="98" t="s">
        <v>514</v>
      </c>
      <c r="D124" s="98" t="s">
        <v>212</v>
      </c>
      <c r="E124" s="10">
        <v>2007</v>
      </c>
      <c r="F124" s="99">
        <v>43</v>
      </c>
      <c r="G124" s="99"/>
      <c r="H124" s="65">
        <f t="shared" si="3"/>
        <v>1</v>
      </c>
      <c r="I124" s="100"/>
      <c r="J124" s="143"/>
      <c r="K124" s="143"/>
      <c r="L124" s="100"/>
      <c r="M124" s="100"/>
      <c r="N124" s="100"/>
      <c r="O124" s="100"/>
      <c r="P124" s="100"/>
      <c r="Q124" s="100"/>
      <c r="R124" s="100"/>
      <c r="S124" s="100"/>
      <c r="T124" s="100">
        <v>1</v>
      </c>
      <c r="U124" s="100"/>
      <c r="V124" s="100"/>
      <c r="W124" s="100"/>
      <c r="Y124" s="100"/>
      <c r="Z124" s="100"/>
      <c r="AA124" s="100"/>
    </row>
    <row r="125" spans="1:27" s="10" customFormat="1" ht="12.75">
      <c r="A125" s="10">
        <v>36</v>
      </c>
      <c r="B125" s="98" t="s">
        <v>487</v>
      </c>
      <c r="C125" s="98" t="s">
        <v>488</v>
      </c>
      <c r="D125" s="98" t="s">
        <v>221</v>
      </c>
      <c r="E125" s="10">
        <v>2007</v>
      </c>
      <c r="F125" s="99">
        <v>36</v>
      </c>
      <c r="G125" s="99"/>
      <c r="H125" s="65">
        <f t="shared" si="3"/>
        <v>1</v>
      </c>
      <c r="I125" s="100"/>
      <c r="J125" s="143"/>
      <c r="K125" s="143"/>
      <c r="L125" s="100"/>
      <c r="M125" s="100"/>
      <c r="N125" s="100"/>
      <c r="O125" s="100"/>
      <c r="P125" s="100"/>
      <c r="Q125" s="100"/>
      <c r="R125" s="100"/>
      <c r="S125" s="100"/>
      <c r="T125" s="100">
        <v>1</v>
      </c>
      <c r="U125" s="100"/>
      <c r="V125" s="100"/>
      <c r="W125" s="100"/>
      <c r="Y125" s="100"/>
      <c r="Z125" s="100"/>
      <c r="AA125" s="100"/>
    </row>
    <row r="126" spans="1:27" s="10" customFormat="1" ht="12.75">
      <c r="A126" s="10">
        <v>37</v>
      </c>
      <c r="B126" s="98" t="s">
        <v>345</v>
      </c>
      <c r="C126" s="98" t="s">
        <v>249</v>
      </c>
      <c r="D126" s="98" t="s">
        <v>266</v>
      </c>
      <c r="E126" s="10">
        <v>2007</v>
      </c>
      <c r="F126" s="99">
        <v>30</v>
      </c>
      <c r="G126" s="99"/>
      <c r="H126" s="65">
        <f t="shared" si="3"/>
        <v>1</v>
      </c>
      <c r="I126" s="100"/>
      <c r="J126" s="143"/>
      <c r="K126" s="143"/>
      <c r="L126" s="100"/>
      <c r="M126" s="100"/>
      <c r="N126" s="100"/>
      <c r="O126" s="100"/>
      <c r="P126" s="100"/>
      <c r="Q126" s="100"/>
      <c r="R126" s="100"/>
      <c r="S126" s="100"/>
      <c r="T126" s="114">
        <v>1</v>
      </c>
      <c r="U126" s="100"/>
      <c r="V126" s="100"/>
      <c r="W126" s="100"/>
      <c r="Y126" s="100"/>
      <c r="Z126" s="100"/>
      <c r="AA126" s="100"/>
    </row>
    <row r="127" spans="1:27" s="10" customFormat="1" ht="12.75">
      <c r="A127" s="10">
        <v>38</v>
      </c>
      <c r="B127" s="115" t="s">
        <v>235</v>
      </c>
      <c r="C127" s="98" t="s">
        <v>485</v>
      </c>
      <c r="D127" s="98" t="s">
        <v>252</v>
      </c>
      <c r="E127" s="10">
        <v>2008</v>
      </c>
      <c r="F127" s="99">
        <v>25.6</v>
      </c>
      <c r="G127" s="99"/>
      <c r="H127" s="65">
        <f t="shared" si="3"/>
        <v>1</v>
      </c>
      <c r="I127" s="100"/>
      <c r="J127" s="143"/>
      <c r="K127" s="143"/>
      <c r="L127" s="100"/>
      <c r="M127" s="100"/>
      <c r="N127" s="100"/>
      <c r="O127" s="100"/>
      <c r="P127" s="100"/>
      <c r="Q127" s="100"/>
      <c r="R127" s="100"/>
      <c r="S127" s="100"/>
      <c r="T127" s="100">
        <v>1</v>
      </c>
      <c r="U127" s="100"/>
      <c r="V127" s="100"/>
      <c r="W127" s="100"/>
      <c r="Y127" s="100"/>
      <c r="Z127" s="100"/>
      <c r="AA127" s="100"/>
    </row>
    <row r="128" spans="1:27" s="10" customFormat="1" ht="12.75">
      <c r="A128" s="10">
        <v>39</v>
      </c>
      <c r="B128" s="115" t="s">
        <v>305</v>
      </c>
      <c r="C128" s="98" t="s">
        <v>254</v>
      </c>
      <c r="D128" s="98" t="s">
        <v>384</v>
      </c>
      <c r="E128" s="10">
        <v>2008</v>
      </c>
      <c r="F128" s="99">
        <v>32.5</v>
      </c>
      <c r="G128" s="99"/>
      <c r="H128" s="65">
        <f t="shared" si="3"/>
        <v>1</v>
      </c>
      <c r="I128" s="100"/>
      <c r="J128" s="143"/>
      <c r="K128" s="143"/>
      <c r="L128" s="100"/>
      <c r="M128" s="100"/>
      <c r="N128" s="100"/>
      <c r="O128" s="100"/>
      <c r="P128" s="100"/>
      <c r="Q128" s="100"/>
      <c r="R128" s="100">
        <v>1</v>
      </c>
      <c r="S128" s="100"/>
      <c r="T128" s="100"/>
      <c r="U128" s="100"/>
      <c r="V128" s="100"/>
      <c r="W128" s="100"/>
      <c r="Y128" s="100"/>
      <c r="Z128" s="100"/>
      <c r="AA128" s="100"/>
    </row>
    <row r="129" spans="1:27" s="10" customFormat="1" ht="12.75">
      <c r="A129" s="10">
        <v>40</v>
      </c>
      <c r="B129" s="98" t="s">
        <v>315</v>
      </c>
      <c r="C129" s="98" t="s">
        <v>129</v>
      </c>
      <c r="D129" s="98" t="s">
        <v>212</v>
      </c>
      <c r="E129" s="10">
        <v>2007</v>
      </c>
      <c r="F129" s="99">
        <v>31</v>
      </c>
      <c r="G129" s="99"/>
      <c r="H129" s="65">
        <f t="shared" si="3"/>
        <v>1</v>
      </c>
      <c r="I129" s="100"/>
      <c r="J129" s="143"/>
      <c r="K129" s="143"/>
      <c r="L129" s="100">
        <v>1</v>
      </c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Y129" s="100"/>
      <c r="Z129" s="100"/>
      <c r="AA129" s="100"/>
    </row>
    <row r="130" spans="1:27" s="10" customFormat="1" ht="12.75">
      <c r="A130" s="10">
        <v>41</v>
      </c>
      <c r="B130" s="115" t="s">
        <v>491</v>
      </c>
      <c r="C130" s="98" t="s">
        <v>492</v>
      </c>
      <c r="D130" s="98" t="s">
        <v>336</v>
      </c>
      <c r="E130" s="10">
        <v>2008</v>
      </c>
      <c r="F130" s="99">
        <v>47</v>
      </c>
      <c r="G130" s="99"/>
      <c r="H130" s="65">
        <f t="shared" si="3"/>
        <v>1</v>
      </c>
      <c r="I130" s="100"/>
      <c r="J130" s="143"/>
      <c r="K130" s="143"/>
      <c r="L130" s="100"/>
      <c r="M130" s="100"/>
      <c r="N130" s="100"/>
      <c r="O130" s="100"/>
      <c r="P130" s="100"/>
      <c r="Q130" s="100"/>
      <c r="R130" s="100"/>
      <c r="S130" s="100"/>
      <c r="T130" s="100">
        <v>1</v>
      </c>
      <c r="U130" s="100"/>
      <c r="V130" s="100"/>
      <c r="W130" s="100"/>
      <c r="Y130" s="100"/>
      <c r="Z130" s="100"/>
      <c r="AA130" s="100"/>
    </row>
    <row r="131" spans="1:27" s="10" customFormat="1" ht="12.75">
      <c r="A131" s="10">
        <v>42</v>
      </c>
      <c r="B131" s="115" t="s">
        <v>496</v>
      </c>
      <c r="C131" s="98" t="s">
        <v>497</v>
      </c>
      <c r="D131" s="98" t="s">
        <v>145</v>
      </c>
      <c r="E131" s="10">
        <v>2008</v>
      </c>
      <c r="F131" s="99">
        <v>54</v>
      </c>
      <c r="G131" s="99"/>
      <c r="H131" s="65">
        <f t="shared" si="3"/>
        <v>1</v>
      </c>
      <c r="I131" s="100"/>
      <c r="J131" s="143"/>
      <c r="K131" s="143"/>
      <c r="L131" s="100"/>
      <c r="M131" s="100"/>
      <c r="N131" s="100"/>
      <c r="O131" s="100"/>
      <c r="P131" s="100"/>
      <c r="Q131" s="100"/>
      <c r="R131" s="100"/>
      <c r="S131" s="100"/>
      <c r="T131" s="100">
        <v>1</v>
      </c>
      <c r="U131" s="100"/>
      <c r="V131" s="100"/>
      <c r="W131" s="100"/>
      <c r="Y131" s="100"/>
      <c r="Z131" s="100"/>
      <c r="AA131" s="100"/>
    </row>
    <row r="132" spans="1:27" s="10" customFormat="1" ht="12.75">
      <c r="A132" s="10">
        <v>43</v>
      </c>
      <c r="B132" s="115" t="s">
        <v>202</v>
      </c>
      <c r="C132" s="98" t="s">
        <v>144</v>
      </c>
      <c r="D132" s="98" t="s">
        <v>127</v>
      </c>
      <c r="E132" s="10">
        <v>2008</v>
      </c>
      <c r="F132" s="99">
        <v>34.5</v>
      </c>
      <c r="G132" s="99"/>
      <c r="H132" s="65">
        <f t="shared" si="3"/>
        <v>1</v>
      </c>
      <c r="I132" s="100"/>
      <c r="J132" s="143"/>
      <c r="K132" s="143"/>
      <c r="L132" s="100">
        <v>1</v>
      </c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Y132" s="100"/>
      <c r="Z132" s="100"/>
      <c r="AA132" s="100"/>
    </row>
    <row r="133" spans="1:27" s="10" customFormat="1" ht="12.75">
      <c r="A133" s="10">
        <v>44</v>
      </c>
      <c r="B133" s="98" t="s">
        <v>493</v>
      </c>
      <c r="C133" s="98" t="s">
        <v>206</v>
      </c>
      <c r="D133" s="98" t="s">
        <v>221</v>
      </c>
      <c r="E133" s="10">
        <v>2007</v>
      </c>
      <c r="F133" s="99">
        <v>50</v>
      </c>
      <c r="G133" s="99"/>
      <c r="H133" s="65">
        <f t="shared" si="3"/>
        <v>1</v>
      </c>
      <c r="I133" s="100"/>
      <c r="J133" s="143"/>
      <c r="K133" s="143"/>
      <c r="L133" s="100"/>
      <c r="M133" s="100"/>
      <c r="N133" s="100"/>
      <c r="O133" s="100"/>
      <c r="P133" s="100"/>
      <c r="Q133" s="100"/>
      <c r="R133" s="100"/>
      <c r="S133" s="100"/>
      <c r="T133" s="100">
        <v>1</v>
      </c>
      <c r="U133" s="100"/>
      <c r="V133" s="100"/>
      <c r="W133" s="100"/>
      <c r="Y133" s="100"/>
      <c r="Z133" s="100"/>
      <c r="AA133" s="100"/>
    </row>
    <row r="134" spans="1:27" s="10" customFormat="1" ht="12.75">
      <c r="A134" s="10">
        <v>45</v>
      </c>
      <c r="B134" s="98" t="s">
        <v>339</v>
      </c>
      <c r="C134" s="98" t="s">
        <v>286</v>
      </c>
      <c r="D134" s="98" t="s">
        <v>212</v>
      </c>
      <c r="E134" s="10">
        <v>2007</v>
      </c>
      <c r="F134" s="99">
        <v>35</v>
      </c>
      <c r="G134" s="99"/>
      <c r="H134" s="65">
        <f t="shared" si="3"/>
        <v>1</v>
      </c>
      <c r="I134" s="100"/>
      <c r="J134" s="143"/>
      <c r="K134" s="143"/>
      <c r="L134" s="100"/>
      <c r="M134" s="100"/>
      <c r="N134" s="100"/>
      <c r="O134" s="100"/>
      <c r="P134" s="100"/>
      <c r="Q134" s="100"/>
      <c r="R134" s="100"/>
      <c r="S134" s="100"/>
      <c r="T134" s="100">
        <v>1</v>
      </c>
      <c r="U134" s="100"/>
      <c r="V134" s="100"/>
      <c r="W134" s="100"/>
      <c r="Y134" s="100"/>
      <c r="Z134" s="100"/>
      <c r="AA134" s="100"/>
    </row>
    <row r="135" spans="1:27" s="10" customFormat="1" ht="12.75">
      <c r="A135" s="10">
        <v>46</v>
      </c>
      <c r="B135" s="98" t="s">
        <v>343</v>
      </c>
      <c r="C135" s="98" t="s">
        <v>344</v>
      </c>
      <c r="D135" s="98" t="s">
        <v>266</v>
      </c>
      <c r="E135" s="10">
        <v>2007</v>
      </c>
      <c r="F135" s="99">
        <v>30.5</v>
      </c>
      <c r="G135" s="99"/>
      <c r="H135" s="65">
        <f t="shared" si="3"/>
        <v>1</v>
      </c>
      <c r="I135" s="100"/>
      <c r="J135" s="143"/>
      <c r="K135" s="143"/>
      <c r="L135" s="100"/>
      <c r="M135" s="100"/>
      <c r="N135" s="100"/>
      <c r="O135" s="100"/>
      <c r="P135" s="100"/>
      <c r="Q135" s="100"/>
      <c r="R135" s="100"/>
      <c r="S135" s="100"/>
      <c r="T135" s="100">
        <v>1</v>
      </c>
      <c r="U135" s="100"/>
      <c r="V135" s="100"/>
      <c r="W135" s="100"/>
      <c r="Y135" s="100"/>
      <c r="Z135" s="100"/>
      <c r="AA135" s="100"/>
    </row>
    <row r="136" spans="1:27" ht="12.75">
      <c r="A136" s="10">
        <v>47</v>
      </c>
      <c r="B136" s="98" t="s">
        <v>347</v>
      </c>
      <c r="C136" s="98" t="s">
        <v>353</v>
      </c>
      <c r="D136" s="98" t="s">
        <v>85</v>
      </c>
      <c r="E136" s="10">
        <v>2007</v>
      </c>
      <c r="F136" s="99">
        <v>51</v>
      </c>
      <c r="G136" s="99"/>
      <c r="H136" s="65">
        <f t="shared" si="3"/>
        <v>1</v>
      </c>
      <c r="I136" s="100"/>
      <c r="J136" s="143"/>
      <c r="K136" s="143"/>
      <c r="L136" s="100"/>
      <c r="M136" s="100"/>
      <c r="N136" s="100"/>
      <c r="O136" s="100"/>
      <c r="P136" s="100"/>
      <c r="Q136" s="100"/>
      <c r="R136" s="100"/>
      <c r="S136" s="100"/>
      <c r="T136" s="100">
        <v>1</v>
      </c>
      <c r="U136" s="100"/>
      <c r="V136" s="100"/>
      <c r="W136" s="100"/>
      <c r="X136" s="10"/>
      <c r="Y136" s="100"/>
      <c r="Z136" s="100"/>
      <c r="AA136" s="100"/>
    </row>
    <row r="137" spans="1:27" ht="12.75">
      <c r="A137" s="10">
        <v>48</v>
      </c>
      <c r="B137" s="98" t="s">
        <v>498</v>
      </c>
      <c r="C137" s="98" t="s">
        <v>499</v>
      </c>
      <c r="D137" s="98" t="s">
        <v>252</v>
      </c>
      <c r="E137" s="10">
        <v>2007</v>
      </c>
      <c r="F137" s="99">
        <v>54</v>
      </c>
      <c r="G137" s="99"/>
      <c r="H137" s="65">
        <f t="shared" si="3"/>
        <v>0</v>
      </c>
      <c r="I137" s="100"/>
      <c r="J137" s="143"/>
      <c r="K137" s="143"/>
      <c r="L137" s="100"/>
      <c r="M137" s="100"/>
      <c r="N137" s="100"/>
      <c r="O137" s="100"/>
      <c r="P137" s="100"/>
      <c r="Q137" s="100"/>
      <c r="R137" s="100"/>
      <c r="S137" s="100"/>
      <c r="T137" s="114" t="s">
        <v>447</v>
      </c>
      <c r="U137" s="100"/>
      <c r="V137" s="100"/>
      <c r="W137" s="100"/>
      <c r="X137" s="10"/>
      <c r="Y137" s="100"/>
      <c r="Z137" s="100"/>
      <c r="AA137" s="100"/>
    </row>
    <row r="138" spans="1:27" ht="12.75">
      <c r="A138" s="10"/>
      <c r="B138" s="335" t="s">
        <v>611</v>
      </c>
      <c r="C138" s="335" t="s">
        <v>338</v>
      </c>
      <c r="D138" s="335" t="s">
        <v>256</v>
      </c>
      <c r="E138" s="336">
        <v>2008</v>
      </c>
      <c r="F138" s="99"/>
      <c r="G138" s="99"/>
      <c r="I138" s="100"/>
      <c r="J138" s="143"/>
      <c r="K138" s="143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"/>
      <c r="Y138" s="100"/>
      <c r="Z138" s="100"/>
      <c r="AA138" s="100"/>
    </row>
    <row r="139" spans="1:27" ht="12.75">
      <c r="A139" s="10"/>
      <c r="B139" s="335" t="s">
        <v>603</v>
      </c>
      <c r="C139" s="335" t="s">
        <v>604</v>
      </c>
      <c r="D139" s="335" t="s">
        <v>212</v>
      </c>
      <c r="E139" s="336">
        <v>2008</v>
      </c>
      <c r="F139" s="99"/>
      <c r="G139" s="99"/>
      <c r="I139" s="100"/>
      <c r="J139" s="143"/>
      <c r="K139" s="143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"/>
      <c r="Y139" s="100"/>
      <c r="Z139" s="100"/>
      <c r="AA139" s="100"/>
    </row>
    <row r="140" spans="1:27" ht="12.75">
      <c r="A140" s="10"/>
      <c r="B140" s="335" t="s">
        <v>609</v>
      </c>
      <c r="C140" s="335" t="s">
        <v>148</v>
      </c>
      <c r="D140" s="335" t="s">
        <v>171</v>
      </c>
      <c r="E140" s="336">
        <v>2007</v>
      </c>
      <c r="F140" s="99"/>
      <c r="G140" s="99"/>
      <c r="I140" s="100"/>
      <c r="J140" s="143"/>
      <c r="K140" s="143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"/>
      <c r="Y140" s="100"/>
      <c r="Z140" s="100"/>
      <c r="AA140" s="100"/>
    </row>
    <row r="141" spans="1:27" ht="12.75">
      <c r="A141" s="10"/>
      <c r="B141" s="335" t="s">
        <v>216</v>
      </c>
      <c r="C141" s="335" t="s">
        <v>88</v>
      </c>
      <c r="D141" s="335" t="s">
        <v>171</v>
      </c>
      <c r="E141" s="336">
        <v>2008</v>
      </c>
      <c r="F141" s="99"/>
      <c r="G141" s="99"/>
      <c r="I141" s="100"/>
      <c r="J141" s="143"/>
      <c r="K141" s="143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"/>
      <c r="Y141" s="100"/>
      <c r="Z141" s="100"/>
      <c r="AA141" s="100"/>
    </row>
    <row r="142" spans="1:27" ht="12.75">
      <c r="A142" s="10"/>
      <c r="B142" s="335" t="s">
        <v>605</v>
      </c>
      <c r="C142" s="335" t="s">
        <v>322</v>
      </c>
      <c r="D142" s="335" t="s">
        <v>145</v>
      </c>
      <c r="E142" s="336">
        <v>2008</v>
      </c>
      <c r="F142" s="99"/>
      <c r="G142" s="99"/>
      <c r="I142" s="100"/>
      <c r="J142" s="143"/>
      <c r="K142" s="143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"/>
      <c r="Y142" s="100"/>
      <c r="Z142" s="100"/>
      <c r="AA142" s="100"/>
    </row>
    <row r="143" spans="1:27" ht="12.75">
      <c r="A143" s="10"/>
      <c r="B143" s="335" t="s">
        <v>606</v>
      </c>
      <c r="C143" s="335" t="s">
        <v>607</v>
      </c>
      <c r="D143" s="335" t="s">
        <v>136</v>
      </c>
      <c r="E143" s="336">
        <v>2007</v>
      </c>
      <c r="F143" s="99"/>
      <c r="G143" s="99"/>
      <c r="I143" s="100"/>
      <c r="J143" s="143"/>
      <c r="K143" s="143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"/>
      <c r="Y143" s="100"/>
      <c r="Z143" s="100"/>
      <c r="AA143" s="100"/>
    </row>
    <row r="144" spans="1:27" ht="12.75">
      <c r="A144" s="10"/>
      <c r="B144" s="335" t="s">
        <v>608</v>
      </c>
      <c r="C144" s="335" t="s">
        <v>604</v>
      </c>
      <c r="D144" s="335" t="s">
        <v>136</v>
      </c>
      <c r="E144" s="336">
        <v>2008</v>
      </c>
      <c r="F144" s="99"/>
      <c r="G144" s="99"/>
      <c r="I144" s="100"/>
      <c r="J144" s="143"/>
      <c r="K144" s="143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"/>
      <c r="Y144" s="100"/>
      <c r="Z144" s="100"/>
      <c r="AA144" s="100"/>
    </row>
    <row r="145" spans="1:27" ht="12.75">
      <c r="A145" s="10"/>
      <c r="B145" s="335" t="s">
        <v>610</v>
      </c>
      <c r="C145" s="335" t="s">
        <v>84</v>
      </c>
      <c r="D145" s="335" t="s">
        <v>136</v>
      </c>
      <c r="E145" s="336">
        <v>2007</v>
      </c>
      <c r="F145" s="99"/>
      <c r="G145" s="99"/>
      <c r="I145" s="100"/>
      <c r="J145" s="143"/>
      <c r="K145" s="143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"/>
      <c r="Y145" s="100"/>
      <c r="Z145" s="100"/>
      <c r="AA145" s="100"/>
    </row>
    <row r="146" spans="1:27" ht="12.75">
      <c r="A146" s="10"/>
      <c r="B146" s="335" t="s">
        <v>612</v>
      </c>
      <c r="C146" s="335" t="s">
        <v>613</v>
      </c>
      <c r="D146" s="335" t="s">
        <v>614</v>
      </c>
      <c r="E146" s="336">
        <v>2008</v>
      </c>
      <c r="F146" s="99"/>
      <c r="G146" s="99"/>
      <c r="I146" s="100"/>
      <c r="J146" s="143"/>
      <c r="K146" s="143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"/>
      <c r="Y146" s="100"/>
      <c r="Z146" s="100"/>
      <c r="AA146" s="100"/>
    </row>
    <row r="147" spans="2:13" ht="12.75">
      <c r="B147" s="98"/>
      <c r="C147" s="98"/>
      <c r="D147" s="98"/>
      <c r="E147" s="10"/>
      <c r="F147" s="99"/>
      <c r="G147" s="99"/>
      <c r="I147" s="100"/>
      <c r="L147" s="100"/>
      <c r="M147" s="100"/>
    </row>
    <row r="148" spans="2:28" ht="12.75">
      <c r="B148" s="116" t="s">
        <v>112</v>
      </c>
      <c r="C148" s="331" t="s">
        <v>587</v>
      </c>
      <c r="D148" s="270" t="s">
        <v>588</v>
      </c>
      <c r="E148" s="271" t="s">
        <v>589</v>
      </c>
      <c r="F148" s="72" t="s">
        <v>86</v>
      </c>
      <c r="G148" s="72" t="s">
        <v>87</v>
      </c>
      <c r="H148" s="65" t="s">
        <v>0</v>
      </c>
      <c r="I148" s="65" t="s">
        <v>82</v>
      </c>
      <c r="J148" s="142" t="s">
        <v>104</v>
      </c>
      <c r="K148" s="142"/>
      <c r="L148" s="65" t="s">
        <v>140</v>
      </c>
      <c r="M148" s="65" t="s">
        <v>163</v>
      </c>
      <c r="N148" s="65" t="s">
        <v>108</v>
      </c>
      <c r="O148" s="65" t="s">
        <v>160</v>
      </c>
      <c r="P148" s="65" t="s">
        <v>91</v>
      </c>
      <c r="Q148" s="65" t="s">
        <v>92</v>
      </c>
      <c r="R148" s="65" t="s">
        <v>302</v>
      </c>
      <c r="S148" s="65" t="s">
        <v>195</v>
      </c>
      <c r="T148" s="65" t="s">
        <v>166</v>
      </c>
      <c r="U148" s="65"/>
      <c r="V148" s="65"/>
      <c r="W148" s="65" t="s">
        <v>93</v>
      </c>
      <c r="X148" s="65" t="s">
        <v>114</v>
      </c>
      <c r="Y148" s="65"/>
      <c r="Z148" s="65"/>
      <c r="AA148" s="65"/>
      <c r="AB148" s="65"/>
    </row>
    <row r="149" spans="2:28" ht="12.75">
      <c r="B149" s="101" t="s">
        <v>392</v>
      </c>
      <c r="C149" s="102"/>
      <c r="D149" s="102"/>
      <c r="E149" s="102"/>
      <c r="F149" s="103"/>
      <c r="G149" s="103"/>
      <c r="H149" s="391"/>
      <c r="I149" s="104"/>
      <c r="J149" s="144"/>
      <c r="K149" s="14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2"/>
      <c r="Y149" s="104"/>
      <c r="Z149" s="104"/>
      <c r="AA149" s="104"/>
      <c r="AB149" s="102"/>
    </row>
    <row r="150" spans="1:27" ht="12.75">
      <c r="A150" s="10">
        <v>1</v>
      </c>
      <c r="B150" s="115" t="s">
        <v>207</v>
      </c>
      <c r="C150" s="98" t="s">
        <v>194</v>
      </c>
      <c r="D150" s="98" t="s">
        <v>145</v>
      </c>
      <c r="E150" s="10">
        <v>2006</v>
      </c>
      <c r="F150" s="99">
        <v>10.4</v>
      </c>
      <c r="G150" s="99">
        <v>7.5</v>
      </c>
      <c r="H150" s="65">
        <f aca="true" t="shared" si="4" ref="H150:H163">SUM(I150:AB150)</f>
        <v>84</v>
      </c>
      <c r="I150" s="100"/>
      <c r="J150" s="143">
        <v>8</v>
      </c>
      <c r="K150" s="143"/>
      <c r="L150" s="100">
        <v>10</v>
      </c>
      <c r="M150" s="100">
        <v>10</v>
      </c>
      <c r="N150" s="100">
        <v>10</v>
      </c>
      <c r="O150" s="100">
        <v>20</v>
      </c>
      <c r="P150" s="100"/>
      <c r="Q150" s="100" t="s">
        <v>447</v>
      </c>
      <c r="R150" s="100">
        <v>20</v>
      </c>
      <c r="S150" s="100">
        <v>6</v>
      </c>
      <c r="T150" s="100"/>
      <c r="U150" s="100"/>
      <c r="V150" s="100"/>
      <c r="W150" s="100"/>
      <c r="X150" s="10"/>
      <c r="Y150" s="100"/>
      <c r="Z150" s="100"/>
      <c r="AA150" s="100"/>
    </row>
    <row r="151" spans="1:27" ht="12.75">
      <c r="A151" s="10">
        <v>2</v>
      </c>
      <c r="B151" s="98" t="s">
        <v>230</v>
      </c>
      <c r="C151" s="98" t="s">
        <v>231</v>
      </c>
      <c r="D151" s="98" t="s">
        <v>127</v>
      </c>
      <c r="E151" s="10">
        <v>2005</v>
      </c>
      <c r="F151" s="99">
        <v>10.7</v>
      </c>
      <c r="G151" s="99">
        <v>5.2</v>
      </c>
      <c r="H151" s="65">
        <f t="shared" si="4"/>
        <v>71</v>
      </c>
      <c r="I151" s="114"/>
      <c r="J151" s="143">
        <v>15</v>
      </c>
      <c r="K151" s="143"/>
      <c r="L151" s="100">
        <v>15</v>
      </c>
      <c r="M151" s="100">
        <v>10</v>
      </c>
      <c r="N151" s="100">
        <v>8</v>
      </c>
      <c r="O151" s="100">
        <v>20</v>
      </c>
      <c r="P151" s="100" t="s">
        <v>447</v>
      </c>
      <c r="Q151" s="100" t="s">
        <v>447</v>
      </c>
      <c r="R151" s="100"/>
      <c r="S151" s="100">
        <v>1</v>
      </c>
      <c r="T151" s="100">
        <v>2</v>
      </c>
      <c r="U151" s="100"/>
      <c r="V151" s="100"/>
      <c r="W151" s="100"/>
      <c r="X151" s="10"/>
      <c r="Y151" s="100"/>
      <c r="Z151" s="100"/>
      <c r="AA151" s="100"/>
    </row>
    <row r="152" spans="1:27" ht="12.75">
      <c r="A152" s="10">
        <v>3</v>
      </c>
      <c r="B152" s="115" t="s">
        <v>210</v>
      </c>
      <c r="C152" s="98" t="s">
        <v>211</v>
      </c>
      <c r="D152" s="98" t="s">
        <v>212</v>
      </c>
      <c r="E152" s="10">
        <v>2006</v>
      </c>
      <c r="F152" s="99">
        <v>16.3</v>
      </c>
      <c r="G152" s="99">
        <v>7.2</v>
      </c>
      <c r="H152" s="65">
        <f t="shared" si="4"/>
        <v>60</v>
      </c>
      <c r="I152" s="100"/>
      <c r="J152" s="143">
        <v>20</v>
      </c>
      <c r="K152" s="143"/>
      <c r="L152" s="100">
        <v>20</v>
      </c>
      <c r="M152" s="100">
        <v>10</v>
      </c>
      <c r="N152" s="100">
        <v>1</v>
      </c>
      <c r="O152" s="100"/>
      <c r="P152" s="100"/>
      <c r="Q152" s="100"/>
      <c r="R152" s="100">
        <v>8</v>
      </c>
      <c r="S152" s="100">
        <v>1</v>
      </c>
      <c r="T152" s="100"/>
      <c r="U152" s="100"/>
      <c r="V152" s="100"/>
      <c r="W152" s="100"/>
      <c r="X152" s="10"/>
      <c r="Y152" s="100"/>
      <c r="Z152" s="100"/>
      <c r="AA152" s="100"/>
    </row>
    <row r="153" spans="1:27" ht="12.75">
      <c r="A153" s="10">
        <v>4</v>
      </c>
      <c r="B153" s="115" t="s">
        <v>134</v>
      </c>
      <c r="C153" s="98" t="s">
        <v>135</v>
      </c>
      <c r="D153" s="98" t="s">
        <v>136</v>
      </c>
      <c r="E153" s="10">
        <v>2006</v>
      </c>
      <c r="F153" s="99">
        <v>5.8</v>
      </c>
      <c r="G153" s="99">
        <v>5.3</v>
      </c>
      <c r="H153" s="65">
        <f t="shared" si="4"/>
        <v>46</v>
      </c>
      <c r="I153" s="100"/>
      <c r="J153" s="143"/>
      <c r="K153" s="143"/>
      <c r="L153" s="100"/>
      <c r="M153" s="100">
        <v>10</v>
      </c>
      <c r="N153" s="100">
        <v>15</v>
      </c>
      <c r="O153" s="100">
        <v>20</v>
      </c>
      <c r="P153" s="100"/>
      <c r="Q153" s="100" t="s">
        <v>447</v>
      </c>
      <c r="R153" s="100"/>
      <c r="S153" s="100"/>
      <c r="T153" s="100">
        <v>1</v>
      </c>
      <c r="U153" s="100"/>
      <c r="V153" s="100"/>
      <c r="W153" s="100"/>
      <c r="X153" s="10"/>
      <c r="Y153" s="100"/>
      <c r="Z153" s="100"/>
      <c r="AA153" s="100"/>
    </row>
    <row r="154" spans="1:27" ht="12.75">
      <c r="A154" s="10">
        <v>5</v>
      </c>
      <c r="B154" s="98" t="s">
        <v>267</v>
      </c>
      <c r="C154" s="98" t="s">
        <v>268</v>
      </c>
      <c r="D154" s="98" t="s">
        <v>145</v>
      </c>
      <c r="E154" s="10">
        <v>2005</v>
      </c>
      <c r="F154" s="99">
        <v>17.7</v>
      </c>
      <c r="G154" s="99">
        <v>10.6</v>
      </c>
      <c r="H154" s="65">
        <f t="shared" si="4"/>
        <v>30</v>
      </c>
      <c r="I154" s="100">
        <v>10</v>
      </c>
      <c r="J154" s="143"/>
      <c r="K154" s="143"/>
      <c r="L154" s="100">
        <v>8</v>
      </c>
      <c r="M154" s="100">
        <v>10</v>
      </c>
      <c r="N154" s="100">
        <v>1</v>
      </c>
      <c r="O154" s="100"/>
      <c r="P154" s="100"/>
      <c r="Q154" s="100"/>
      <c r="R154" s="100"/>
      <c r="S154" s="100"/>
      <c r="T154" s="100">
        <v>1</v>
      </c>
      <c r="U154" s="100"/>
      <c r="V154" s="100"/>
      <c r="W154" s="100"/>
      <c r="X154" s="10"/>
      <c r="Y154" s="100"/>
      <c r="Z154" s="100"/>
      <c r="AA154" s="100"/>
    </row>
    <row r="155" spans="1:27" ht="12.75">
      <c r="A155" s="10">
        <v>6</v>
      </c>
      <c r="B155" s="98" t="s">
        <v>131</v>
      </c>
      <c r="C155" s="98" t="s">
        <v>132</v>
      </c>
      <c r="D155" s="98" t="s">
        <v>304</v>
      </c>
      <c r="E155" s="10">
        <v>2005</v>
      </c>
      <c r="F155" s="99">
        <v>16.2</v>
      </c>
      <c r="G155" s="99">
        <v>10.8</v>
      </c>
      <c r="H155" s="65">
        <f t="shared" si="4"/>
        <v>24</v>
      </c>
      <c r="I155" s="100">
        <v>8</v>
      </c>
      <c r="J155" s="143"/>
      <c r="K155" s="143"/>
      <c r="L155" s="100">
        <v>1</v>
      </c>
      <c r="M155" s="100"/>
      <c r="N155" s="100"/>
      <c r="O155" s="100"/>
      <c r="P155" s="100"/>
      <c r="Q155" s="100"/>
      <c r="R155" s="100">
        <v>15</v>
      </c>
      <c r="S155" s="100"/>
      <c r="T155" s="114"/>
      <c r="U155" s="100"/>
      <c r="V155" s="100"/>
      <c r="W155" s="100"/>
      <c r="X155" s="10"/>
      <c r="Y155" s="100"/>
      <c r="Z155" s="100"/>
      <c r="AA155" s="100"/>
    </row>
    <row r="156" spans="1:27" ht="12.75">
      <c r="A156" s="10">
        <v>7</v>
      </c>
      <c r="B156" s="115" t="s">
        <v>253</v>
      </c>
      <c r="C156" s="98" t="s">
        <v>254</v>
      </c>
      <c r="D156" s="98" t="s">
        <v>255</v>
      </c>
      <c r="E156" s="10">
        <v>2006</v>
      </c>
      <c r="F156" s="99">
        <v>14.7</v>
      </c>
      <c r="G156" s="99">
        <v>14.8</v>
      </c>
      <c r="H156" s="65">
        <f t="shared" si="4"/>
        <v>7</v>
      </c>
      <c r="I156" s="100"/>
      <c r="J156" s="143"/>
      <c r="K156" s="143"/>
      <c r="L156" s="100">
        <v>6</v>
      </c>
      <c r="M156" s="100"/>
      <c r="N156" s="100"/>
      <c r="O156" s="100"/>
      <c r="P156" s="100"/>
      <c r="Q156" s="100"/>
      <c r="R156" s="100"/>
      <c r="S156" s="100"/>
      <c r="T156" s="100">
        <v>1</v>
      </c>
      <c r="U156" s="100"/>
      <c r="V156" s="100"/>
      <c r="W156" s="100"/>
      <c r="X156" s="10"/>
      <c r="Y156" s="100"/>
      <c r="Z156" s="100"/>
      <c r="AA156" s="100"/>
    </row>
    <row r="157" spans="1:27" ht="12.75">
      <c r="A157" s="10">
        <v>8</v>
      </c>
      <c r="B157" s="98" t="s">
        <v>153</v>
      </c>
      <c r="C157" s="98" t="s">
        <v>154</v>
      </c>
      <c r="D157" s="98" t="s">
        <v>101</v>
      </c>
      <c r="E157" s="10">
        <v>2005</v>
      </c>
      <c r="F157" s="99">
        <v>21.6</v>
      </c>
      <c r="G157" s="99">
        <v>17.9</v>
      </c>
      <c r="H157" s="65">
        <f t="shared" si="4"/>
        <v>7</v>
      </c>
      <c r="I157" s="100"/>
      <c r="J157" s="143"/>
      <c r="K157" s="143"/>
      <c r="L157" s="100">
        <v>1</v>
      </c>
      <c r="M157" s="100"/>
      <c r="N157" s="100"/>
      <c r="O157" s="100"/>
      <c r="P157" s="100"/>
      <c r="Q157" s="100"/>
      <c r="R157" s="100">
        <v>6</v>
      </c>
      <c r="S157" s="100"/>
      <c r="T157" s="100"/>
      <c r="U157" s="100"/>
      <c r="V157" s="100"/>
      <c r="W157" s="100"/>
      <c r="X157" s="10"/>
      <c r="Y157" s="100"/>
      <c r="Z157" s="100"/>
      <c r="AA157" s="100"/>
    </row>
    <row r="158" spans="1:27" ht="12.75">
      <c r="A158" s="10">
        <v>9</v>
      </c>
      <c r="B158" s="98" t="s">
        <v>267</v>
      </c>
      <c r="C158" s="98" t="s">
        <v>269</v>
      </c>
      <c r="D158" s="98" t="s">
        <v>145</v>
      </c>
      <c r="E158" s="10">
        <v>2005</v>
      </c>
      <c r="F158" s="99">
        <v>19.6</v>
      </c>
      <c r="G158" s="99">
        <v>15.4</v>
      </c>
      <c r="H158" s="65">
        <f t="shared" si="4"/>
        <v>3</v>
      </c>
      <c r="I158" s="100">
        <v>1</v>
      </c>
      <c r="J158" s="143"/>
      <c r="K158" s="143"/>
      <c r="L158" s="100">
        <v>1</v>
      </c>
      <c r="M158" s="100"/>
      <c r="N158" s="100"/>
      <c r="O158" s="100"/>
      <c r="P158" s="100"/>
      <c r="Q158" s="100"/>
      <c r="R158" s="100"/>
      <c r="S158" s="100"/>
      <c r="T158" s="100">
        <v>1</v>
      </c>
      <c r="U158" s="100"/>
      <c r="V158" s="100"/>
      <c r="W158" s="100"/>
      <c r="X158" s="10"/>
      <c r="Y158" s="100"/>
      <c r="Z158" s="100"/>
      <c r="AA158" s="100"/>
    </row>
    <row r="159" spans="1:27" ht="12.75">
      <c r="A159" s="10">
        <v>10</v>
      </c>
      <c r="B159" s="98" t="s">
        <v>507</v>
      </c>
      <c r="C159" s="98" t="s">
        <v>508</v>
      </c>
      <c r="D159" s="98" t="s">
        <v>266</v>
      </c>
      <c r="E159" s="10">
        <v>2005</v>
      </c>
      <c r="F159" s="99">
        <v>38</v>
      </c>
      <c r="G159" s="99"/>
      <c r="H159" s="65">
        <f t="shared" si="4"/>
        <v>1</v>
      </c>
      <c r="I159" s="100"/>
      <c r="J159" s="143"/>
      <c r="K159" s="143"/>
      <c r="L159" s="100"/>
      <c r="M159" s="100"/>
      <c r="N159" s="100"/>
      <c r="O159" s="100"/>
      <c r="P159" s="100"/>
      <c r="Q159" s="100"/>
      <c r="R159" s="100"/>
      <c r="S159" s="100"/>
      <c r="T159" s="100">
        <v>1</v>
      </c>
      <c r="U159" s="100"/>
      <c r="V159" s="100"/>
      <c r="W159" s="100"/>
      <c r="X159" s="10"/>
      <c r="Y159" s="100"/>
      <c r="Z159" s="100"/>
      <c r="AA159" s="100"/>
    </row>
    <row r="160" spans="1:27" ht="12.75">
      <c r="A160" s="10">
        <v>11</v>
      </c>
      <c r="B160" s="115" t="s">
        <v>521</v>
      </c>
      <c r="C160" s="98" t="s">
        <v>354</v>
      </c>
      <c r="D160" s="98" t="s">
        <v>279</v>
      </c>
      <c r="E160" s="10">
        <v>2006</v>
      </c>
      <c r="F160" s="99">
        <v>33.5</v>
      </c>
      <c r="G160" s="99"/>
      <c r="H160" s="65">
        <f t="shared" si="4"/>
        <v>1</v>
      </c>
      <c r="I160" s="100"/>
      <c r="J160" s="143"/>
      <c r="K160" s="143"/>
      <c r="L160" s="100"/>
      <c r="M160" s="100"/>
      <c r="N160" s="100"/>
      <c r="O160" s="100"/>
      <c r="P160" s="100"/>
      <c r="Q160" s="100"/>
      <c r="R160" s="100"/>
      <c r="S160" s="100"/>
      <c r="T160" s="100">
        <v>1</v>
      </c>
      <c r="U160" s="100"/>
      <c r="V160" s="100"/>
      <c r="W160" s="100"/>
      <c r="X160" s="10"/>
      <c r="Y160" s="100"/>
      <c r="Z160" s="100"/>
      <c r="AA160" s="100"/>
    </row>
    <row r="161" spans="1:27" ht="12.75">
      <c r="A161" s="10">
        <v>12</v>
      </c>
      <c r="B161" s="98" t="s">
        <v>500</v>
      </c>
      <c r="C161" s="98" t="s">
        <v>501</v>
      </c>
      <c r="D161" s="98" t="s">
        <v>133</v>
      </c>
      <c r="E161" s="10">
        <v>2005</v>
      </c>
      <c r="F161" s="99">
        <v>22.8</v>
      </c>
      <c r="G161" s="99"/>
      <c r="H161" s="65">
        <f t="shared" si="4"/>
        <v>1</v>
      </c>
      <c r="I161" s="100"/>
      <c r="J161" s="143"/>
      <c r="K161" s="143"/>
      <c r="L161" s="100"/>
      <c r="M161" s="100"/>
      <c r="N161" s="100"/>
      <c r="O161" s="100"/>
      <c r="P161" s="100"/>
      <c r="Q161" s="114"/>
      <c r="R161" s="100"/>
      <c r="S161" s="100"/>
      <c r="T161" s="100">
        <v>1</v>
      </c>
      <c r="U161" s="100"/>
      <c r="V161" s="100"/>
      <c r="W161" s="100"/>
      <c r="X161" s="10"/>
      <c r="Y161" s="100"/>
      <c r="Z161" s="100"/>
      <c r="AA161" s="100"/>
    </row>
    <row r="162" spans="1:27" s="10" customFormat="1" ht="12.75">
      <c r="A162" s="10">
        <v>13</v>
      </c>
      <c r="B162" s="115" t="s">
        <v>259</v>
      </c>
      <c r="C162" s="98" t="s">
        <v>260</v>
      </c>
      <c r="D162" s="98" t="s">
        <v>143</v>
      </c>
      <c r="E162" s="10">
        <v>2006</v>
      </c>
      <c r="F162" s="99">
        <v>35</v>
      </c>
      <c r="G162" s="99"/>
      <c r="H162" s="65">
        <f t="shared" si="4"/>
        <v>1</v>
      </c>
      <c r="I162" s="100"/>
      <c r="J162" s="143"/>
      <c r="K162" s="143"/>
      <c r="L162" s="100">
        <v>1</v>
      </c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Y162" s="100"/>
      <c r="Z162" s="100"/>
      <c r="AA162" s="100"/>
    </row>
    <row r="163" spans="1:27" ht="12.75">
      <c r="A163" s="10">
        <v>14</v>
      </c>
      <c r="B163" s="98" t="s">
        <v>355</v>
      </c>
      <c r="C163" s="98" t="s">
        <v>356</v>
      </c>
      <c r="D163" s="98" t="s">
        <v>309</v>
      </c>
      <c r="E163" s="10">
        <v>2005</v>
      </c>
      <c r="F163" s="99">
        <v>27</v>
      </c>
      <c r="G163" s="99"/>
      <c r="H163" s="65">
        <f t="shared" si="4"/>
        <v>1</v>
      </c>
      <c r="I163" s="100"/>
      <c r="J163" s="143"/>
      <c r="K163" s="143"/>
      <c r="L163" s="100">
        <v>1</v>
      </c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"/>
      <c r="Y163" s="100"/>
      <c r="Z163" s="100"/>
      <c r="AA163" s="100"/>
    </row>
    <row r="164" spans="1:27" ht="12.75">
      <c r="A164" s="10"/>
      <c r="B164" s="335" t="s">
        <v>615</v>
      </c>
      <c r="C164" s="335" t="s">
        <v>616</v>
      </c>
      <c r="D164" s="335" t="s">
        <v>256</v>
      </c>
      <c r="E164" s="336">
        <v>2006</v>
      </c>
      <c r="F164" s="99"/>
      <c r="G164" s="99"/>
      <c r="I164" s="100"/>
      <c r="J164" s="143"/>
      <c r="K164" s="143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"/>
      <c r="Y164" s="100"/>
      <c r="Z164" s="100"/>
      <c r="AA164" s="100"/>
    </row>
    <row r="165" spans="1:27" ht="12.75">
      <c r="A165" s="10"/>
      <c r="B165" s="335" t="s">
        <v>617</v>
      </c>
      <c r="C165" s="335" t="s">
        <v>135</v>
      </c>
      <c r="D165" s="335" t="s">
        <v>136</v>
      </c>
      <c r="E165" s="336">
        <v>2005</v>
      </c>
      <c r="F165" s="99"/>
      <c r="G165" s="99"/>
      <c r="I165" s="100"/>
      <c r="J165" s="143"/>
      <c r="K165" s="143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"/>
      <c r="Y165" s="100"/>
      <c r="Z165" s="100"/>
      <c r="AA165" s="100"/>
    </row>
    <row r="166" spans="1:27" ht="12.75">
      <c r="A166" s="10"/>
      <c r="B166" s="335" t="s">
        <v>618</v>
      </c>
      <c r="C166" s="335" t="s">
        <v>619</v>
      </c>
      <c r="D166" s="335" t="s">
        <v>261</v>
      </c>
      <c r="E166" s="336">
        <v>2006</v>
      </c>
      <c r="F166" s="99"/>
      <c r="G166" s="99"/>
      <c r="I166" s="100"/>
      <c r="J166" s="143"/>
      <c r="K166" s="143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"/>
      <c r="Y166" s="100"/>
      <c r="Z166" s="100"/>
      <c r="AA166" s="100"/>
    </row>
    <row r="167" spans="1:27" ht="12.75">
      <c r="A167" s="10"/>
      <c r="B167" s="335" t="s">
        <v>351</v>
      </c>
      <c r="C167" s="335" t="s">
        <v>620</v>
      </c>
      <c r="D167" s="335" t="s">
        <v>336</v>
      </c>
      <c r="E167" s="336">
        <v>2006</v>
      </c>
      <c r="F167" s="99"/>
      <c r="G167" s="99"/>
      <c r="I167" s="100"/>
      <c r="J167" s="143"/>
      <c r="K167" s="143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"/>
      <c r="Y167" s="100"/>
      <c r="Z167" s="100"/>
      <c r="AA167" s="100"/>
    </row>
    <row r="168" spans="2:27" s="10" customFormat="1" ht="12.75">
      <c r="B168" s="98"/>
      <c r="C168" s="98"/>
      <c r="D168" s="98"/>
      <c r="F168" s="99"/>
      <c r="G168" s="99"/>
      <c r="H168" s="299"/>
      <c r="I168" s="100"/>
      <c r="J168" s="143"/>
      <c r="K168" s="143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Y168" s="100"/>
      <c r="Z168" s="100"/>
      <c r="AA168" s="100"/>
    </row>
    <row r="169" spans="2:28" ht="12.75">
      <c r="B169" s="116" t="s">
        <v>112</v>
      </c>
      <c r="C169" s="331" t="s">
        <v>587</v>
      </c>
      <c r="D169" s="270" t="s">
        <v>588</v>
      </c>
      <c r="E169" s="271" t="s">
        <v>589</v>
      </c>
      <c r="F169" s="72" t="s">
        <v>86</v>
      </c>
      <c r="G169" s="72" t="s">
        <v>87</v>
      </c>
      <c r="H169" s="65" t="s">
        <v>0</v>
      </c>
      <c r="I169" s="65" t="s">
        <v>82</v>
      </c>
      <c r="J169" s="142" t="s">
        <v>104</v>
      </c>
      <c r="K169" s="142"/>
      <c r="L169" s="65" t="s">
        <v>140</v>
      </c>
      <c r="M169" s="65" t="s">
        <v>163</v>
      </c>
      <c r="N169" s="65" t="s">
        <v>108</v>
      </c>
      <c r="O169" s="65" t="s">
        <v>160</v>
      </c>
      <c r="P169" s="65" t="s">
        <v>91</v>
      </c>
      <c r="Q169" s="65" t="s">
        <v>92</v>
      </c>
      <c r="R169" s="65" t="s">
        <v>302</v>
      </c>
      <c r="S169" s="65" t="s">
        <v>195</v>
      </c>
      <c r="T169" s="65" t="s">
        <v>166</v>
      </c>
      <c r="U169" s="65"/>
      <c r="V169" s="65"/>
      <c r="W169" s="65" t="s">
        <v>93</v>
      </c>
      <c r="X169" s="65" t="s">
        <v>114</v>
      </c>
      <c r="Y169" s="65"/>
      <c r="Z169" s="65"/>
      <c r="AA169" s="65"/>
      <c r="AB169" s="65"/>
    </row>
    <row r="170" spans="2:28" ht="13.5" thickBot="1">
      <c r="B170" s="106" t="s">
        <v>391</v>
      </c>
      <c r="C170" s="107"/>
      <c r="D170" s="107"/>
      <c r="E170" s="107"/>
      <c r="F170" s="108"/>
      <c r="G170" s="108"/>
      <c r="H170" s="392"/>
      <c r="I170" s="109"/>
      <c r="J170" s="146"/>
      <c r="K170" s="146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7"/>
      <c r="Y170" s="109"/>
      <c r="Z170" s="109"/>
      <c r="AA170" s="109"/>
      <c r="AB170" s="107"/>
    </row>
    <row r="171" spans="1:27" ht="13.5" thickBot="1">
      <c r="A171" s="10">
        <v>1</v>
      </c>
      <c r="B171" s="393" t="s">
        <v>232</v>
      </c>
      <c r="C171" s="394" t="s">
        <v>88</v>
      </c>
      <c r="D171" s="394" t="s">
        <v>89</v>
      </c>
      <c r="E171" s="395">
        <v>2005</v>
      </c>
      <c r="F171" s="396">
        <v>3.7</v>
      </c>
      <c r="G171" s="396">
        <v>2.1</v>
      </c>
      <c r="H171" s="403">
        <f aca="true" t="shared" si="5" ref="H171:H213">SUM(I171:AB171)</f>
        <v>169</v>
      </c>
      <c r="I171" s="397"/>
      <c r="J171" s="398">
        <v>20</v>
      </c>
      <c r="K171" s="398"/>
      <c r="L171" s="397"/>
      <c r="M171" s="397">
        <v>10</v>
      </c>
      <c r="N171" s="397">
        <v>1</v>
      </c>
      <c r="O171" s="397">
        <v>20</v>
      </c>
      <c r="P171" s="401" t="s">
        <v>447</v>
      </c>
      <c r="Q171" s="397" t="s">
        <v>447</v>
      </c>
      <c r="R171" s="397"/>
      <c r="S171" s="397"/>
      <c r="T171" s="397">
        <v>8</v>
      </c>
      <c r="U171" s="397"/>
      <c r="V171" s="397"/>
      <c r="W171" s="397">
        <v>110</v>
      </c>
      <c r="X171" s="402"/>
      <c r="Y171" s="100"/>
      <c r="Z171" s="100"/>
      <c r="AA171" s="100"/>
    </row>
    <row r="172" spans="1:27" ht="12.75">
      <c r="A172" s="10">
        <v>2</v>
      </c>
      <c r="B172" s="115" t="s">
        <v>103</v>
      </c>
      <c r="C172" s="98" t="s">
        <v>105</v>
      </c>
      <c r="D172" s="98" t="s">
        <v>101</v>
      </c>
      <c r="E172" s="10">
        <v>2006</v>
      </c>
      <c r="F172" s="99">
        <v>3.8</v>
      </c>
      <c r="G172" s="99">
        <v>3.4</v>
      </c>
      <c r="H172" s="65">
        <f t="shared" si="5"/>
        <v>116</v>
      </c>
      <c r="I172" s="100">
        <v>10</v>
      </c>
      <c r="J172" s="143"/>
      <c r="K172" s="143"/>
      <c r="L172" s="100">
        <v>1</v>
      </c>
      <c r="M172" s="100">
        <v>10</v>
      </c>
      <c r="N172" s="100">
        <v>25</v>
      </c>
      <c r="O172" s="100">
        <v>20</v>
      </c>
      <c r="P172" s="100"/>
      <c r="Q172" s="100" t="s">
        <v>447</v>
      </c>
      <c r="R172" s="100"/>
      <c r="S172" s="100">
        <v>20</v>
      </c>
      <c r="T172" s="100"/>
      <c r="U172" s="100"/>
      <c r="V172" s="100"/>
      <c r="W172" s="100">
        <v>30</v>
      </c>
      <c r="X172" s="10"/>
      <c r="Y172" s="100"/>
      <c r="Z172" s="100"/>
      <c r="AA172" s="100"/>
    </row>
    <row r="173" spans="1:27" ht="12.75">
      <c r="A173" s="10">
        <v>3</v>
      </c>
      <c r="B173" s="98" t="s">
        <v>141</v>
      </c>
      <c r="C173" s="98" t="s">
        <v>142</v>
      </c>
      <c r="D173" s="98" t="s">
        <v>143</v>
      </c>
      <c r="E173" s="10">
        <v>2005</v>
      </c>
      <c r="F173" s="99">
        <v>5.1</v>
      </c>
      <c r="G173" s="99">
        <v>4.1</v>
      </c>
      <c r="H173" s="299">
        <f t="shared" si="5"/>
        <v>75</v>
      </c>
      <c r="I173" s="100">
        <v>8</v>
      </c>
      <c r="J173" s="143">
        <v>6</v>
      </c>
      <c r="K173" s="143"/>
      <c r="L173" s="100">
        <v>20</v>
      </c>
      <c r="M173" s="100">
        <v>10</v>
      </c>
      <c r="N173" s="100">
        <v>10</v>
      </c>
      <c r="O173" s="100">
        <v>20</v>
      </c>
      <c r="P173" s="100"/>
      <c r="Q173" s="100" t="s">
        <v>447</v>
      </c>
      <c r="R173" s="100"/>
      <c r="S173" s="100">
        <v>1</v>
      </c>
      <c r="T173" s="114"/>
      <c r="U173" s="100"/>
      <c r="V173" s="100"/>
      <c r="W173" s="100"/>
      <c r="X173" s="10"/>
      <c r="Y173" s="100"/>
      <c r="Z173" s="100"/>
      <c r="AA173" s="100"/>
    </row>
    <row r="174" spans="1:27" ht="12.75">
      <c r="A174" s="10">
        <v>4</v>
      </c>
      <c r="B174" s="98" t="s">
        <v>233</v>
      </c>
      <c r="C174" s="98" t="s">
        <v>144</v>
      </c>
      <c r="D174" s="98" t="s">
        <v>89</v>
      </c>
      <c r="E174" s="10">
        <v>2005</v>
      </c>
      <c r="F174" s="99">
        <v>12.5</v>
      </c>
      <c r="G174" s="99">
        <v>5.8</v>
      </c>
      <c r="H174" s="65">
        <f t="shared" si="5"/>
        <v>52</v>
      </c>
      <c r="I174" s="100">
        <v>1</v>
      </c>
      <c r="J174" s="143">
        <v>1</v>
      </c>
      <c r="K174" s="143"/>
      <c r="L174" s="100">
        <v>8</v>
      </c>
      <c r="M174" s="100">
        <v>10</v>
      </c>
      <c r="N174" s="100">
        <v>1</v>
      </c>
      <c r="O174" s="100">
        <v>20</v>
      </c>
      <c r="P174" s="114" t="s">
        <v>447</v>
      </c>
      <c r="Q174" s="100" t="s">
        <v>447</v>
      </c>
      <c r="R174" s="100"/>
      <c r="S174" s="100">
        <v>1</v>
      </c>
      <c r="T174" s="100">
        <v>10</v>
      </c>
      <c r="U174" s="100"/>
      <c r="V174" s="100"/>
      <c r="W174" s="100"/>
      <c r="X174" s="10"/>
      <c r="Y174" s="100"/>
      <c r="Z174" s="100"/>
      <c r="AA174" s="100"/>
    </row>
    <row r="175" spans="1:27" ht="12.75">
      <c r="A175" s="10">
        <v>5</v>
      </c>
      <c r="B175" s="115" t="s">
        <v>83</v>
      </c>
      <c r="C175" s="98" t="s">
        <v>84</v>
      </c>
      <c r="D175" s="98" t="s">
        <v>85</v>
      </c>
      <c r="E175" s="10">
        <v>2006</v>
      </c>
      <c r="F175" s="99">
        <v>4.3</v>
      </c>
      <c r="G175" s="99">
        <v>4.3</v>
      </c>
      <c r="H175" s="299">
        <f t="shared" si="5"/>
        <v>46</v>
      </c>
      <c r="I175" s="100">
        <v>6</v>
      </c>
      <c r="J175" s="143">
        <v>15</v>
      </c>
      <c r="K175" s="143"/>
      <c r="L175" s="100">
        <v>15</v>
      </c>
      <c r="M175" s="100">
        <v>10</v>
      </c>
      <c r="N175" s="100"/>
      <c r="O175" s="100"/>
      <c r="P175" s="100"/>
      <c r="Q175" s="114"/>
      <c r="R175" s="100"/>
      <c r="S175" s="100"/>
      <c r="T175" s="100"/>
      <c r="U175" s="100"/>
      <c r="V175" s="100"/>
      <c r="W175" s="100"/>
      <c r="X175" s="10"/>
      <c r="Y175" s="100"/>
      <c r="Z175" s="100"/>
      <c r="AA175" s="100"/>
    </row>
    <row r="176" spans="1:27" ht="12.75">
      <c r="A176" s="10">
        <v>6</v>
      </c>
      <c r="B176" s="115" t="s">
        <v>128</v>
      </c>
      <c r="C176" s="98" t="s">
        <v>215</v>
      </c>
      <c r="D176" s="98" t="s">
        <v>127</v>
      </c>
      <c r="E176" s="10">
        <v>2006</v>
      </c>
      <c r="F176" s="99">
        <v>7.1</v>
      </c>
      <c r="G176" s="99">
        <v>4.1</v>
      </c>
      <c r="H176" s="65">
        <f t="shared" si="5"/>
        <v>34</v>
      </c>
      <c r="I176" s="100">
        <v>8</v>
      </c>
      <c r="J176" s="143"/>
      <c r="K176" s="143"/>
      <c r="L176" s="100">
        <v>10</v>
      </c>
      <c r="M176" s="100">
        <v>10</v>
      </c>
      <c r="N176" s="100">
        <v>1</v>
      </c>
      <c r="O176" s="100"/>
      <c r="P176" s="114" t="s">
        <v>447</v>
      </c>
      <c r="Q176" s="100"/>
      <c r="R176" s="100">
        <v>1</v>
      </c>
      <c r="S176" s="100"/>
      <c r="T176" s="100">
        <v>4</v>
      </c>
      <c r="U176" s="100"/>
      <c r="V176" s="100"/>
      <c r="W176" s="100"/>
      <c r="X176" s="10"/>
      <c r="Y176" s="100"/>
      <c r="Z176" s="100"/>
      <c r="AA176" s="100"/>
    </row>
    <row r="177" spans="1:27" ht="12.75">
      <c r="A177" s="10">
        <v>7</v>
      </c>
      <c r="B177" s="115" t="s">
        <v>213</v>
      </c>
      <c r="C177" s="98" t="s">
        <v>214</v>
      </c>
      <c r="D177" s="98" t="s">
        <v>102</v>
      </c>
      <c r="E177" s="10">
        <v>2006</v>
      </c>
      <c r="F177" s="99">
        <v>7.3</v>
      </c>
      <c r="G177" s="99">
        <v>3.8</v>
      </c>
      <c r="H177" s="65">
        <f t="shared" si="5"/>
        <v>33</v>
      </c>
      <c r="I177" s="100">
        <v>1</v>
      </c>
      <c r="J177" s="143">
        <v>1</v>
      </c>
      <c r="K177" s="143"/>
      <c r="L177" s="100">
        <v>1</v>
      </c>
      <c r="M177" s="100">
        <v>10</v>
      </c>
      <c r="N177" s="100">
        <v>1</v>
      </c>
      <c r="O177" s="100"/>
      <c r="P177" s="114" t="s">
        <v>447</v>
      </c>
      <c r="Q177" s="100"/>
      <c r="R177" s="100">
        <v>10</v>
      </c>
      <c r="S177" s="100">
        <v>1</v>
      </c>
      <c r="T177" s="100">
        <v>8</v>
      </c>
      <c r="U177" s="100"/>
      <c r="V177" s="100"/>
      <c r="W177" s="100"/>
      <c r="X177" s="10"/>
      <c r="Y177" s="100"/>
      <c r="Z177" s="100"/>
      <c r="AA177" s="100"/>
    </row>
    <row r="178" spans="1:27" ht="12.75">
      <c r="A178" s="10">
        <v>8</v>
      </c>
      <c r="B178" s="98" t="s">
        <v>285</v>
      </c>
      <c r="C178" s="98" t="s">
        <v>286</v>
      </c>
      <c r="D178" s="98" t="s">
        <v>256</v>
      </c>
      <c r="E178" s="10">
        <v>2005</v>
      </c>
      <c r="F178" s="99">
        <v>9</v>
      </c>
      <c r="G178" s="99">
        <v>8.2</v>
      </c>
      <c r="H178" s="65">
        <f t="shared" si="5"/>
        <v>19</v>
      </c>
      <c r="I178" s="100"/>
      <c r="J178" s="143"/>
      <c r="K178" s="143"/>
      <c r="L178" s="100">
        <v>6</v>
      </c>
      <c r="M178" s="100">
        <v>10</v>
      </c>
      <c r="N178" s="100">
        <v>1</v>
      </c>
      <c r="O178" s="100"/>
      <c r="P178" s="100"/>
      <c r="Q178" s="100"/>
      <c r="R178" s="100"/>
      <c r="S178" s="100">
        <v>1</v>
      </c>
      <c r="T178" s="100">
        <v>1</v>
      </c>
      <c r="U178" s="100"/>
      <c r="V178" s="100"/>
      <c r="W178" s="100"/>
      <c r="X178" s="10"/>
      <c r="Y178" s="100"/>
      <c r="Z178" s="100"/>
      <c r="AA178" s="100"/>
    </row>
    <row r="179" spans="1:27" ht="12.75">
      <c r="A179" s="10">
        <v>9</v>
      </c>
      <c r="B179" s="115" t="s">
        <v>218</v>
      </c>
      <c r="C179" s="98" t="s">
        <v>219</v>
      </c>
      <c r="D179" s="98" t="s">
        <v>255</v>
      </c>
      <c r="E179" s="10">
        <v>2006</v>
      </c>
      <c r="F179" s="99">
        <v>14.6</v>
      </c>
      <c r="G179" s="99">
        <v>11.1</v>
      </c>
      <c r="H179" s="65">
        <f t="shared" si="5"/>
        <v>15</v>
      </c>
      <c r="I179" s="100">
        <v>1</v>
      </c>
      <c r="J179" s="143">
        <v>1</v>
      </c>
      <c r="K179" s="143"/>
      <c r="L179" s="100">
        <v>1</v>
      </c>
      <c r="M179" s="100">
        <v>10</v>
      </c>
      <c r="N179" s="100">
        <v>1</v>
      </c>
      <c r="O179" s="100"/>
      <c r="P179" s="100"/>
      <c r="Q179" s="100"/>
      <c r="R179" s="100"/>
      <c r="S179" s="100"/>
      <c r="T179" s="100">
        <v>1</v>
      </c>
      <c r="U179" s="100"/>
      <c r="V179" s="100"/>
      <c r="W179" s="100"/>
      <c r="X179" s="10"/>
      <c r="Y179" s="100"/>
      <c r="Z179" s="100"/>
      <c r="AA179" s="100"/>
    </row>
    <row r="180" spans="1:27" ht="12.75">
      <c r="A180" s="10">
        <v>10</v>
      </c>
      <c r="B180" s="98" t="s">
        <v>237</v>
      </c>
      <c r="C180" s="98" t="s">
        <v>129</v>
      </c>
      <c r="D180" s="98" t="s">
        <v>102</v>
      </c>
      <c r="E180" s="10">
        <v>2005</v>
      </c>
      <c r="F180" s="99">
        <v>7.2</v>
      </c>
      <c r="G180" s="99">
        <v>6</v>
      </c>
      <c r="H180" s="65">
        <f t="shared" si="5"/>
        <v>14</v>
      </c>
      <c r="I180" s="100"/>
      <c r="J180" s="143"/>
      <c r="K180" s="143"/>
      <c r="L180" s="100">
        <v>1</v>
      </c>
      <c r="M180" s="100">
        <v>10</v>
      </c>
      <c r="N180" s="100">
        <v>1</v>
      </c>
      <c r="O180" s="100"/>
      <c r="P180" s="114" t="s">
        <v>447</v>
      </c>
      <c r="Q180" s="100"/>
      <c r="R180" s="100"/>
      <c r="S180" s="100">
        <v>1</v>
      </c>
      <c r="T180" s="100">
        <v>1</v>
      </c>
      <c r="U180" s="100"/>
      <c r="V180" s="100"/>
      <c r="W180" s="100"/>
      <c r="X180" s="10"/>
      <c r="Y180" s="100"/>
      <c r="Z180" s="100"/>
      <c r="AA180" s="100"/>
    </row>
    <row r="181" spans="1:27" ht="12.75">
      <c r="A181" s="10">
        <v>11</v>
      </c>
      <c r="B181" s="98" t="s">
        <v>405</v>
      </c>
      <c r="C181" s="98" t="s">
        <v>219</v>
      </c>
      <c r="D181" s="98" t="s">
        <v>133</v>
      </c>
      <c r="E181" s="10">
        <v>2005</v>
      </c>
      <c r="F181" s="99">
        <v>14.6</v>
      </c>
      <c r="G181" s="99">
        <v>8.6</v>
      </c>
      <c r="H181" s="65">
        <f t="shared" si="5"/>
        <v>4</v>
      </c>
      <c r="I181" s="100">
        <v>1</v>
      </c>
      <c r="J181" s="143">
        <v>1</v>
      </c>
      <c r="K181" s="143"/>
      <c r="L181" s="100">
        <v>1</v>
      </c>
      <c r="M181" s="100"/>
      <c r="N181" s="100"/>
      <c r="O181" s="100"/>
      <c r="P181" s="100" t="s">
        <v>447</v>
      </c>
      <c r="Q181" s="100"/>
      <c r="R181" s="100"/>
      <c r="S181" s="100"/>
      <c r="T181" s="100">
        <v>1</v>
      </c>
      <c r="U181" s="100"/>
      <c r="V181" s="100"/>
      <c r="W181" s="100"/>
      <c r="X181" s="10"/>
      <c r="Y181" s="100"/>
      <c r="Z181" s="100"/>
      <c r="AA181" s="100"/>
    </row>
    <row r="182" spans="1:27" ht="12.75">
      <c r="A182" s="10">
        <v>12</v>
      </c>
      <c r="B182" s="115" t="s">
        <v>222</v>
      </c>
      <c r="C182" s="98" t="s">
        <v>223</v>
      </c>
      <c r="D182" s="98" t="s">
        <v>221</v>
      </c>
      <c r="E182" s="10">
        <v>2006</v>
      </c>
      <c r="F182" s="99">
        <v>20</v>
      </c>
      <c r="G182" s="99">
        <v>12.1</v>
      </c>
      <c r="H182" s="65">
        <f t="shared" si="5"/>
        <v>3</v>
      </c>
      <c r="I182" s="100">
        <v>1</v>
      </c>
      <c r="J182" s="143"/>
      <c r="K182" s="143"/>
      <c r="L182" s="100">
        <v>1</v>
      </c>
      <c r="M182" s="100"/>
      <c r="N182" s="100"/>
      <c r="O182" s="100"/>
      <c r="P182" s="100"/>
      <c r="Q182" s="100"/>
      <c r="R182" s="100"/>
      <c r="S182" s="100"/>
      <c r="T182" s="100">
        <v>1</v>
      </c>
      <c r="U182" s="100"/>
      <c r="V182" s="100"/>
      <c r="W182" s="100"/>
      <c r="X182" s="10"/>
      <c r="Y182" s="100"/>
      <c r="Z182" s="100"/>
      <c r="AA182" s="100"/>
    </row>
    <row r="183" spans="1:27" ht="12.75">
      <c r="A183" s="10">
        <v>13</v>
      </c>
      <c r="B183" s="115" t="s">
        <v>298</v>
      </c>
      <c r="C183" s="98" t="s">
        <v>270</v>
      </c>
      <c r="D183" s="98" t="s">
        <v>145</v>
      </c>
      <c r="E183" s="10">
        <v>2006</v>
      </c>
      <c r="F183" s="99">
        <v>17.4</v>
      </c>
      <c r="G183" s="99">
        <v>17.7</v>
      </c>
      <c r="H183" s="65">
        <f t="shared" si="5"/>
        <v>2</v>
      </c>
      <c r="I183" s="100"/>
      <c r="J183" s="143">
        <v>1</v>
      </c>
      <c r="K183" s="143"/>
      <c r="L183" s="100">
        <v>1</v>
      </c>
      <c r="M183" s="100"/>
      <c r="N183" s="100"/>
      <c r="O183" s="100"/>
      <c r="P183" s="100"/>
      <c r="Q183" s="100"/>
      <c r="R183" s="100"/>
      <c r="S183" s="100"/>
      <c r="T183" s="114"/>
      <c r="U183" s="100"/>
      <c r="V183" s="100"/>
      <c r="W183" s="100"/>
      <c r="X183" s="10"/>
      <c r="Y183" s="100"/>
      <c r="Z183" s="100"/>
      <c r="AA183" s="100"/>
    </row>
    <row r="184" spans="1:27" ht="12.75">
      <c r="A184" s="10">
        <v>14</v>
      </c>
      <c r="B184" s="98" t="s">
        <v>406</v>
      </c>
      <c r="C184" s="98" t="s">
        <v>84</v>
      </c>
      <c r="D184" s="98" t="s">
        <v>336</v>
      </c>
      <c r="E184" s="10">
        <v>2005</v>
      </c>
      <c r="F184" s="99">
        <v>21.6</v>
      </c>
      <c r="G184" s="99">
        <v>15.8</v>
      </c>
      <c r="H184" s="65">
        <f t="shared" si="5"/>
        <v>2</v>
      </c>
      <c r="I184" s="100">
        <v>1</v>
      </c>
      <c r="J184" s="143"/>
      <c r="K184" s="143"/>
      <c r="L184" s="100"/>
      <c r="M184" s="100"/>
      <c r="N184" s="100"/>
      <c r="O184" s="100"/>
      <c r="P184" s="100"/>
      <c r="Q184" s="100"/>
      <c r="R184" s="100"/>
      <c r="S184" s="100"/>
      <c r="T184" s="100">
        <v>1</v>
      </c>
      <c r="U184" s="100"/>
      <c r="V184" s="100"/>
      <c r="W184" s="100"/>
      <c r="X184" s="10"/>
      <c r="Y184" s="100"/>
      <c r="Z184" s="100"/>
      <c r="AA184" s="100"/>
    </row>
    <row r="185" spans="1:27" ht="12.75">
      <c r="A185" s="10">
        <v>15</v>
      </c>
      <c r="B185" s="98" t="s">
        <v>287</v>
      </c>
      <c r="C185" s="98" t="s">
        <v>288</v>
      </c>
      <c r="D185" s="98" t="s">
        <v>130</v>
      </c>
      <c r="E185" s="10">
        <v>2005</v>
      </c>
      <c r="F185" s="99">
        <v>16.8</v>
      </c>
      <c r="G185" s="99">
        <v>13.3</v>
      </c>
      <c r="H185" s="65">
        <f t="shared" si="5"/>
        <v>2</v>
      </c>
      <c r="I185" s="100"/>
      <c r="J185" s="143"/>
      <c r="K185" s="143"/>
      <c r="L185" s="100">
        <v>1</v>
      </c>
      <c r="M185" s="100"/>
      <c r="N185" s="100"/>
      <c r="O185" s="100"/>
      <c r="P185" s="100" t="s">
        <v>447</v>
      </c>
      <c r="Q185" s="100"/>
      <c r="R185" s="100"/>
      <c r="S185" s="100"/>
      <c r="T185" s="114">
        <v>1</v>
      </c>
      <c r="U185" s="100"/>
      <c r="V185" s="100"/>
      <c r="W185" s="100"/>
      <c r="X185" s="10"/>
      <c r="Y185" s="100"/>
      <c r="Z185" s="100"/>
      <c r="AA185" s="100"/>
    </row>
    <row r="186" spans="1:27" ht="12.75">
      <c r="A186" s="10">
        <v>16</v>
      </c>
      <c r="B186" s="98" t="s">
        <v>235</v>
      </c>
      <c r="C186" s="98" t="s">
        <v>236</v>
      </c>
      <c r="D186" s="98" t="s">
        <v>102</v>
      </c>
      <c r="E186" s="10">
        <v>2005</v>
      </c>
      <c r="F186" s="99">
        <v>18.5</v>
      </c>
      <c r="G186" s="99">
        <v>18.5</v>
      </c>
      <c r="H186" s="65">
        <f t="shared" si="5"/>
        <v>2</v>
      </c>
      <c r="I186" s="100"/>
      <c r="J186" s="143">
        <v>1</v>
      </c>
      <c r="K186" s="143"/>
      <c r="L186" s="100">
        <v>1</v>
      </c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"/>
      <c r="Y186" s="100"/>
      <c r="Z186" s="100"/>
      <c r="AA186" s="100"/>
    </row>
    <row r="187" spans="1:27" ht="12.75">
      <c r="A187" s="10">
        <v>17</v>
      </c>
      <c r="B187" s="115" t="s">
        <v>461</v>
      </c>
      <c r="C187" s="98" t="s">
        <v>148</v>
      </c>
      <c r="D187" s="98" t="s">
        <v>212</v>
      </c>
      <c r="E187" s="10">
        <v>2006</v>
      </c>
      <c r="F187" s="99">
        <v>20.4</v>
      </c>
      <c r="G187" s="99">
        <v>16.7</v>
      </c>
      <c r="H187" s="65">
        <f t="shared" si="5"/>
        <v>2</v>
      </c>
      <c r="I187" s="100"/>
      <c r="J187" s="143"/>
      <c r="K187" s="143"/>
      <c r="L187" s="100">
        <v>1</v>
      </c>
      <c r="M187" s="100"/>
      <c r="N187" s="100"/>
      <c r="O187" s="100"/>
      <c r="P187" s="100"/>
      <c r="Q187" s="100"/>
      <c r="R187" s="100"/>
      <c r="S187" s="100"/>
      <c r="T187" s="100">
        <v>1</v>
      </c>
      <c r="U187" s="100"/>
      <c r="V187" s="100"/>
      <c r="W187" s="100"/>
      <c r="X187" s="10"/>
      <c r="Y187" s="100"/>
      <c r="Z187" s="100"/>
      <c r="AA187" s="100"/>
    </row>
    <row r="188" spans="1:27" ht="12.75">
      <c r="A188" s="10">
        <v>18</v>
      </c>
      <c r="B188" s="98" t="s">
        <v>321</v>
      </c>
      <c r="C188" s="98" t="s">
        <v>152</v>
      </c>
      <c r="D188" s="98" t="s">
        <v>133</v>
      </c>
      <c r="E188" s="10">
        <v>2005</v>
      </c>
      <c r="F188" s="99">
        <v>19.6</v>
      </c>
      <c r="G188" s="99">
        <v>17.1</v>
      </c>
      <c r="H188" s="65">
        <f t="shared" si="5"/>
        <v>2</v>
      </c>
      <c r="I188" s="100">
        <v>1</v>
      </c>
      <c r="J188" s="143">
        <v>1</v>
      </c>
      <c r="K188" s="143"/>
      <c r="L188" s="100"/>
      <c r="M188" s="100"/>
      <c r="N188" s="100"/>
      <c r="O188" s="100"/>
      <c r="P188" s="100" t="s">
        <v>447</v>
      </c>
      <c r="Q188" s="100"/>
      <c r="R188" s="100"/>
      <c r="S188" s="100"/>
      <c r="T188" s="114"/>
      <c r="U188" s="100"/>
      <c r="V188" s="100"/>
      <c r="W188" s="100"/>
      <c r="X188" s="10"/>
      <c r="Y188" s="100"/>
      <c r="Z188" s="100"/>
      <c r="AA188" s="100"/>
    </row>
    <row r="189" spans="1:27" ht="12.75">
      <c r="A189" s="10">
        <v>19</v>
      </c>
      <c r="B189" s="115" t="s">
        <v>340</v>
      </c>
      <c r="C189" s="98" t="s">
        <v>341</v>
      </c>
      <c r="D189" s="98" t="s">
        <v>102</v>
      </c>
      <c r="E189" s="10">
        <v>2006</v>
      </c>
      <c r="F189" s="99">
        <v>21.2</v>
      </c>
      <c r="G189" s="99">
        <v>21.2</v>
      </c>
      <c r="H189" s="299">
        <f t="shared" si="5"/>
        <v>2</v>
      </c>
      <c r="I189" s="100">
        <v>1</v>
      </c>
      <c r="J189" s="143"/>
      <c r="K189" s="143"/>
      <c r="L189" s="100">
        <v>1</v>
      </c>
      <c r="M189" s="100"/>
      <c r="N189" s="100"/>
      <c r="O189" s="100"/>
      <c r="P189" s="100"/>
      <c r="Q189" s="114"/>
      <c r="R189" s="100"/>
      <c r="S189" s="100"/>
      <c r="T189" s="114"/>
      <c r="U189" s="100"/>
      <c r="V189" s="100"/>
      <c r="W189" s="100"/>
      <c r="X189" s="10"/>
      <c r="Y189" s="100"/>
      <c r="Z189" s="100"/>
      <c r="AA189" s="100"/>
    </row>
    <row r="190" spans="1:27" ht="12.75">
      <c r="A190" s="10">
        <v>20</v>
      </c>
      <c r="B190" s="115" t="s">
        <v>509</v>
      </c>
      <c r="C190" s="98" t="s">
        <v>510</v>
      </c>
      <c r="D190" s="98" t="s">
        <v>171</v>
      </c>
      <c r="E190" s="10">
        <v>2006</v>
      </c>
      <c r="F190" s="99">
        <v>38</v>
      </c>
      <c r="G190" s="99"/>
      <c r="H190" s="65">
        <f t="shared" si="5"/>
        <v>1</v>
      </c>
      <c r="I190" s="100"/>
      <c r="J190" s="143"/>
      <c r="K190" s="143"/>
      <c r="L190" s="100"/>
      <c r="M190" s="100"/>
      <c r="N190" s="100"/>
      <c r="O190" s="100"/>
      <c r="P190" s="100"/>
      <c r="Q190" s="114"/>
      <c r="R190" s="100"/>
      <c r="S190" s="100"/>
      <c r="T190" s="100">
        <v>1</v>
      </c>
      <c r="U190" s="100"/>
      <c r="V190" s="100"/>
      <c r="W190" s="100"/>
      <c r="X190" s="10"/>
      <c r="Y190" s="100"/>
      <c r="Z190" s="100"/>
      <c r="AA190" s="100"/>
    </row>
    <row r="191" spans="1:27" ht="12.75">
      <c r="A191" s="10">
        <v>21</v>
      </c>
      <c r="B191" s="98" t="s">
        <v>516</v>
      </c>
      <c r="C191" s="98" t="s">
        <v>353</v>
      </c>
      <c r="D191" s="272" t="s">
        <v>171</v>
      </c>
      <c r="E191" s="10">
        <v>2005</v>
      </c>
      <c r="F191" s="99">
        <v>34</v>
      </c>
      <c r="G191" s="99"/>
      <c r="H191" s="65">
        <f t="shared" si="5"/>
        <v>1</v>
      </c>
      <c r="I191" s="100"/>
      <c r="J191" s="143"/>
      <c r="K191" s="143"/>
      <c r="L191" s="100"/>
      <c r="M191" s="100"/>
      <c r="N191" s="100"/>
      <c r="O191" s="100"/>
      <c r="P191" s="100"/>
      <c r="Q191" s="114"/>
      <c r="R191" s="100"/>
      <c r="S191" s="100"/>
      <c r="T191" s="100">
        <v>1</v>
      </c>
      <c r="U191" s="100"/>
      <c r="V191" s="100"/>
      <c r="W191" s="100"/>
      <c r="X191" s="10"/>
      <c r="Y191" s="100"/>
      <c r="Z191" s="100"/>
      <c r="AA191" s="100"/>
    </row>
    <row r="192" spans="1:27" ht="12.75">
      <c r="A192" s="10">
        <v>22</v>
      </c>
      <c r="B192" s="98" t="s">
        <v>502</v>
      </c>
      <c r="C192" s="98" t="s">
        <v>245</v>
      </c>
      <c r="D192" s="98" t="s">
        <v>130</v>
      </c>
      <c r="E192" s="10">
        <v>2005</v>
      </c>
      <c r="F192" s="99">
        <v>28.5</v>
      </c>
      <c r="G192" s="99"/>
      <c r="H192" s="65">
        <f t="shared" si="5"/>
        <v>1</v>
      </c>
      <c r="I192" s="100"/>
      <c r="J192" s="143"/>
      <c r="K192" s="143"/>
      <c r="L192" s="100"/>
      <c r="M192" s="100"/>
      <c r="N192" s="100"/>
      <c r="O192" s="100"/>
      <c r="P192" s="100"/>
      <c r="Q192" s="114"/>
      <c r="R192" s="100"/>
      <c r="S192" s="100"/>
      <c r="T192" s="100">
        <v>1</v>
      </c>
      <c r="U192" s="100"/>
      <c r="V192" s="100"/>
      <c r="W192" s="100"/>
      <c r="X192" s="10"/>
      <c r="Y192" s="100"/>
      <c r="Z192" s="100"/>
      <c r="AA192" s="100"/>
    </row>
    <row r="193" spans="1:27" ht="12.75">
      <c r="A193" s="10">
        <v>23</v>
      </c>
      <c r="B193" s="98" t="s">
        <v>507</v>
      </c>
      <c r="C193" s="98" t="s">
        <v>528</v>
      </c>
      <c r="D193" s="98" t="s">
        <v>266</v>
      </c>
      <c r="E193" s="10">
        <v>2005</v>
      </c>
      <c r="F193" s="99">
        <v>28.5</v>
      </c>
      <c r="G193" s="99"/>
      <c r="H193" s="65">
        <f t="shared" si="5"/>
        <v>1</v>
      </c>
      <c r="I193" s="100"/>
      <c r="J193" s="143"/>
      <c r="K193" s="143"/>
      <c r="L193" s="100"/>
      <c r="M193" s="100"/>
      <c r="N193" s="100"/>
      <c r="O193" s="100"/>
      <c r="P193" s="100"/>
      <c r="Q193" s="114"/>
      <c r="R193" s="100"/>
      <c r="S193" s="100"/>
      <c r="T193" s="100">
        <v>1</v>
      </c>
      <c r="U193" s="100"/>
      <c r="V193" s="100"/>
      <c r="W193" s="100"/>
      <c r="X193" s="10"/>
      <c r="Y193" s="100"/>
      <c r="Z193" s="100"/>
      <c r="AA193" s="100"/>
    </row>
    <row r="194" spans="1:27" ht="12.75">
      <c r="A194" s="10">
        <v>24</v>
      </c>
      <c r="B194" s="115" t="s">
        <v>349</v>
      </c>
      <c r="C194" s="98" t="s">
        <v>144</v>
      </c>
      <c r="D194" s="98" t="s">
        <v>255</v>
      </c>
      <c r="E194" s="10">
        <v>2006</v>
      </c>
      <c r="F194" s="99">
        <v>29.5</v>
      </c>
      <c r="G194" s="99"/>
      <c r="H194" s="65">
        <f t="shared" si="5"/>
        <v>1</v>
      </c>
      <c r="I194" s="100"/>
      <c r="J194" s="143"/>
      <c r="K194" s="143"/>
      <c r="L194" s="100">
        <v>1</v>
      </c>
      <c r="M194" s="100"/>
      <c r="N194" s="100"/>
      <c r="O194" s="100"/>
      <c r="P194" s="100"/>
      <c r="Q194" s="114"/>
      <c r="R194" s="100"/>
      <c r="S194" s="100"/>
      <c r="T194" s="100"/>
      <c r="U194" s="100"/>
      <c r="V194" s="100"/>
      <c r="W194" s="100"/>
      <c r="X194" s="10"/>
      <c r="Y194" s="100"/>
      <c r="Z194" s="100"/>
      <c r="AA194" s="100"/>
    </row>
    <row r="195" spans="1:27" ht="12.75">
      <c r="A195" s="10">
        <v>25</v>
      </c>
      <c r="B195" s="98" t="s">
        <v>364</v>
      </c>
      <c r="C195" s="98" t="s">
        <v>365</v>
      </c>
      <c r="D195" s="98" t="s">
        <v>85</v>
      </c>
      <c r="E195" s="10">
        <v>2005</v>
      </c>
      <c r="F195" s="99">
        <v>43</v>
      </c>
      <c r="G195" s="99"/>
      <c r="H195" s="65">
        <f t="shared" si="5"/>
        <v>1</v>
      </c>
      <c r="I195" s="100"/>
      <c r="J195" s="143"/>
      <c r="K195" s="143"/>
      <c r="L195" s="100"/>
      <c r="M195" s="100"/>
      <c r="N195" s="100"/>
      <c r="O195" s="100"/>
      <c r="P195" s="100"/>
      <c r="Q195" s="100"/>
      <c r="R195" s="100"/>
      <c r="S195" s="100"/>
      <c r="T195" s="100">
        <v>1</v>
      </c>
      <c r="U195" s="100"/>
      <c r="V195" s="100"/>
      <c r="W195" s="100"/>
      <c r="X195" s="10"/>
      <c r="Y195" s="100"/>
      <c r="Z195" s="100"/>
      <c r="AA195" s="100"/>
    </row>
    <row r="196" spans="1:27" ht="12.75">
      <c r="A196" s="10">
        <v>26</v>
      </c>
      <c r="B196" s="115" t="s">
        <v>515</v>
      </c>
      <c r="C196" s="98" t="s">
        <v>322</v>
      </c>
      <c r="D196" s="98" t="s">
        <v>252</v>
      </c>
      <c r="E196" s="10">
        <v>2006</v>
      </c>
      <c r="F196" s="99">
        <v>51</v>
      </c>
      <c r="G196" s="99"/>
      <c r="H196" s="65">
        <f t="shared" si="5"/>
        <v>1</v>
      </c>
      <c r="I196" s="100"/>
      <c r="J196" s="143"/>
      <c r="K196" s="143"/>
      <c r="L196" s="100"/>
      <c r="M196" s="100"/>
      <c r="N196" s="100"/>
      <c r="O196" s="100"/>
      <c r="P196" s="100"/>
      <c r="Q196" s="114"/>
      <c r="R196" s="100"/>
      <c r="S196" s="100"/>
      <c r="T196" s="100">
        <v>1</v>
      </c>
      <c r="U196" s="100"/>
      <c r="V196" s="100"/>
      <c r="W196" s="100"/>
      <c r="X196" s="10"/>
      <c r="Y196" s="100"/>
      <c r="Z196" s="100"/>
      <c r="AA196" s="100"/>
    </row>
    <row r="197" spans="1:27" ht="12.75">
      <c r="A197" s="10">
        <v>27</v>
      </c>
      <c r="B197" s="98" t="s">
        <v>290</v>
      </c>
      <c r="C197" s="98" t="s">
        <v>291</v>
      </c>
      <c r="D197" s="98" t="s">
        <v>279</v>
      </c>
      <c r="E197" s="10">
        <v>2005</v>
      </c>
      <c r="F197" s="99">
        <v>15.4</v>
      </c>
      <c r="G197" s="99"/>
      <c r="H197" s="65">
        <f t="shared" si="5"/>
        <v>1</v>
      </c>
      <c r="I197" s="100"/>
      <c r="J197" s="143"/>
      <c r="K197" s="143"/>
      <c r="L197" s="100"/>
      <c r="M197" s="100"/>
      <c r="N197" s="100"/>
      <c r="O197" s="100"/>
      <c r="P197" s="100"/>
      <c r="Q197" s="100"/>
      <c r="R197" s="100"/>
      <c r="S197" s="100"/>
      <c r="T197" s="114">
        <v>1</v>
      </c>
      <c r="U197" s="100"/>
      <c r="V197" s="100"/>
      <c r="W197" s="100"/>
      <c r="X197" s="10"/>
      <c r="Y197" s="100"/>
      <c r="Z197" s="100"/>
      <c r="AA197" s="100"/>
    </row>
    <row r="198" spans="1:27" ht="12.75">
      <c r="A198" s="10">
        <v>28</v>
      </c>
      <c r="B198" s="98" t="s">
        <v>511</v>
      </c>
      <c r="C198" s="98" t="s">
        <v>512</v>
      </c>
      <c r="D198" s="98" t="s">
        <v>336</v>
      </c>
      <c r="E198" s="10">
        <v>2005</v>
      </c>
      <c r="F198" s="99">
        <v>39</v>
      </c>
      <c r="G198" s="99"/>
      <c r="H198" s="65">
        <f t="shared" si="5"/>
        <v>1</v>
      </c>
      <c r="I198" s="100"/>
      <c r="J198" s="143"/>
      <c r="K198" s="143"/>
      <c r="L198" s="100"/>
      <c r="M198" s="100"/>
      <c r="N198" s="100"/>
      <c r="O198" s="100"/>
      <c r="P198" s="100"/>
      <c r="Q198" s="114"/>
      <c r="R198" s="100"/>
      <c r="S198" s="100"/>
      <c r="T198" s="100">
        <v>1</v>
      </c>
      <c r="U198" s="100"/>
      <c r="V198" s="100"/>
      <c r="W198" s="100"/>
      <c r="X198" s="10"/>
      <c r="Y198" s="100"/>
      <c r="Z198" s="100"/>
      <c r="AA198" s="100"/>
    </row>
    <row r="199" spans="1:27" ht="12.75">
      <c r="A199" s="10">
        <v>29</v>
      </c>
      <c r="B199" s="115" t="s">
        <v>346</v>
      </c>
      <c r="C199" s="98" t="s">
        <v>144</v>
      </c>
      <c r="D199" s="98" t="s">
        <v>255</v>
      </c>
      <c r="E199" s="10">
        <v>2006</v>
      </c>
      <c r="F199" s="99">
        <v>36</v>
      </c>
      <c r="G199" s="99"/>
      <c r="H199" s="65">
        <f t="shared" si="5"/>
        <v>1</v>
      </c>
      <c r="I199" s="100"/>
      <c r="J199" s="143"/>
      <c r="K199" s="143"/>
      <c r="L199" s="100"/>
      <c r="M199" s="100"/>
      <c r="N199" s="100"/>
      <c r="O199" s="100"/>
      <c r="P199" s="100"/>
      <c r="Q199" s="100"/>
      <c r="R199" s="100"/>
      <c r="S199" s="100"/>
      <c r="T199" s="100">
        <v>1</v>
      </c>
      <c r="U199" s="100"/>
      <c r="V199" s="100"/>
      <c r="W199" s="100"/>
      <c r="X199" s="10"/>
      <c r="Y199" s="100"/>
      <c r="Z199" s="100"/>
      <c r="AA199" s="100"/>
    </row>
    <row r="200" spans="1:27" ht="12.75">
      <c r="A200" s="10">
        <v>30</v>
      </c>
      <c r="B200" s="98" t="s">
        <v>155</v>
      </c>
      <c r="C200" s="98" t="s">
        <v>156</v>
      </c>
      <c r="D200" s="98" t="s">
        <v>101</v>
      </c>
      <c r="E200" s="10">
        <v>2005</v>
      </c>
      <c r="F200" s="99">
        <v>22.4</v>
      </c>
      <c r="G200" s="99"/>
      <c r="H200" s="65">
        <f t="shared" si="5"/>
        <v>1</v>
      </c>
      <c r="I200" s="100"/>
      <c r="J200" s="143"/>
      <c r="K200" s="143"/>
      <c r="L200" s="100">
        <v>1</v>
      </c>
      <c r="M200" s="100"/>
      <c r="N200" s="100"/>
      <c r="O200" s="100"/>
      <c r="P200" s="100"/>
      <c r="Q200" s="100"/>
      <c r="R200" s="100"/>
      <c r="S200" s="100"/>
      <c r="T200" s="114"/>
      <c r="U200" s="100"/>
      <c r="V200" s="100"/>
      <c r="W200" s="100"/>
      <c r="X200" s="10"/>
      <c r="Y200" s="100"/>
      <c r="Z200" s="100"/>
      <c r="AA200" s="100"/>
    </row>
    <row r="201" spans="1:27" ht="12.75">
      <c r="A201" s="10">
        <v>31</v>
      </c>
      <c r="B201" s="115" t="s">
        <v>271</v>
      </c>
      <c r="C201" s="98" t="s">
        <v>272</v>
      </c>
      <c r="D201" s="98" t="s">
        <v>145</v>
      </c>
      <c r="E201" s="10">
        <v>2006</v>
      </c>
      <c r="F201" s="99">
        <v>18.5</v>
      </c>
      <c r="G201" s="99"/>
      <c r="H201" s="65">
        <f t="shared" si="5"/>
        <v>1</v>
      </c>
      <c r="I201" s="100"/>
      <c r="J201" s="143"/>
      <c r="K201" s="143"/>
      <c r="L201" s="100">
        <v>1</v>
      </c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"/>
      <c r="Y201" s="100"/>
      <c r="Z201" s="100"/>
      <c r="AA201" s="100"/>
    </row>
    <row r="202" spans="1:27" ht="12.75">
      <c r="A202" s="10">
        <v>32</v>
      </c>
      <c r="B202" s="115" t="s">
        <v>407</v>
      </c>
      <c r="C202" s="98" t="s">
        <v>408</v>
      </c>
      <c r="D202" s="98" t="s">
        <v>89</v>
      </c>
      <c r="E202" s="10">
        <v>2006</v>
      </c>
      <c r="F202" s="99">
        <v>32</v>
      </c>
      <c r="G202" s="99"/>
      <c r="H202" s="65">
        <f t="shared" si="5"/>
        <v>1</v>
      </c>
      <c r="I202" s="100">
        <v>1</v>
      </c>
      <c r="J202" s="143"/>
      <c r="K202" s="143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"/>
      <c r="Y202" s="100"/>
      <c r="Z202" s="100"/>
      <c r="AA202" s="100"/>
    </row>
    <row r="203" spans="1:27" ht="12.75">
      <c r="A203" s="10">
        <v>33</v>
      </c>
      <c r="B203" s="98" t="s">
        <v>178</v>
      </c>
      <c r="C203" s="98" t="s">
        <v>179</v>
      </c>
      <c r="D203" s="98" t="s">
        <v>147</v>
      </c>
      <c r="E203" s="10">
        <v>2005</v>
      </c>
      <c r="F203" s="99">
        <v>43</v>
      </c>
      <c r="G203" s="99"/>
      <c r="H203" s="65">
        <f t="shared" si="5"/>
        <v>1</v>
      </c>
      <c r="I203" s="100"/>
      <c r="J203" s="143"/>
      <c r="K203" s="143"/>
      <c r="L203" s="100"/>
      <c r="M203" s="100"/>
      <c r="N203" s="100"/>
      <c r="O203" s="100"/>
      <c r="P203" s="100"/>
      <c r="Q203" s="100"/>
      <c r="R203" s="100"/>
      <c r="S203" s="100"/>
      <c r="T203" s="100">
        <v>1</v>
      </c>
      <c r="U203" s="100"/>
      <c r="V203" s="100"/>
      <c r="W203" s="100"/>
      <c r="X203" s="10"/>
      <c r="Y203" s="100"/>
      <c r="Z203" s="100"/>
      <c r="AA203" s="100"/>
    </row>
    <row r="204" spans="1:27" s="10" customFormat="1" ht="12.75">
      <c r="A204" s="10">
        <v>34</v>
      </c>
      <c r="B204" s="115" t="s">
        <v>432</v>
      </c>
      <c r="C204" s="98" t="s">
        <v>433</v>
      </c>
      <c r="D204" s="98" t="s">
        <v>89</v>
      </c>
      <c r="E204" s="10">
        <v>2006</v>
      </c>
      <c r="F204" s="99">
        <v>24.4</v>
      </c>
      <c r="G204" s="99"/>
      <c r="H204" s="65">
        <f t="shared" si="5"/>
        <v>1</v>
      </c>
      <c r="I204" s="100"/>
      <c r="J204" s="143"/>
      <c r="K204" s="143"/>
      <c r="L204" s="100">
        <v>1</v>
      </c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Y204" s="100"/>
      <c r="Z204" s="100"/>
      <c r="AA204" s="100"/>
    </row>
    <row r="205" spans="1:27" s="10" customFormat="1" ht="12.75">
      <c r="A205" s="10">
        <v>35</v>
      </c>
      <c r="B205" s="98" t="s">
        <v>361</v>
      </c>
      <c r="C205" s="98" t="s">
        <v>362</v>
      </c>
      <c r="D205" s="98" t="s">
        <v>266</v>
      </c>
      <c r="E205" s="10">
        <v>2005</v>
      </c>
      <c r="F205" s="99">
        <v>21.6</v>
      </c>
      <c r="G205" s="99"/>
      <c r="H205" s="65">
        <f t="shared" si="5"/>
        <v>1</v>
      </c>
      <c r="I205" s="100"/>
      <c r="J205" s="143"/>
      <c r="K205" s="143"/>
      <c r="L205" s="100"/>
      <c r="M205" s="100"/>
      <c r="N205" s="100"/>
      <c r="O205" s="100"/>
      <c r="P205" s="100"/>
      <c r="Q205" s="100"/>
      <c r="R205" s="100"/>
      <c r="S205" s="100"/>
      <c r="T205" s="100">
        <v>1</v>
      </c>
      <c r="U205" s="100"/>
      <c r="V205" s="100"/>
      <c r="W205" s="100"/>
      <c r="Y205" s="100"/>
      <c r="Z205" s="100"/>
      <c r="AA205" s="100"/>
    </row>
    <row r="206" spans="1:27" s="10" customFormat="1" ht="12.75">
      <c r="A206" s="10">
        <v>36</v>
      </c>
      <c r="B206" s="115" t="s">
        <v>503</v>
      </c>
      <c r="C206" s="98" t="s">
        <v>504</v>
      </c>
      <c r="D206" s="98" t="s">
        <v>279</v>
      </c>
      <c r="E206" s="10">
        <v>2006</v>
      </c>
      <c r="F206" s="99">
        <v>30</v>
      </c>
      <c r="G206" s="99"/>
      <c r="H206" s="65">
        <f t="shared" si="5"/>
        <v>1</v>
      </c>
      <c r="I206" s="100"/>
      <c r="J206" s="143"/>
      <c r="K206" s="143"/>
      <c r="L206" s="100"/>
      <c r="M206" s="100"/>
      <c r="N206" s="100"/>
      <c r="O206" s="100"/>
      <c r="P206" s="100"/>
      <c r="Q206" s="114"/>
      <c r="R206" s="100"/>
      <c r="S206" s="100"/>
      <c r="T206" s="100">
        <v>1</v>
      </c>
      <c r="U206" s="100"/>
      <c r="V206" s="100"/>
      <c r="W206" s="100"/>
      <c r="Y206" s="100"/>
      <c r="Z206" s="100"/>
      <c r="AA206" s="100"/>
    </row>
    <row r="207" spans="1:27" s="10" customFormat="1" ht="12.75">
      <c r="A207" s="10">
        <v>37</v>
      </c>
      <c r="B207" s="98" t="s">
        <v>158</v>
      </c>
      <c r="C207" s="98" t="s">
        <v>159</v>
      </c>
      <c r="D207" s="98" t="s">
        <v>101</v>
      </c>
      <c r="E207" s="10">
        <v>2005</v>
      </c>
      <c r="F207" s="99">
        <v>23.2</v>
      </c>
      <c r="G207" s="99"/>
      <c r="H207" s="65">
        <f t="shared" si="5"/>
        <v>1</v>
      </c>
      <c r="I207" s="100">
        <v>1</v>
      </c>
      <c r="J207" s="143"/>
      <c r="K207" s="143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Y207" s="100"/>
      <c r="Z207" s="100"/>
      <c r="AA207" s="100"/>
    </row>
    <row r="208" spans="1:27" s="10" customFormat="1" ht="12.75">
      <c r="A208" s="10">
        <v>38</v>
      </c>
      <c r="B208" s="98" t="s">
        <v>315</v>
      </c>
      <c r="C208" s="98" t="s">
        <v>338</v>
      </c>
      <c r="D208" s="98" t="s">
        <v>212</v>
      </c>
      <c r="E208" s="10">
        <v>2005</v>
      </c>
      <c r="F208" s="99">
        <v>13.8</v>
      </c>
      <c r="G208" s="99"/>
      <c r="H208" s="65">
        <f t="shared" si="5"/>
        <v>1</v>
      </c>
      <c r="I208" s="100"/>
      <c r="J208" s="143"/>
      <c r="K208" s="143"/>
      <c r="L208" s="100">
        <v>1</v>
      </c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Y208" s="100"/>
      <c r="Z208" s="100"/>
      <c r="AA208" s="100"/>
    </row>
    <row r="209" spans="1:27" s="10" customFormat="1" ht="12.75">
      <c r="A209" s="10">
        <v>39</v>
      </c>
      <c r="B209" s="98" t="s">
        <v>431</v>
      </c>
      <c r="C209" s="98" t="s">
        <v>337</v>
      </c>
      <c r="D209" s="98" t="s">
        <v>212</v>
      </c>
      <c r="E209" s="10">
        <v>2005</v>
      </c>
      <c r="F209" s="99">
        <v>14.1</v>
      </c>
      <c r="G209" s="99"/>
      <c r="H209" s="299">
        <f t="shared" si="5"/>
        <v>1</v>
      </c>
      <c r="I209" s="100"/>
      <c r="J209" s="143"/>
      <c r="K209" s="143"/>
      <c r="L209" s="100">
        <v>1</v>
      </c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Y209" s="100"/>
      <c r="Z209" s="100"/>
      <c r="AA209" s="100"/>
    </row>
    <row r="210" spans="1:27" s="10" customFormat="1" ht="12.75">
      <c r="A210" s="10">
        <v>40</v>
      </c>
      <c r="B210" s="115" t="s">
        <v>505</v>
      </c>
      <c r="C210" s="98" t="s">
        <v>506</v>
      </c>
      <c r="D210" s="98" t="s">
        <v>279</v>
      </c>
      <c r="E210" s="10">
        <v>2006</v>
      </c>
      <c r="F210" s="99">
        <v>32</v>
      </c>
      <c r="G210" s="99"/>
      <c r="H210" s="299">
        <f t="shared" si="5"/>
        <v>1</v>
      </c>
      <c r="I210" s="100"/>
      <c r="J210" s="143"/>
      <c r="K210" s="143"/>
      <c r="L210" s="100"/>
      <c r="M210" s="100"/>
      <c r="N210" s="100"/>
      <c r="O210" s="100"/>
      <c r="P210" s="100"/>
      <c r="Q210" s="114"/>
      <c r="R210" s="100"/>
      <c r="S210" s="100"/>
      <c r="T210" s="100">
        <v>1</v>
      </c>
      <c r="U210" s="100"/>
      <c r="V210" s="100"/>
      <c r="W210" s="100"/>
      <c r="Y210" s="100"/>
      <c r="Z210" s="100"/>
      <c r="AA210" s="100"/>
    </row>
    <row r="211" spans="1:27" s="10" customFormat="1" ht="12.75">
      <c r="A211" s="10">
        <v>41</v>
      </c>
      <c r="B211" s="115" t="s">
        <v>347</v>
      </c>
      <c r="C211" s="98" t="s">
        <v>161</v>
      </c>
      <c r="D211" s="98" t="s">
        <v>85</v>
      </c>
      <c r="E211" s="10">
        <v>2006</v>
      </c>
      <c r="F211" s="99">
        <v>32</v>
      </c>
      <c r="G211" s="99"/>
      <c r="H211" s="299">
        <f t="shared" si="5"/>
        <v>1</v>
      </c>
      <c r="I211" s="100"/>
      <c r="J211" s="143"/>
      <c r="K211" s="143"/>
      <c r="L211" s="100"/>
      <c r="M211" s="100"/>
      <c r="N211" s="100"/>
      <c r="O211" s="100"/>
      <c r="P211" s="100"/>
      <c r="Q211" s="114"/>
      <c r="R211" s="100"/>
      <c r="S211" s="100"/>
      <c r="T211" s="100">
        <v>1</v>
      </c>
      <c r="U211" s="100"/>
      <c r="V211" s="100"/>
      <c r="W211" s="100"/>
      <c r="Y211" s="100"/>
      <c r="Z211" s="100"/>
      <c r="AA211" s="100"/>
    </row>
    <row r="212" spans="1:27" s="10" customFormat="1" ht="12.75">
      <c r="A212" s="10">
        <v>42</v>
      </c>
      <c r="B212" s="115" t="s">
        <v>175</v>
      </c>
      <c r="C212" s="98" t="s">
        <v>151</v>
      </c>
      <c r="D212" s="98" t="s">
        <v>147</v>
      </c>
      <c r="E212" s="10">
        <v>2006</v>
      </c>
      <c r="F212" s="99">
        <v>33</v>
      </c>
      <c r="G212" s="99"/>
      <c r="H212" s="299">
        <f t="shared" si="5"/>
        <v>1</v>
      </c>
      <c r="I212" s="100"/>
      <c r="J212" s="143"/>
      <c r="K212" s="143"/>
      <c r="L212" s="100">
        <v>1</v>
      </c>
      <c r="M212" s="100"/>
      <c r="N212" s="100"/>
      <c r="O212" s="100"/>
      <c r="P212" s="100"/>
      <c r="Q212" s="114"/>
      <c r="R212" s="100"/>
      <c r="S212" s="100"/>
      <c r="T212" s="100"/>
      <c r="U212" s="100"/>
      <c r="V212" s="100"/>
      <c r="W212" s="100"/>
      <c r="Y212" s="100"/>
      <c r="Z212" s="100"/>
      <c r="AA212" s="100"/>
    </row>
    <row r="213" spans="1:27" s="10" customFormat="1" ht="12.75">
      <c r="A213" s="10">
        <v>43</v>
      </c>
      <c r="B213" s="98" t="s">
        <v>363</v>
      </c>
      <c r="C213" s="98" t="s">
        <v>170</v>
      </c>
      <c r="D213" s="98" t="s">
        <v>136</v>
      </c>
      <c r="E213" s="10">
        <v>2005</v>
      </c>
      <c r="F213" s="99">
        <v>18</v>
      </c>
      <c r="G213" s="99"/>
      <c r="H213" s="65">
        <f t="shared" si="5"/>
        <v>0</v>
      </c>
      <c r="I213" s="100"/>
      <c r="J213" s="143"/>
      <c r="K213" s="143"/>
      <c r="L213" s="100"/>
      <c r="M213" s="100"/>
      <c r="N213" s="100"/>
      <c r="O213" s="100"/>
      <c r="P213" s="100" t="s">
        <v>447</v>
      </c>
      <c r="Q213" s="100"/>
      <c r="R213" s="100"/>
      <c r="S213" s="100"/>
      <c r="T213" s="114"/>
      <c r="U213" s="100"/>
      <c r="V213" s="100"/>
      <c r="W213" s="100"/>
      <c r="Y213" s="100"/>
      <c r="Z213" s="100"/>
      <c r="AA213" s="100"/>
    </row>
    <row r="214" spans="1:27" s="10" customFormat="1" ht="12.75">
      <c r="A214" s="10">
        <v>44</v>
      </c>
      <c r="B214" s="98" t="s">
        <v>292</v>
      </c>
      <c r="C214" s="98" t="s">
        <v>223</v>
      </c>
      <c r="D214" s="98" t="s">
        <v>133</v>
      </c>
      <c r="E214" s="10">
        <v>2005</v>
      </c>
      <c r="F214" s="99">
        <v>17.5</v>
      </c>
      <c r="G214" s="99"/>
      <c r="H214" s="65"/>
      <c r="I214" s="100">
        <v>1</v>
      </c>
      <c r="J214" s="143"/>
      <c r="K214" s="143"/>
      <c r="L214" s="100"/>
      <c r="M214" s="100"/>
      <c r="N214" s="100"/>
      <c r="O214" s="100"/>
      <c r="P214" s="100"/>
      <c r="Q214" s="100"/>
      <c r="R214" s="100"/>
      <c r="S214" s="100"/>
      <c r="T214" s="114"/>
      <c r="U214" s="100"/>
      <c r="V214" s="100"/>
      <c r="W214" s="100"/>
      <c r="Y214" s="100"/>
      <c r="Z214" s="100"/>
      <c r="AA214" s="100"/>
    </row>
    <row r="215" spans="1:27" s="10" customFormat="1" ht="12.75">
      <c r="A215" s="10">
        <v>45</v>
      </c>
      <c r="B215" s="98" t="s">
        <v>293</v>
      </c>
      <c r="C215" s="98" t="s">
        <v>294</v>
      </c>
      <c r="D215" s="98" t="s">
        <v>136</v>
      </c>
      <c r="E215" s="10">
        <v>2005</v>
      </c>
      <c r="F215" s="99">
        <v>25.6</v>
      </c>
      <c r="G215" s="99"/>
      <c r="H215" s="65"/>
      <c r="I215" s="100"/>
      <c r="J215" s="143"/>
      <c r="K215" s="143"/>
      <c r="L215" s="100"/>
      <c r="M215" s="100"/>
      <c r="N215" s="100"/>
      <c r="O215" s="100"/>
      <c r="P215" s="100"/>
      <c r="Q215" s="100"/>
      <c r="R215" s="100"/>
      <c r="S215" s="100"/>
      <c r="T215" s="100">
        <v>1</v>
      </c>
      <c r="U215" s="100"/>
      <c r="V215" s="100"/>
      <c r="W215" s="100"/>
      <c r="Y215" s="100"/>
      <c r="Z215" s="100"/>
      <c r="AA215" s="100"/>
    </row>
    <row r="216" spans="2:27" s="10" customFormat="1" ht="12.75">
      <c r="B216" s="335" t="s">
        <v>630</v>
      </c>
      <c r="C216" s="335" t="s">
        <v>631</v>
      </c>
      <c r="D216" s="335" t="s">
        <v>130</v>
      </c>
      <c r="E216" s="336">
        <v>2005</v>
      </c>
      <c r="F216" s="99"/>
      <c r="G216" s="99"/>
      <c r="H216" s="299"/>
      <c r="I216" s="100"/>
      <c r="J216" s="143"/>
      <c r="K216" s="143"/>
      <c r="L216" s="100"/>
      <c r="M216" s="100"/>
      <c r="N216" s="100"/>
      <c r="O216" s="100"/>
      <c r="P216" s="100"/>
      <c r="Q216" s="114"/>
      <c r="R216" s="100"/>
      <c r="S216" s="100"/>
      <c r="T216" s="100"/>
      <c r="U216" s="100"/>
      <c r="V216" s="100"/>
      <c r="W216" s="100"/>
      <c r="Y216" s="100"/>
      <c r="Z216" s="100"/>
      <c r="AA216" s="100"/>
    </row>
    <row r="217" spans="2:27" s="10" customFormat="1" ht="12.75">
      <c r="B217" s="335" t="s">
        <v>632</v>
      </c>
      <c r="C217" s="335" t="s">
        <v>177</v>
      </c>
      <c r="D217" s="335" t="s">
        <v>256</v>
      </c>
      <c r="E217" s="336">
        <v>2005</v>
      </c>
      <c r="F217" s="99"/>
      <c r="G217" s="99"/>
      <c r="H217" s="299"/>
      <c r="I217" s="100"/>
      <c r="J217" s="143"/>
      <c r="K217" s="143"/>
      <c r="L217" s="100"/>
      <c r="M217" s="100"/>
      <c r="N217" s="100"/>
      <c r="O217" s="100"/>
      <c r="P217" s="100"/>
      <c r="Q217" s="114"/>
      <c r="R217" s="100"/>
      <c r="S217" s="100"/>
      <c r="T217" s="100"/>
      <c r="U217" s="100"/>
      <c r="V217" s="100"/>
      <c r="W217" s="100"/>
      <c r="Y217" s="100"/>
      <c r="Z217" s="100"/>
      <c r="AA217" s="100"/>
    </row>
    <row r="218" spans="2:27" s="10" customFormat="1" ht="12.75">
      <c r="B218" s="335" t="s">
        <v>628</v>
      </c>
      <c r="C218" s="335" t="s">
        <v>149</v>
      </c>
      <c r="D218" s="335" t="s">
        <v>101</v>
      </c>
      <c r="E218" s="336">
        <v>2005</v>
      </c>
      <c r="F218" s="99"/>
      <c r="G218" s="99"/>
      <c r="H218" s="299"/>
      <c r="I218" s="100"/>
      <c r="J218" s="143"/>
      <c r="K218" s="143"/>
      <c r="L218" s="100"/>
      <c r="M218" s="100"/>
      <c r="N218" s="100"/>
      <c r="O218" s="100"/>
      <c r="P218" s="100"/>
      <c r="Q218" s="114"/>
      <c r="R218" s="100"/>
      <c r="S218" s="100"/>
      <c r="T218" s="100"/>
      <c r="U218" s="100"/>
      <c r="V218" s="100"/>
      <c r="W218" s="100"/>
      <c r="Y218" s="100"/>
      <c r="Z218" s="100"/>
      <c r="AA218" s="100"/>
    </row>
    <row r="219" spans="2:27" s="10" customFormat="1" ht="12.75">
      <c r="B219" s="335" t="s">
        <v>634</v>
      </c>
      <c r="C219" s="335" t="s">
        <v>239</v>
      </c>
      <c r="D219" s="335" t="s">
        <v>133</v>
      </c>
      <c r="E219" s="336">
        <v>2006</v>
      </c>
      <c r="F219" s="99"/>
      <c r="G219" s="99"/>
      <c r="H219" s="299"/>
      <c r="I219" s="100"/>
      <c r="J219" s="143"/>
      <c r="K219" s="143"/>
      <c r="L219" s="100"/>
      <c r="M219" s="100"/>
      <c r="N219" s="100"/>
      <c r="O219" s="100"/>
      <c r="P219" s="100"/>
      <c r="Q219" s="114"/>
      <c r="R219" s="100"/>
      <c r="S219" s="100"/>
      <c r="T219" s="100"/>
      <c r="U219" s="100"/>
      <c r="V219" s="100"/>
      <c r="W219" s="100"/>
      <c r="Y219" s="100"/>
      <c r="Z219" s="100"/>
      <c r="AA219" s="100"/>
    </row>
    <row r="220" spans="2:27" s="10" customFormat="1" ht="12.75">
      <c r="B220" s="335" t="s">
        <v>626</v>
      </c>
      <c r="C220" s="335" t="s">
        <v>627</v>
      </c>
      <c r="D220" s="335" t="s">
        <v>212</v>
      </c>
      <c r="E220" s="336">
        <v>2005</v>
      </c>
      <c r="F220" s="99"/>
      <c r="G220" s="99"/>
      <c r="H220" s="299"/>
      <c r="I220" s="100"/>
      <c r="J220" s="143"/>
      <c r="K220" s="143"/>
      <c r="L220" s="100"/>
      <c r="M220" s="100"/>
      <c r="N220" s="100"/>
      <c r="O220" s="100"/>
      <c r="P220" s="100"/>
      <c r="Q220" s="114"/>
      <c r="R220" s="100"/>
      <c r="S220" s="100"/>
      <c r="T220" s="100"/>
      <c r="U220" s="100"/>
      <c r="V220" s="100"/>
      <c r="W220" s="100"/>
      <c r="Y220" s="100"/>
      <c r="Z220" s="100"/>
      <c r="AA220" s="100"/>
    </row>
    <row r="221" spans="2:27" s="10" customFormat="1" ht="12.75">
      <c r="B221" s="335" t="s">
        <v>629</v>
      </c>
      <c r="C221" s="335" t="s">
        <v>358</v>
      </c>
      <c r="D221" s="335" t="s">
        <v>212</v>
      </c>
      <c r="E221" s="336">
        <v>2005</v>
      </c>
      <c r="F221" s="99"/>
      <c r="G221" s="99"/>
      <c r="H221" s="299"/>
      <c r="I221" s="100"/>
      <c r="J221" s="143"/>
      <c r="K221" s="143"/>
      <c r="L221" s="100"/>
      <c r="M221" s="100"/>
      <c r="N221" s="100"/>
      <c r="O221" s="100"/>
      <c r="P221" s="100"/>
      <c r="Q221" s="114"/>
      <c r="R221" s="100"/>
      <c r="S221" s="100"/>
      <c r="T221" s="100"/>
      <c r="U221" s="100"/>
      <c r="V221" s="100"/>
      <c r="W221" s="100"/>
      <c r="Y221" s="100"/>
      <c r="Z221" s="100"/>
      <c r="AA221" s="100"/>
    </row>
    <row r="222" spans="2:27" s="10" customFormat="1" ht="12.75">
      <c r="B222" s="335" t="s">
        <v>623</v>
      </c>
      <c r="C222" s="335" t="s">
        <v>352</v>
      </c>
      <c r="D222" s="335" t="s">
        <v>171</v>
      </c>
      <c r="E222" s="336">
        <v>2006</v>
      </c>
      <c r="F222" s="99"/>
      <c r="G222" s="99"/>
      <c r="H222" s="299"/>
      <c r="I222" s="100"/>
      <c r="J222" s="143"/>
      <c r="K222" s="143"/>
      <c r="L222" s="100"/>
      <c r="M222" s="100"/>
      <c r="N222" s="100"/>
      <c r="O222" s="100"/>
      <c r="P222" s="100"/>
      <c r="Q222" s="114"/>
      <c r="R222" s="100"/>
      <c r="S222" s="100"/>
      <c r="T222" s="100"/>
      <c r="U222" s="100"/>
      <c r="V222" s="100"/>
      <c r="W222" s="100"/>
      <c r="Y222" s="100"/>
      <c r="Z222" s="100"/>
      <c r="AA222" s="100"/>
    </row>
    <row r="223" spans="2:27" s="10" customFormat="1" ht="12.75">
      <c r="B223" s="335" t="s">
        <v>624</v>
      </c>
      <c r="C223" s="335" t="s">
        <v>625</v>
      </c>
      <c r="D223" s="335" t="s">
        <v>171</v>
      </c>
      <c r="E223" s="336">
        <v>2005</v>
      </c>
      <c r="F223" s="99"/>
      <c r="G223" s="99"/>
      <c r="H223" s="299"/>
      <c r="I223" s="100"/>
      <c r="J223" s="143"/>
      <c r="K223" s="143"/>
      <c r="L223" s="100"/>
      <c r="M223" s="100"/>
      <c r="N223" s="100"/>
      <c r="O223" s="100"/>
      <c r="P223" s="100"/>
      <c r="Q223" s="114"/>
      <c r="R223" s="100"/>
      <c r="S223" s="100"/>
      <c r="T223" s="100"/>
      <c r="U223" s="100"/>
      <c r="V223" s="100"/>
      <c r="W223" s="100"/>
      <c r="Y223" s="100"/>
      <c r="Z223" s="100"/>
      <c r="AA223" s="100"/>
    </row>
    <row r="224" spans="2:27" s="10" customFormat="1" ht="12.75">
      <c r="B224" s="335" t="s">
        <v>636</v>
      </c>
      <c r="C224" s="335" t="s">
        <v>604</v>
      </c>
      <c r="D224" s="335" t="s">
        <v>145</v>
      </c>
      <c r="E224" s="336">
        <v>2005</v>
      </c>
      <c r="F224" s="99"/>
      <c r="G224" s="99"/>
      <c r="H224" s="299"/>
      <c r="I224" s="100"/>
      <c r="J224" s="143"/>
      <c r="K224" s="143"/>
      <c r="L224" s="100"/>
      <c r="M224" s="100"/>
      <c r="N224" s="100"/>
      <c r="O224" s="100"/>
      <c r="P224" s="100"/>
      <c r="Q224" s="114"/>
      <c r="R224" s="100"/>
      <c r="S224" s="100"/>
      <c r="T224" s="100"/>
      <c r="U224" s="100"/>
      <c r="V224" s="100"/>
      <c r="W224" s="100"/>
      <c r="Y224" s="100"/>
      <c r="Z224" s="100"/>
      <c r="AA224" s="100"/>
    </row>
    <row r="225" spans="2:27" s="10" customFormat="1" ht="12.75">
      <c r="B225" s="335" t="s">
        <v>621</v>
      </c>
      <c r="C225" s="335" t="s">
        <v>604</v>
      </c>
      <c r="D225" s="335" t="s">
        <v>309</v>
      </c>
      <c r="E225" s="336">
        <v>2006</v>
      </c>
      <c r="F225" s="99"/>
      <c r="G225" s="99"/>
      <c r="H225" s="299"/>
      <c r="I225" s="100"/>
      <c r="J225" s="143"/>
      <c r="K225" s="143"/>
      <c r="L225" s="100"/>
      <c r="M225" s="100"/>
      <c r="N225" s="100"/>
      <c r="O225" s="100"/>
      <c r="P225" s="100"/>
      <c r="Q225" s="114"/>
      <c r="R225" s="100"/>
      <c r="S225" s="100"/>
      <c r="T225" s="100"/>
      <c r="U225" s="100"/>
      <c r="V225" s="100"/>
      <c r="W225" s="100"/>
      <c r="Y225" s="100"/>
      <c r="Z225" s="100"/>
      <c r="AA225" s="100"/>
    </row>
    <row r="226" spans="2:27" s="10" customFormat="1" ht="12.75">
      <c r="B226" s="335" t="s">
        <v>633</v>
      </c>
      <c r="C226" s="335" t="s">
        <v>129</v>
      </c>
      <c r="D226" s="335" t="s">
        <v>136</v>
      </c>
      <c r="E226" s="336">
        <v>2006</v>
      </c>
      <c r="F226" s="99"/>
      <c r="G226" s="99"/>
      <c r="H226" s="299"/>
      <c r="I226" s="100"/>
      <c r="J226" s="143"/>
      <c r="K226" s="143"/>
      <c r="L226" s="100"/>
      <c r="M226" s="100"/>
      <c r="N226" s="100"/>
      <c r="O226" s="100"/>
      <c r="P226" s="100"/>
      <c r="Q226" s="114"/>
      <c r="R226" s="100"/>
      <c r="S226" s="100"/>
      <c r="T226" s="100"/>
      <c r="U226" s="100"/>
      <c r="V226" s="100"/>
      <c r="W226" s="100"/>
      <c r="Y226" s="100"/>
      <c r="Z226" s="100"/>
      <c r="AA226" s="100"/>
    </row>
    <row r="227" spans="2:27" s="10" customFormat="1" ht="12.75">
      <c r="B227" s="335" t="s">
        <v>635</v>
      </c>
      <c r="C227" s="335" t="s">
        <v>174</v>
      </c>
      <c r="D227" s="335" t="s">
        <v>136</v>
      </c>
      <c r="E227" s="336">
        <v>2006</v>
      </c>
      <c r="F227" s="99"/>
      <c r="G227" s="99"/>
      <c r="H227" s="299"/>
      <c r="I227" s="100"/>
      <c r="J227" s="143"/>
      <c r="K227" s="143"/>
      <c r="L227" s="100"/>
      <c r="M227" s="100"/>
      <c r="N227" s="100"/>
      <c r="O227" s="100"/>
      <c r="P227" s="100"/>
      <c r="Q227" s="114"/>
      <c r="R227" s="100"/>
      <c r="S227" s="100"/>
      <c r="T227" s="100"/>
      <c r="U227" s="100"/>
      <c r="V227" s="100"/>
      <c r="W227" s="100"/>
      <c r="Y227" s="100"/>
      <c r="Z227" s="100"/>
      <c r="AA227" s="100"/>
    </row>
    <row r="228" spans="2:27" s="10" customFormat="1" ht="12.75">
      <c r="B228" s="335" t="s">
        <v>622</v>
      </c>
      <c r="C228" s="335" t="s">
        <v>348</v>
      </c>
      <c r="D228" s="335" t="s">
        <v>614</v>
      </c>
      <c r="E228" s="336">
        <v>2006</v>
      </c>
      <c r="F228" s="99"/>
      <c r="G228" s="99"/>
      <c r="H228" s="299"/>
      <c r="I228" s="100"/>
      <c r="J228" s="143"/>
      <c r="K228" s="143"/>
      <c r="L228" s="100"/>
      <c r="M228" s="100"/>
      <c r="N228" s="100"/>
      <c r="O228" s="100"/>
      <c r="P228" s="100"/>
      <c r="Q228" s="114"/>
      <c r="R228" s="100"/>
      <c r="S228" s="100"/>
      <c r="T228" s="100"/>
      <c r="U228" s="100"/>
      <c r="V228" s="100"/>
      <c r="W228" s="100"/>
      <c r="Y228" s="100"/>
      <c r="Z228" s="100"/>
      <c r="AA228" s="100"/>
    </row>
    <row r="229" spans="2:4" ht="12.75">
      <c r="B229" s="98"/>
      <c r="C229" s="63"/>
      <c r="D229" s="63"/>
    </row>
    <row r="230" spans="2:28" ht="12.75">
      <c r="B230" s="116" t="s">
        <v>112</v>
      </c>
      <c r="C230" s="331" t="s">
        <v>587</v>
      </c>
      <c r="D230" s="270" t="s">
        <v>588</v>
      </c>
      <c r="E230" s="271" t="s">
        <v>589</v>
      </c>
      <c r="F230" s="72" t="s">
        <v>86</v>
      </c>
      <c r="G230" s="72" t="s">
        <v>87</v>
      </c>
      <c r="H230" s="65" t="s">
        <v>0</v>
      </c>
      <c r="I230" s="65" t="s">
        <v>82</v>
      </c>
      <c r="J230" s="142" t="s">
        <v>104</v>
      </c>
      <c r="K230" s="142"/>
      <c r="L230" s="65" t="s">
        <v>140</v>
      </c>
      <c r="M230" s="65" t="s">
        <v>163</v>
      </c>
      <c r="N230" s="65" t="s">
        <v>108</v>
      </c>
      <c r="O230" s="65" t="s">
        <v>160</v>
      </c>
      <c r="P230" s="65" t="s">
        <v>91</v>
      </c>
      <c r="Q230" s="65" t="s">
        <v>92</v>
      </c>
      <c r="R230" s="65" t="s">
        <v>302</v>
      </c>
      <c r="S230" s="65" t="s">
        <v>195</v>
      </c>
      <c r="T230" s="65" t="s">
        <v>166</v>
      </c>
      <c r="U230" s="65"/>
      <c r="V230" s="65"/>
      <c r="W230" s="65" t="s">
        <v>93</v>
      </c>
      <c r="X230" s="65" t="s">
        <v>114</v>
      </c>
      <c r="Y230" s="65"/>
      <c r="Z230" s="65"/>
      <c r="AA230" s="65"/>
      <c r="AB230" s="65"/>
    </row>
    <row r="231" spans="2:28" ht="12.75">
      <c r="B231" s="101" t="s">
        <v>388</v>
      </c>
      <c r="C231" s="102"/>
      <c r="D231" s="102"/>
      <c r="E231" s="102"/>
      <c r="F231" s="103"/>
      <c r="G231" s="103"/>
      <c r="H231" s="391"/>
      <c r="I231" s="104"/>
      <c r="J231" s="144"/>
      <c r="K231" s="14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2"/>
      <c r="Y231" s="104"/>
      <c r="Z231" s="104"/>
      <c r="AA231" s="104"/>
      <c r="AB231" s="102"/>
    </row>
    <row r="232" spans="1:27" ht="12.75">
      <c r="A232">
        <v>1</v>
      </c>
      <c r="B232" s="98" t="s">
        <v>243</v>
      </c>
      <c r="C232" s="98" t="s">
        <v>244</v>
      </c>
      <c r="D232" s="98" t="s">
        <v>145</v>
      </c>
      <c r="E232" s="10">
        <v>2003</v>
      </c>
      <c r="F232" s="99">
        <v>11.8</v>
      </c>
      <c r="G232" s="99">
        <v>7.7</v>
      </c>
      <c r="H232" s="65">
        <f aca="true" t="shared" si="6" ref="H232:H238">SUM(I232:AB232)</f>
        <v>77</v>
      </c>
      <c r="I232" s="100"/>
      <c r="J232" s="143">
        <v>10</v>
      </c>
      <c r="K232" s="143"/>
      <c r="L232" s="100">
        <v>20</v>
      </c>
      <c r="M232" s="100">
        <v>10</v>
      </c>
      <c r="N232" s="100">
        <v>1</v>
      </c>
      <c r="O232" s="100"/>
      <c r="P232" s="100"/>
      <c r="Q232" s="100"/>
      <c r="R232" s="100">
        <v>20</v>
      </c>
      <c r="S232" s="100">
        <v>15</v>
      </c>
      <c r="T232" s="100">
        <v>1</v>
      </c>
      <c r="U232" s="100"/>
      <c r="V232" s="100"/>
      <c r="W232" s="100"/>
      <c r="X232" s="10"/>
      <c r="Y232" s="100"/>
      <c r="Z232" s="100"/>
      <c r="AA232" s="100"/>
    </row>
    <row r="233" spans="1:27" ht="12.75">
      <c r="A233">
        <v>2</v>
      </c>
      <c r="B233" s="115" t="s">
        <v>228</v>
      </c>
      <c r="C233" s="98" t="s">
        <v>229</v>
      </c>
      <c r="D233" s="98" t="s">
        <v>127</v>
      </c>
      <c r="E233" s="10">
        <v>2004</v>
      </c>
      <c r="F233" s="99">
        <v>4.1</v>
      </c>
      <c r="G233" s="99">
        <v>4</v>
      </c>
      <c r="H233" s="65">
        <f t="shared" si="6"/>
        <v>75</v>
      </c>
      <c r="I233" s="100"/>
      <c r="J233" s="143">
        <v>20</v>
      </c>
      <c r="K233" s="143"/>
      <c r="L233" s="100"/>
      <c r="M233" s="100">
        <v>10</v>
      </c>
      <c r="N233" s="100">
        <v>25</v>
      </c>
      <c r="O233" s="100">
        <v>20</v>
      </c>
      <c r="P233" s="100" t="s">
        <v>447</v>
      </c>
      <c r="Q233" s="100" t="s">
        <v>447</v>
      </c>
      <c r="R233" s="100"/>
      <c r="S233" s="100"/>
      <c r="T233" s="100"/>
      <c r="U233" s="100"/>
      <c r="V233" s="100"/>
      <c r="W233" s="100"/>
      <c r="X233" s="10"/>
      <c r="Y233" s="100"/>
      <c r="Z233" s="100"/>
      <c r="AA233" s="100"/>
    </row>
    <row r="234" spans="1:27" ht="12.75">
      <c r="A234">
        <v>3</v>
      </c>
      <c r="B234" s="98" t="s">
        <v>262</v>
      </c>
      <c r="C234" s="98" t="s">
        <v>263</v>
      </c>
      <c r="D234" s="98" t="s">
        <v>127</v>
      </c>
      <c r="E234" s="10">
        <v>2003</v>
      </c>
      <c r="F234" s="99">
        <v>4.3</v>
      </c>
      <c r="G234" s="99">
        <v>3.1</v>
      </c>
      <c r="H234" s="65">
        <f t="shared" si="6"/>
        <v>37</v>
      </c>
      <c r="I234" s="100"/>
      <c r="J234" s="143"/>
      <c r="K234" s="143"/>
      <c r="L234" s="100"/>
      <c r="M234" s="100">
        <v>10</v>
      </c>
      <c r="N234" s="100">
        <v>1</v>
      </c>
      <c r="O234" s="100"/>
      <c r="P234" s="100" t="s">
        <v>447</v>
      </c>
      <c r="Q234" s="100"/>
      <c r="R234" s="100"/>
      <c r="S234" s="100">
        <v>20</v>
      </c>
      <c r="T234" s="114">
        <v>6</v>
      </c>
      <c r="U234" s="100"/>
      <c r="V234" s="100"/>
      <c r="W234" s="100"/>
      <c r="X234" s="10"/>
      <c r="Y234" s="100"/>
      <c r="Z234" s="100"/>
      <c r="AA234" s="100"/>
    </row>
    <row r="235" spans="1:27" ht="12.75">
      <c r="A235">
        <v>4</v>
      </c>
      <c r="B235" s="115" t="s">
        <v>264</v>
      </c>
      <c r="C235" s="98" t="s">
        <v>265</v>
      </c>
      <c r="D235" s="98" t="s">
        <v>266</v>
      </c>
      <c r="E235" s="10">
        <v>2004</v>
      </c>
      <c r="F235" s="99">
        <v>14.7</v>
      </c>
      <c r="G235" s="99">
        <v>12.8</v>
      </c>
      <c r="H235" s="65">
        <f t="shared" si="6"/>
        <v>17</v>
      </c>
      <c r="I235" s="100"/>
      <c r="J235" s="143"/>
      <c r="K235" s="143"/>
      <c r="L235" s="100">
        <v>15</v>
      </c>
      <c r="M235" s="100"/>
      <c r="N235" s="100"/>
      <c r="O235" s="100"/>
      <c r="P235" s="100"/>
      <c r="Q235" s="100"/>
      <c r="R235" s="100"/>
      <c r="S235" s="100">
        <v>1</v>
      </c>
      <c r="T235" s="114">
        <v>1</v>
      </c>
      <c r="U235" s="100"/>
      <c r="V235" s="100"/>
      <c r="W235" s="100"/>
      <c r="X235" s="10"/>
      <c r="Y235" s="100"/>
      <c r="Z235" s="100"/>
      <c r="AA235" s="100"/>
    </row>
    <row r="236" spans="1:27" ht="12.75">
      <c r="A236">
        <v>5</v>
      </c>
      <c r="B236" s="98" t="s">
        <v>517</v>
      </c>
      <c r="C236" s="98" t="s">
        <v>518</v>
      </c>
      <c r="D236" s="98" t="s">
        <v>246</v>
      </c>
      <c r="E236" s="10">
        <v>2003</v>
      </c>
      <c r="F236" s="99">
        <v>18.1</v>
      </c>
      <c r="G236" s="99"/>
      <c r="H236" s="65">
        <f t="shared" si="6"/>
        <v>1</v>
      </c>
      <c r="I236" s="100"/>
      <c r="J236" s="143"/>
      <c r="K236" s="143"/>
      <c r="L236" s="100"/>
      <c r="M236" s="100"/>
      <c r="N236" s="100"/>
      <c r="O236" s="100"/>
      <c r="P236" s="100"/>
      <c r="Q236" s="100"/>
      <c r="R236" s="100"/>
      <c r="S236" s="100"/>
      <c r="T236" s="100">
        <v>1</v>
      </c>
      <c r="U236" s="100"/>
      <c r="V236" s="100"/>
      <c r="W236" s="100"/>
      <c r="X236" s="10"/>
      <c r="Y236" s="100"/>
      <c r="Z236" s="100"/>
      <c r="AA236" s="100"/>
    </row>
    <row r="237" spans="1:27" ht="12.75">
      <c r="A237">
        <v>6</v>
      </c>
      <c r="B237" s="98" t="s">
        <v>524</v>
      </c>
      <c r="C237" s="98" t="s">
        <v>367</v>
      </c>
      <c r="D237" s="98" t="s">
        <v>246</v>
      </c>
      <c r="E237" s="10">
        <v>2003</v>
      </c>
      <c r="F237" s="99">
        <v>35.5</v>
      </c>
      <c r="G237" s="99"/>
      <c r="H237" s="65">
        <f t="shared" si="6"/>
        <v>1</v>
      </c>
      <c r="I237" s="100"/>
      <c r="J237" s="143"/>
      <c r="K237" s="143"/>
      <c r="L237" s="100"/>
      <c r="M237" s="100"/>
      <c r="N237" s="100"/>
      <c r="O237" s="100"/>
      <c r="P237" s="100"/>
      <c r="Q237" s="100"/>
      <c r="R237" s="100"/>
      <c r="S237" s="100"/>
      <c r="T237" s="100">
        <v>1</v>
      </c>
      <c r="U237" s="100"/>
      <c r="V237" s="100"/>
      <c r="W237" s="100"/>
      <c r="X237" s="10"/>
      <c r="Y237" s="100"/>
      <c r="Z237" s="100"/>
      <c r="AA237" s="100"/>
    </row>
    <row r="238" spans="1:27" s="10" customFormat="1" ht="12.75">
      <c r="A238">
        <v>7</v>
      </c>
      <c r="B238" s="115" t="s">
        <v>307</v>
      </c>
      <c r="C238" s="98" t="s">
        <v>357</v>
      </c>
      <c r="D238" s="98" t="s">
        <v>309</v>
      </c>
      <c r="E238" s="10">
        <v>2004</v>
      </c>
      <c r="F238" s="99">
        <v>16.4</v>
      </c>
      <c r="G238" s="99"/>
      <c r="H238" s="65">
        <f t="shared" si="6"/>
        <v>1</v>
      </c>
      <c r="I238" s="100"/>
      <c r="J238" s="143"/>
      <c r="K238" s="143"/>
      <c r="L238" s="100"/>
      <c r="M238" s="100"/>
      <c r="N238" s="100"/>
      <c r="O238" s="100"/>
      <c r="P238" s="100"/>
      <c r="Q238" s="100"/>
      <c r="R238" s="100"/>
      <c r="S238" s="100">
        <v>1</v>
      </c>
      <c r="T238" s="100"/>
      <c r="U238" s="100"/>
      <c r="V238" s="100"/>
      <c r="W238" s="100"/>
      <c r="Y238" s="100"/>
      <c r="Z238" s="100"/>
      <c r="AA238" s="100"/>
    </row>
    <row r="239" spans="1:27" s="10" customFormat="1" ht="12.75">
      <c r="A239"/>
      <c r="B239" s="335" t="s">
        <v>638</v>
      </c>
      <c r="C239" s="335" t="s">
        <v>354</v>
      </c>
      <c r="D239" s="335" t="s">
        <v>133</v>
      </c>
      <c r="E239" s="336">
        <v>2004</v>
      </c>
      <c r="F239" s="99"/>
      <c r="G239" s="99"/>
      <c r="H239" s="65"/>
      <c r="I239" s="100"/>
      <c r="J239" s="143"/>
      <c r="K239" s="143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Y239" s="100"/>
      <c r="Z239" s="100"/>
      <c r="AA239" s="100"/>
    </row>
    <row r="240" spans="1:27" s="10" customFormat="1" ht="12.75">
      <c r="A240"/>
      <c r="B240" s="335" t="s">
        <v>637</v>
      </c>
      <c r="C240" s="335" t="s">
        <v>242</v>
      </c>
      <c r="D240" s="335" t="s">
        <v>127</v>
      </c>
      <c r="E240" s="336">
        <v>2003</v>
      </c>
      <c r="F240" s="99"/>
      <c r="G240" s="99"/>
      <c r="H240" s="65"/>
      <c r="I240" s="100"/>
      <c r="J240" s="143"/>
      <c r="K240" s="143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Y240" s="100"/>
      <c r="Z240" s="100"/>
      <c r="AA240" s="100"/>
    </row>
    <row r="241" spans="2:27" s="10" customFormat="1" ht="12.75">
      <c r="B241" s="98"/>
      <c r="C241" s="98"/>
      <c r="D241" s="98"/>
      <c r="F241" s="99"/>
      <c r="G241" s="99"/>
      <c r="H241" s="299"/>
      <c r="I241" s="100"/>
      <c r="J241" s="143"/>
      <c r="K241" s="143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Y241" s="100"/>
      <c r="Z241" s="100"/>
      <c r="AA241" s="100"/>
    </row>
    <row r="242" spans="2:28" ht="12.75">
      <c r="B242" s="116" t="s">
        <v>112</v>
      </c>
      <c r="C242" s="331" t="s">
        <v>587</v>
      </c>
      <c r="D242" s="270" t="s">
        <v>588</v>
      </c>
      <c r="E242" s="271" t="s">
        <v>589</v>
      </c>
      <c r="F242" s="72" t="s">
        <v>86</v>
      </c>
      <c r="G242" s="72" t="s">
        <v>87</v>
      </c>
      <c r="H242" s="65" t="s">
        <v>0</v>
      </c>
      <c r="I242" s="65" t="s">
        <v>82</v>
      </c>
      <c r="J242" s="142" t="s">
        <v>104</v>
      </c>
      <c r="K242" s="142"/>
      <c r="L242" s="65" t="s">
        <v>140</v>
      </c>
      <c r="M242" s="65" t="s">
        <v>163</v>
      </c>
      <c r="N242" s="65" t="s">
        <v>108</v>
      </c>
      <c r="O242" s="65" t="s">
        <v>160</v>
      </c>
      <c r="P242" s="65" t="s">
        <v>91</v>
      </c>
      <c r="Q242" s="65" t="s">
        <v>92</v>
      </c>
      <c r="R242" s="65" t="s">
        <v>302</v>
      </c>
      <c r="S242" s="65" t="s">
        <v>195</v>
      </c>
      <c r="T242" s="65" t="s">
        <v>166</v>
      </c>
      <c r="U242" s="65"/>
      <c r="V242" s="65"/>
      <c r="W242" s="65" t="s">
        <v>93</v>
      </c>
      <c r="X242" s="65" t="s">
        <v>114</v>
      </c>
      <c r="Y242" s="65"/>
      <c r="Z242" s="65"/>
      <c r="AA242" s="65"/>
      <c r="AB242" s="65"/>
    </row>
    <row r="243" spans="2:28" ht="12.75">
      <c r="B243" s="106" t="s">
        <v>387</v>
      </c>
      <c r="C243" s="107"/>
      <c r="D243" s="107"/>
      <c r="E243" s="107"/>
      <c r="F243" s="108"/>
      <c r="G243" s="108"/>
      <c r="H243" s="392"/>
      <c r="I243" s="109"/>
      <c r="J243" s="146"/>
      <c r="K243" s="146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7"/>
      <c r="Y243" s="109"/>
      <c r="Z243" s="109"/>
      <c r="AA243" s="109"/>
      <c r="AB243" s="107"/>
    </row>
    <row r="244" spans="1:27" s="10" customFormat="1" ht="12.75">
      <c r="A244" s="10">
        <v>1</v>
      </c>
      <c r="B244" s="115" t="s">
        <v>234</v>
      </c>
      <c r="C244" s="98" t="s">
        <v>223</v>
      </c>
      <c r="D244" s="98" t="s">
        <v>130</v>
      </c>
      <c r="E244" s="10">
        <v>2004</v>
      </c>
      <c r="F244" s="99">
        <v>4.2</v>
      </c>
      <c r="G244" s="99">
        <v>4.3</v>
      </c>
      <c r="H244" s="65">
        <f aca="true" t="shared" si="7" ref="H244:H274">SUM(I244:AB244)</f>
        <v>57</v>
      </c>
      <c r="I244" s="100"/>
      <c r="J244" s="143"/>
      <c r="K244" s="143"/>
      <c r="L244" s="100">
        <v>8</v>
      </c>
      <c r="M244" s="100">
        <v>10</v>
      </c>
      <c r="N244" s="100">
        <v>8</v>
      </c>
      <c r="O244" s="100">
        <v>20</v>
      </c>
      <c r="P244" s="100" t="s">
        <v>447</v>
      </c>
      <c r="Q244" s="100" t="s">
        <v>447</v>
      </c>
      <c r="R244" s="100"/>
      <c r="S244" s="100">
        <v>1</v>
      </c>
      <c r="T244" s="100">
        <v>10</v>
      </c>
      <c r="U244" s="100"/>
      <c r="V244" s="100"/>
      <c r="W244" s="100"/>
      <c r="Y244" s="100"/>
      <c r="Z244" s="100"/>
      <c r="AA244" s="100"/>
    </row>
    <row r="245" spans="1:27" ht="12.75">
      <c r="A245" s="10">
        <v>2</v>
      </c>
      <c r="B245" s="115" t="s">
        <v>296</v>
      </c>
      <c r="C245" s="98" t="s">
        <v>297</v>
      </c>
      <c r="D245" s="98" t="s">
        <v>102</v>
      </c>
      <c r="E245" s="10">
        <v>2004</v>
      </c>
      <c r="F245" s="99">
        <v>3.6</v>
      </c>
      <c r="G245" s="99">
        <v>3.3</v>
      </c>
      <c r="H245" s="65">
        <f t="shared" si="7"/>
        <v>50</v>
      </c>
      <c r="I245" s="100"/>
      <c r="J245" s="143"/>
      <c r="K245" s="143"/>
      <c r="L245" s="100">
        <v>20</v>
      </c>
      <c r="M245" s="100">
        <v>10</v>
      </c>
      <c r="N245" s="100"/>
      <c r="O245" s="100">
        <v>20</v>
      </c>
      <c r="P245" s="114" t="s">
        <v>447</v>
      </c>
      <c r="Q245" s="100" t="s">
        <v>447</v>
      </c>
      <c r="R245" s="100"/>
      <c r="S245" s="100"/>
      <c r="T245" s="100"/>
      <c r="U245" s="100"/>
      <c r="V245" s="100"/>
      <c r="W245" s="100"/>
      <c r="X245" s="10"/>
      <c r="Y245" s="100"/>
      <c r="Z245" s="100"/>
      <c r="AA245" s="100"/>
    </row>
    <row r="246" spans="1:27" ht="12.75">
      <c r="A246" s="10">
        <v>3</v>
      </c>
      <c r="B246" s="115" t="s">
        <v>146</v>
      </c>
      <c r="C246" s="98" t="s">
        <v>139</v>
      </c>
      <c r="D246" s="98" t="s">
        <v>147</v>
      </c>
      <c r="E246" s="10">
        <v>2004</v>
      </c>
      <c r="F246" s="99">
        <v>8.1</v>
      </c>
      <c r="G246" s="99">
        <v>6.1</v>
      </c>
      <c r="H246" s="65">
        <f t="shared" si="7"/>
        <v>45</v>
      </c>
      <c r="I246" s="100"/>
      <c r="J246" s="143">
        <v>8</v>
      </c>
      <c r="K246" s="143"/>
      <c r="L246" s="100">
        <v>15</v>
      </c>
      <c r="M246" s="100">
        <v>10</v>
      </c>
      <c r="N246" s="100">
        <v>1</v>
      </c>
      <c r="O246" s="100"/>
      <c r="P246" s="100"/>
      <c r="Q246" s="100"/>
      <c r="R246" s="100">
        <v>6</v>
      </c>
      <c r="S246" s="100">
        <v>1</v>
      </c>
      <c r="T246" s="114">
        <v>4</v>
      </c>
      <c r="U246" s="100"/>
      <c r="V246" s="100"/>
      <c r="W246" s="100"/>
      <c r="X246" s="10"/>
      <c r="Y246" s="100"/>
      <c r="Z246" s="100"/>
      <c r="AA246" s="100"/>
    </row>
    <row r="247" spans="1:27" ht="12.75">
      <c r="A247" s="10">
        <v>4</v>
      </c>
      <c r="B247" s="115" t="s">
        <v>240</v>
      </c>
      <c r="C247" s="98" t="s">
        <v>241</v>
      </c>
      <c r="D247" s="98" t="s">
        <v>127</v>
      </c>
      <c r="E247" s="10">
        <v>2004</v>
      </c>
      <c r="F247" s="99">
        <v>6.1</v>
      </c>
      <c r="G247" s="73">
        <v>4.1</v>
      </c>
      <c r="H247" s="65">
        <f t="shared" si="7"/>
        <v>37</v>
      </c>
      <c r="I247" s="100"/>
      <c r="J247" s="143">
        <v>15</v>
      </c>
      <c r="K247" s="143"/>
      <c r="L247" s="100">
        <v>10</v>
      </c>
      <c r="M247" s="100">
        <v>10</v>
      </c>
      <c r="N247" s="100">
        <v>1</v>
      </c>
      <c r="O247" s="100"/>
      <c r="P247" s="114" t="s">
        <v>447</v>
      </c>
      <c r="Q247" s="100"/>
      <c r="R247" s="100"/>
      <c r="S247" s="100">
        <v>1</v>
      </c>
      <c r="T247" s="114"/>
      <c r="U247" s="100"/>
      <c r="V247" s="100"/>
      <c r="W247" s="100"/>
      <c r="X247" s="10"/>
      <c r="Y247" s="100"/>
      <c r="Z247" s="100"/>
      <c r="AA247" s="100"/>
    </row>
    <row r="248" spans="1:27" ht="12.75">
      <c r="A248" s="10">
        <v>5</v>
      </c>
      <c r="B248" s="98" t="s">
        <v>247</v>
      </c>
      <c r="C248" s="98" t="s">
        <v>149</v>
      </c>
      <c r="D248" s="98" t="s">
        <v>127</v>
      </c>
      <c r="E248" s="10">
        <v>2003</v>
      </c>
      <c r="F248" s="99">
        <v>1.2</v>
      </c>
      <c r="G248" s="99"/>
      <c r="H248" s="65">
        <f t="shared" si="7"/>
        <v>30</v>
      </c>
      <c r="I248" s="100"/>
      <c r="J248" s="143"/>
      <c r="K248" s="143"/>
      <c r="L248" s="100"/>
      <c r="M248" s="100">
        <v>10</v>
      </c>
      <c r="N248" s="100"/>
      <c r="O248" s="100">
        <v>20</v>
      </c>
      <c r="P248" s="114" t="s">
        <v>447</v>
      </c>
      <c r="Q248" s="100" t="s">
        <v>447</v>
      </c>
      <c r="R248" s="100"/>
      <c r="S248" s="100"/>
      <c r="T248" s="100"/>
      <c r="U248" s="100"/>
      <c r="V248" s="100"/>
      <c r="W248" s="100"/>
      <c r="X248" s="10"/>
      <c r="Y248" s="100"/>
      <c r="Z248" s="100"/>
      <c r="AA248" s="100"/>
    </row>
    <row r="249" spans="1:27" ht="12.75">
      <c r="A249" s="10">
        <v>6</v>
      </c>
      <c r="B249" s="115" t="s">
        <v>198</v>
      </c>
      <c r="C249" s="98" t="s">
        <v>88</v>
      </c>
      <c r="D249" s="98" t="s">
        <v>89</v>
      </c>
      <c r="E249" s="10">
        <v>2004</v>
      </c>
      <c r="F249" s="99">
        <v>7.9</v>
      </c>
      <c r="G249" s="99">
        <v>7.7</v>
      </c>
      <c r="H249" s="65">
        <f t="shared" si="7"/>
        <v>28</v>
      </c>
      <c r="I249" s="100"/>
      <c r="J249" s="143">
        <v>10</v>
      </c>
      <c r="K249" s="143"/>
      <c r="L249" s="100">
        <v>6</v>
      </c>
      <c r="M249" s="100">
        <v>10</v>
      </c>
      <c r="N249" s="100">
        <v>1</v>
      </c>
      <c r="O249" s="100"/>
      <c r="P249" s="114" t="s">
        <v>447</v>
      </c>
      <c r="Q249" s="100"/>
      <c r="R249" s="100"/>
      <c r="S249" s="100"/>
      <c r="T249" s="114">
        <v>1</v>
      </c>
      <c r="U249" s="100"/>
      <c r="V249" s="100"/>
      <c r="W249" s="100"/>
      <c r="X249" s="10"/>
      <c r="Y249" s="100"/>
      <c r="Z249" s="100"/>
      <c r="AA249" s="100"/>
    </row>
    <row r="250" spans="1:27" ht="12.75">
      <c r="A250" s="10">
        <v>7</v>
      </c>
      <c r="B250" s="115" t="s">
        <v>128</v>
      </c>
      <c r="C250" s="98" t="s">
        <v>238</v>
      </c>
      <c r="D250" s="98" t="s">
        <v>127</v>
      </c>
      <c r="E250" s="10">
        <v>2004</v>
      </c>
      <c r="F250" s="99">
        <v>6.7</v>
      </c>
      <c r="G250" s="99">
        <v>4.2</v>
      </c>
      <c r="H250" s="65">
        <f t="shared" si="7"/>
        <v>23</v>
      </c>
      <c r="I250" s="100"/>
      <c r="J250" s="143">
        <v>1</v>
      </c>
      <c r="K250" s="143"/>
      <c r="L250" s="100">
        <v>1</v>
      </c>
      <c r="M250" s="100"/>
      <c r="N250" s="100"/>
      <c r="O250" s="100"/>
      <c r="P250" s="114" t="s">
        <v>447</v>
      </c>
      <c r="Q250" s="100"/>
      <c r="R250" s="100">
        <v>20</v>
      </c>
      <c r="S250" s="100"/>
      <c r="T250" s="100">
        <v>1</v>
      </c>
      <c r="U250" s="100"/>
      <c r="V250" s="100"/>
      <c r="W250" s="100"/>
      <c r="X250" s="10"/>
      <c r="Y250" s="100"/>
      <c r="Z250" s="100"/>
      <c r="AA250" s="100"/>
    </row>
    <row r="251" spans="1:27" ht="12.75">
      <c r="A251" s="10">
        <v>8</v>
      </c>
      <c r="B251" s="98" t="s">
        <v>234</v>
      </c>
      <c r="C251" s="98" t="s">
        <v>161</v>
      </c>
      <c r="D251" s="98" t="s">
        <v>336</v>
      </c>
      <c r="E251" s="10">
        <v>2003</v>
      </c>
      <c r="F251" s="99">
        <v>5</v>
      </c>
      <c r="G251" s="99"/>
      <c r="H251" s="65">
        <f t="shared" si="7"/>
        <v>20</v>
      </c>
      <c r="I251" s="100"/>
      <c r="J251" s="143">
        <v>20</v>
      </c>
      <c r="K251" s="143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"/>
      <c r="Y251" s="100"/>
      <c r="Z251" s="100"/>
      <c r="AA251" s="100"/>
    </row>
    <row r="252" spans="1:27" ht="12.75">
      <c r="A252" s="10">
        <v>9</v>
      </c>
      <c r="B252" s="115" t="s">
        <v>137</v>
      </c>
      <c r="C252" s="98" t="s">
        <v>138</v>
      </c>
      <c r="D252" s="98" t="s">
        <v>101</v>
      </c>
      <c r="E252" s="10">
        <v>2004</v>
      </c>
      <c r="F252" s="99">
        <v>11.4</v>
      </c>
      <c r="G252" s="99">
        <v>11</v>
      </c>
      <c r="H252" s="65">
        <f t="shared" si="7"/>
        <v>4</v>
      </c>
      <c r="I252" s="100"/>
      <c r="J252" s="143">
        <v>1</v>
      </c>
      <c r="K252" s="143"/>
      <c r="L252" s="100">
        <v>1</v>
      </c>
      <c r="M252" s="100"/>
      <c r="N252" s="100"/>
      <c r="O252" s="100"/>
      <c r="P252" s="100"/>
      <c r="Q252" s="114"/>
      <c r="R252" s="100">
        <v>1</v>
      </c>
      <c r="S252" s="100">
        <v>1</v>
      </c>
      <c r="T252" s="114"/>
      <c r="U252" s="100"/>
      <c r="V252" s="100"/>
      <c r="W252" s="100"/>
      <c r="X252" s="10"/>
      <c r="Y252" s="100"/>
      <c r="Z252" s="100"/>
      <c r="AA252" s="100"/>
    </row>
    <row r="253" spans="1:27" ht="12.75">
      <c r="A253" s="10">
        <v>10</v>
      </c>
      <c r="B253" s="98" t="s">
        <v>368</v>
      </c>
      <c r="C253" s="98" t="s">
        <v>369</v>
      </c>
      <c r="D253" s="98" t="s">
        <v>89</v>
      </c>
      <c r="E253" s="10">
        <v>2003</v>
      </c>
      <c r="F253" s="99">
        <v>10</v>
      </c>
      <c r="G253" s="99">
        <v>9.6</v>
      </c>
      <c r="H253" s="65">
        <f t="shared" si="7"/>
        <v>2</v>
      </c>
      <c r="I253" s="100"/>
      <c r="J253" s="143"/>
      <c r="K253" s="143"/>
      <c r="L253" s="100">
        <v>1</v>
      </c>
      <c r="M253" s="100"/>
      <c r="N253" s="100"/>
      <c r="O253" s="100"/>
      <c r="P253" s="114" t="s">
        <v>447</v>
      </c>
      <c r="Q253" s="100"/>
      <c r="R253" s="100">
        <v>1</v>
      </c>
      <c r="S253" s="100"/>
      <c r="T253" s="100"/>
      <c r="U253" s="100"/>
      <c r="V253" s="100"/>
      <c r="W253" s="100"/>
      <c r="X253" s="10"/>
      <c r="Y253" s="100"/>
      <c r="Z253" s="100"/>
      <c r="AA253" s="100"/>
    </row>
    <row r="254" spans="1:27" ht="12.75">
      <c r="A254" s="10">
        <v>11</v>
      </c>
      <c r="B254" s="98" t="s">
        <v>248</v>
      </c>
      <c r="C254" s="98" t="s">
        <v>249</v>
      </c>
      <c r="D254" s="98" t="s">
        <v>133</v>
      </c>
      <c r="E254" s="10">
        <v>2003</v>
      </c>
      <c r="F254" s="99">
        <v>9.4</v>
      </c>
      <c r="G254" s="99">
        <v>5.8</v>
      </c>
      <c r="H254" s="65">
        <f t="shared" si="7"/>
        <v>2</v>
      </c>
      <c r="I254" s="100"/>
      <c r="J254" s="143">
        <v>1</v>
      </c>
      <c r="K254" s="143"/>
      <c r="L254" s="100"/>
      <c r="M254" s="100"/>
      <c r="N254" s="100"/>
      <c r="O254" s="100"/>
      <c r="P254" s="100" t="s">
        <v>447</v>
      </c>
      <c r="Q254" s="100"/>
      <c r="R254" s="100"/>
      <c r="S254" s="100"/>
      <c r="T254" s="100">
        <v>1</v>
      </c>
      <c r="U254" s="100"/>
      <c r="V254" s="100"/>
      <c r="W254" s="100"/>
      <c r="X254" s="10"/>
      <c r="Y254" s="100"/>
      <c r="Z254" s="100"/>
      <c r="AA254" s="100"/>
    </row>
    <row r="255" spans="1:27" ht="12.75">
      <c r="A255" s="10">
        <v>12</v>
      </c>
      <c r="B255" s="98" t="s">
        <v>366</v>
      </c>
      <c r="C255" s="98" t="s">
        <v>460</v>
      </c>
      <c r="D255" s="98" t="s">
        <v>102</v>
      </c>
      <c r="E255" s="10">
        <v>2003</v>
      </c>
      <c r="F255" s="99">
        <v>6.9</v>
      </c>
      <c r="G255" s="99">
        <v>4.3</v>
      </c>
      <c r="H255" s="65">
        <f t="shared" si="7"/>
        <v>2</v>
      </c>
      <c r="I255" s="100"/>
      <c r="J255" s="143"/>
      <c r="K255" s="143"/>
      <c r="L255" s="100">
        <v>1</v>
      </c>
      <c r="M255" s="100"/>
      <c r="N255" s="100"/>
      <c r="O255" s="100"/>
      <c r="P255" s="114" t="s">
        <v>447</v>
      </c>
      <c r="Q255" s="100"/>
      <c r="R255" s="100"/>
      <c r="S255" s="100"/>
      <c r="T255" s="100">
        <v>1</v>
      </c>
      <c r="U255" s="100"/>
      <c r="V255" s="100"/>
      <c r="W255" s="100"/>
      <c r="X255" s="10"/>
      <c r="Y255" s="100"/>
      <c r="Z255" s="100"/>
      <c r="AA255" s="100"/>
    </row>
    <row r="256" spans="1:27" ht="12.75">
      <c r="A256" s="10">
        <v>13</v>
      </c>
      <c r="B256" s="98" t="s">
        <v>372</v>
      </c>
      <c r="C256" s="98" t="s">
        <v>373</v>
      </c>
      <c r="D256" s="98" t="s">
        <v>130</v>
      </c>
      <c r="E256" s="10">
        <v>2003</v>
      </c>
      <c r="F256" s="99">
        <v>12.3</v>
      </c>
      <c r="G256" s="99">
        <v>9.7</v>
      </c>
      <c r="H256" s="65">
        <f t="shared" si="7"/>
        <v>2</v>
      </c>
      <c r="I256" s="100"/>
      <c r="J256" s="143"/>
      <c r="K256" s="143"/>
      <c r="L256" s="100">
        <v>1</v>
      </c>
      <c r="M256" s="100"/>
      <c r="N256" s="100"/>
      <c r="O256" s="100"/>
      <c r="P256" s="114" t="s">
        <v>447</v>
      </c>
      <c r="Q256" s="114"/>
      <c r="R256" s="100"/>
      <c r="S256" s="100"/>
      <c r="T256" s="114">
        <v>1</v>
      </c>
      <c r="U256" s="100"/>
      <c r="V256" s="100"/>
      <c r="W256" s="100"/>
      <c r="X256" s="10"/>
      <c r="Y256" s="100"/>
      <c r="Z256" s="100"/>
      <c r="AA256" s="100"/>
    </row>
    <row r="257" spans="1:27" ht="12.75">
      <c r="A257" s="10">
        <v>14</v>
      </c>
      <c r="B257" s="98" t="s">
        <v>430</v>
      </c>
      <c r="C257" s="98" t="s">
        <v>139</v>
      </c>
      <c r="D257" s="98" t="s">
        <v>255</v>
      </c>
      <c r="E257" s="10">
        <v>2003</v>
      </c>
      <c r="F257" s="99">
        <v>9.1</v>
      </c>
      <c r="G257" s="99">
        <v>8.9</v>
      </c>
      <c r="H257" s="65">
        <f t="shared" si="7"/>
        <v>2</v>
      </c>
      <c r="I257" s="100"/>
      <c r="J257" s="143"/>
      <c r="K257" s="143"/>
      <c r="L257" s="100">
        <v>1</v>
      </c>
      <c r="M257" s="100"/>
      <c r="N257" s="100"/>
      <c r="O257" s="100"/>
      <c r="P257" s="100"/>
      <c r="Q257" s="100"/>
      <c r="R257" s="100"/>
      <c r="S257" s="100"/>
      <c r="T257" s="100">
        <v>1</v>
      </c>
      <c r="U257" s="100"/>
      <c r="V257" s="100"/>
      <c r="W257" s="100"/>
      <c r="X257" s="10"/>
      <c r="Y257" s="100"/>
      <c r="Z257" s="100"/>
      <c r="AA257" s="100"/>
    </row>
    <row r="258" spans="1:27" ht="12.75">
      <c r="A258" s="10">
        <v>15</v>
      </c>
      <c r="B258" s="98" t="s">
        <v>412</v>
      </c>
      <c r="C258" s="98" t="s">
        <v>413</v>
      </c>
      <c r="D258" s="98" t="s">
        <v>133</v>
      </c>
      <c r="E258" s="10">
        <v>2003</v>
      </c>
      <c r="F258" s="99">
        <v>16.4</v>
      </c>
      <c r="G258" s="99">
        <v>15.4</v>
      </c>
      <c r="H258" s="65">
        <f t="shared" si="7"/>
        <v>2</v>
      </c>
      <c r="I258" s="100"/>
      <c r="J258" s="143">
        <v>1</v>
      </c>
      <c r="K258" s="143"/>
      <c r="L258" s="100"/>
      <c r="M258" s="100"/>
      <c r="N258" s="100"/>
      <c r="O258" s="100"/>
      <c r="P258" s="100" t="s">
        <v>447</v>
      </c>
      <c r="Q258" s="100"/>
      <c r="R258" s="100"/>
      <c r="S258" s="100"/>
      <c r="T258" s="114">
        <v>1</v>
      </c>
      <c r="U258" s="100"/>
      <c r="V258" s="100"/>
      <c r="W258" s="100"/>
      <c r="X258" s="10"/>
      <c r="Y258" s="100"/>
      <c r="Z258" s="100"/>
      <c r="AA258" s="100"/>
    </row>
    <row r="259" spans="1:27" ht="12.75">
      <c r="A259" s="10">
        <v>16</v>
      </c>
      <c r="B259" s="98" t="s">
        <v>202</v>
      </c>
      <c r="C259" s="98" t="s">
        <v>239</v>
      </c>
      <c r="D259" s="98" t="s">
        <v>127</v>
      </c>
      <c r="E259" s="10">
        <v>2003</v>
      </c>
      <c r="F259" s="99">
        <v>9.3</v>
      </c>
      <c r="G259" s="99">
        <v>7.3</v>
      </c>
      <c r="H259" s="65">
        <f t="shared" si="7"/>
        <v>2</v>
      </c>
      <c r="I259" s="100"/>
      <c r="J259" s="143">
        <v>1</v>
      </c>
      <c r="K259" s="143"/>
      <c r="L259" s="100">
        <v>1</v>
      </c>
      <c r="M259" s="100"/>
      <c r="N259" s="100"/>
      <c r="O259" s="100"/>
      <c r="P259" s="114" t="s">
        <v>447</v>
      </c>
      <c r="Q259" s="100"/>
      <c r="R259" s="100"/>
      <c r="S259" s="100"/>
      <c r="T259" s="114"/>
      <c r="U259" s="100"/>
      <c r="V259" s="100"/>
      <c r="W259" s="100"/>
      <c r="X259" s="10"/>
      <c r="Y259" s="100"/>
      <c r="Z259" s="100"/>
      <c r="AA259" s="100"/>
    </row>
    <row r="260" spans="1:27" ht="12.75">
      <c r="A260" s="10">
        <v>17</v>
      </c>
      <c r="B260" s="115" t="s">
        <v>415</v>
      </c>
      <c r="C260" s="98" t="s">
        <v>239</v>
      </c>
      <c r="D260" s="98" t="s">
        <v>127</v>
      </c>
      <c r="E260" s="10">
        <v>2004</v>
      </c>
      <c r="F260" s="99">
        <v>24</v>
      </c>
      <c r="G260" s="99"/>
      <c r="H260" s="65">
        <f t="shared" si="7"/>
        <v>1</v>
      </c>
      <c r="I260" s="100"/>
      <c r="J260" s="143">
        <v>1</v>
      </c>
      <c r="K260" s="143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"/>
      <c r="Y260" s="100"/>
      <c r="Z260" s="100"/>
      <c r="AA260" s="100"/>
    </row>
    <row r="261" spans="1:27" ht="12.75">
      <c r="A261" s="10">
        <v>18</v>
      </c>
      <c r="B261" s="98" t="s">
        <v>519</v>
      </c>
      <c r="C261" s="98" t="s">
        <v>520</v>
      </c>
      <c r="D261" s="98" t="s">
        <v>467</v>
      </c>
      <c r="E261" s="10">
        <v>2003</v>
      </c>
      <c r="F261" s="99">
        <v>18.5</v>
      </c>
      <c r="G261" s="99"/>
      <c r="H261" s="65">
        <f t="shared" si="7"/>
        <v>1</v>
      </c>
      <c r="I261" s="100"/>
      <c r="J261" s="143"/>
      <c r="K261" s="143"/>
      <c r="L261" s="100"/>
      <c r="M261" s="100"/>
      <c r="N261" s="100"/>
      <c r="O261" s="100"/>
      <c r="P261" s="100"/>
      <c r="Q261" s="100"/>
      <c r="R261" s="100"/>
      <c r="S261" s="100"/>
      <c r="T261" s="114">
        <v>1</v>
      </c>
      <c r="U261" s="100"/>
      <c r="V261" s="100"/>
      <c r="W261" s="100"/>
      <c r="X261" s="10"/>
      <c r="Y261" s="100"/>
      <c r="Z261" s="100"/>
      <c r="AA261" s="100"/>
    </row>
    <row r="262" spans="1:27" ht="12.75">
      <c r="A262" s="10">
        <v>19</v>
      </c>
      <c r="B262" s="115" t="s">
        <v>359</v>
      </c>
      <c r="C262" s="98" t="s">
        <v>360</v>
      </c>
      <c r="D262" s="98" t="s">
        <v>147</v>
      </c>
      <c r="E262" s="10">
        <v>2004</v>
      </c>
      <c r="F262" s="99">
        <v>25.2</v>
      </c>
      <c r="G262" s="99"/>
      <c r="H262" s="65">
        <f t="shared" si="7"/>
        <v>1</v>
      </c>
      <c r="I262" s="100"/>
      <c r="J262" s="143"/>
      <c r="K262" s="143"/>
      <c r="L262" s="100"/>
      <c r="M262" s="100"/>
      <c r="N262" s="100"/>
      <c r="O262" s="100"/>
      <c r="P262" s="100"/>
      <c r="Q262" s="100"/>
      <c r="R262" s="100"/>
      <c r="S262" s="100"/>
      <c r="T262" s="114">
        <v>1</v>
      </c>
      <c r="U262" s="100"/>
      <c r="V262" s="100"/>
      <c r="W262" s="100"/>
      <c r="X262" s="10"/>
      <c r="Y262" s="100"/>
      <c r="Z262" s="100"/>
      <c r="AA262" s="100"/>
    </row>
    <row r="263" spans="1:27" ht="12.75">
      <c r="A263" s="10">
        <v>20</v>
      </c>
      <c r="B263" s="98" t="s">
        <v>250</v>
      </c>
      <c r="C263" s="98" t="s">
        <v>251</v>
      </c>
      <c r="D263" s="98" t="s">
        <v>133</v>
      </c>
      <c r="E263" s="10">
        <v>2003</v>
      </c>
      <c r="F263" s="99">
        <v>12.9</v>
      </c>
      <c r="G263" s="99">
        <v>13.1</v>
      </c>
      <c r="H263" s="65">
        <f t="shared" si="7"/>
        <v>1</v>
      </c>
      <c r="I263" s="100"/>
      <c r="J263" s="143">
        <v>1</v>
      </c>
      <c r="K263" s="143"/>
      <c r="L263" s="100"/>
      <c r="M263" s="100"/>
      <c r="N263" s="100"/>
      <c r="O263" s="100"/>
      <c r="P263" s="100" t="s">
        <v>447</v>
      </c>
      <c r="Q263" s="100"/>
      <c r="R263" s="100"/>
      <c r="S263" s="100"/>
      <c r="T263" s="100"/>
      <c r="U263" s="100"/>
      <c r="V263" s="100"/>
      <c r="W263" s="100"/>
      <c r="X263" s="10"/>
      <c r="Y263" s="100"/>
      <c r="Z263" s="100"/>
      <c r="AA263" s="100"/>
    </row>
    <row r="264" spans="1:27" ht="12.75">
      <c r="A264" s="10">
        <v>21</v>
      </c>
      <c r="B264" s="115" t="s">
        <v>289</v>
      </c>
      <c r="C264" s="98" t="s">
        <v>249</v>
      </c>
      <c r="D264" s="98" t="s">
        <v>133</v>
      </c>
      <c r="E264" s="10">
        <v>2004</v>
      </c>
      <c r="F264" s="99">
        <v>17.3</v>
      </c>
      <c r="G264" s="99"/>
      <c r="H264" s="65">
        <f t="shared" si="7"/>
        <v>1</v>
      </c>
      <c r="I264" s="100"/>
      <c r="J264" s="143">
        <v>1</v>
      </c>
      <c r="K264" s="143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"/>
      <c r="Y264" s="100"/>
      <c r="Z264" s="100"/>
      <c r="AA264" s="100"/>
    </row>
    <row r="265" spans="1:27" ht="12.75">
      <c r="A265" s="10">
        <v>22</v>
      </c>
      <c r="B265" s="98" t="s">
        <v>406</v>
      </c>
      <c r="C265" s="98" t="s">
        <v>527</v>
      </c>
      <c r="D265" s="98" t="s">
        <v>336</v>
      </c>
      <c r="E265" s="10">
        <v>2003</v>
      </c>
      <c r="F265" s="99">
        <v>22.8</v>
      </c>
      <c r="G265" s="99"/>
      <c r="H265" s="65">
        <f t="shared" si="7"/>
        <v>1</v>
      </c>
      <c r="I265" s="100"/>
      <c r="J265" s="143"/>
      <c r="K265" s="143"/>
      <c r="L265" s="100"/>
      <c r="M265" s="100"/>
      <c r="N265" s="100"/>
      <c r="O265" s="100"/>
      <c r="P265" s="100"/>
      <c r="Q265" s="100"/>
      <c r="R265" s="100"/>
      <c r="S265" s="100"/>
      <c r="T265" s="114">
        <v>1</v>
      </c>
      <c r="U265" s="100"/>
      <c r="V265" s="100"/>
      <c r="W265" s="100"/>
      <c r="X265" s="10"/>
      <c r="Y265" s="100"/>
      <c r="Z265" s="100"/>
      <c r="AA265" s="100"/>
    </row>
    <row r="266" spans="1:27" ht="12.75">
      <c r="A266" s="10">
        <v>23</v>
      </c>
      <c r="B266" s="98" t="s">
        <v>448</v>
      </c>
      <c r="C266" s="98" t="s">
        <v>330</v>
      </c>
      <c r="D266" s="98" t="s">
        <v>136</v>
      </c>
      <c r="E266" s="10">
        <v>2003</v>
      </c>
      <c r="F266" s="99">
        <v>19.2</v>
      </c>
      <c r="G266" s="99">
        <v>16.6</v>
      </c>
      <c r="H266" s="65">
        <f t="shared" si="7"/>
        <v>1</v>
      </c>
      <c r="I266" s="100"/>
      <c r="J266" s="143"/>
      <c r="K266" s="143"/>
      <c r="L266" s="100"/>
      <c r="M266" s="100"/>
      <c r="N266" s="100"/>
      <c r="O266" s="100"/>
      <c r="P266" s="100" t="s">
        <v>447</v>
      </c>
      <c r="Q266" s="100"/>
      <c r="R266" s="100"/>
      <c r="S266" s="100"/>
      <c r="T266" s="114">
        <v>1</v>
      </c>
      <c r="U266" s="100"/>
      <c r="V266" s="100"/>
      <c r="W266" s="100"/>
      <c r="X266" s="10"/>
      <c r="Y266" s="100"/>
      <c r="Z266" s="100"/>
      <c r="AA266" s="100"/>
    </row>
    <row r="267" spans="1:27" s="10" customFormat="1" ht="12.75">
      <c r="A267" s="10">
        <v>24</v>
      </c>
      <c r="B267" s="98" t="s">
        <v>525</v>
      </c>
      <c r="C267" s="98" t="s">
        <v>526</v>
      </c>
      <c r="D267" s="98" t="s">
        <v>171</v>
      </c>
      <c r="E267" s="10">
        <v>2003</v>
      </c>
      <c r="F267" s="99">
        <v>54</v>
      </c>
      <c r="G267" s="99"/>
      <c r="H267" s="65">
        <f t="shared" si="7"/>
        <v>1</v>
      </c>
      <c r="I267" s="100"/>
      <c r="J267" s="143"/>
      <c r="K267" s="143"/>
      <c r="L267" s="100"/>
      <c r="M267" s="100"/>
      <c r="N267" s="100"/>
      <c r="O267" s="100"/>
      <c r="P267" s="100"/>
      <c r="Q267" s="100"/>
      <c r="R267" s="100"/>
      <c r="S267" s="100"/>
      <c r="T267" s="114">
        <v>1</v>
      </c>
      <c r="U267" s="100"/>
      <c r="V267" s="100"/>
      <c r="W267" s="100"/>
      <c r="Y267" s="100"/>
      <c r="Z267" s="100"/>
      <c r="AA267" s="100"/>
    </row>
    <row r="268" spans="1:27" s="10" customFormat="1" ht="12.75">
      <c r="A268" s="10">
        <v>25</v>
      </c>
      <c r="B268" s="115" t="s">
        <v>414</v>
      </c>
      <c r="C268" s="98" t="s">
        <v>348</v>
      </c>
      <c r="D268" s="98" t="s">
        <v>127</v>
      </c>
      <c r="E268" s="10">
        <v>2004</v>
      </c>
      <c r="F268" s="99">
        <v>17.6</v>
      </c>
      <c r="G268" s="99"/>
      <c r="H268" s="65">
        <f t="shared" si="7"/>
        <v>1</v>
      </c>
      <c r="I268" s="100"/>
      <c r="J268" s="143">
        <v>1</v>
      </c>
      <c r="K268" s="143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Y268" s="100"/>
      <c r="Z268" s="100"/>
      <c r="AA268" s="100"/>
    </row>
    <row r="269" spans="1:27" s="10" customFormat="1" ht="12.75">
      <c r="A269" s="10">
        <v>26</v>
      </c>
      <c r="B269" s="98" t="s">
        <v>351</v>
      </c>
      <c r="C269" s="98" t="s">
        <v>179</v>
      </c>
      <c r="D269" s="98" t="s">
        <v>336</v>
      </c>
      <c r="E269" s="10">
        <v>2003</v>
      </c>
      <c r="F269" s="99">
        <v>11.9</v>
      </c>
      <c r="G269" s="99"/>
      <c r="H269" s="65">
        <f t="shared" si="7"/>
        <v>1</v>
      </c>
      <c r="I269" s="100"/>
      <c r="J269" s="143"/>
      <c r="K269" s="143"/>
      <c r="L269" s="100"/>
      <c r="M269" s="100"/>
      <c r="N269" s="100"/>
      <c r="O269" s="100"/>
      <c r="P269" s="100"/>
      <c r="Q269" s="100"/>
      <c r="R269" s="100"/>
      <c r="S269" s="100"/>
      <c r="T269" s="114">
        <v>1</v>
      </c>
      <c r="U269" s="100"/>
      <c r="V269" s="100"/>
      <c r="W269" s="100"/>
      <c r="Y269" s="100"/>
      <c r="Z269" s="100"/>
      <c r="AA269" s="100"/>
    </row>
    <row r="270" spans="1:27" s="10" customFormat="1" ht="12.75">
      <c r="A270" s="10">
        <v>27</v>
      </c>
      <c r="B270" s="115" t="s">
        <v>522</v>
      </c>
      <c r="C270" s="98" t="s">
        <v>523</v>
      </c>
      <c r="D270" s="98" t="s">
        <v>252</v>
      </c>
      <c r="E270" s="10">
        <v>2004</v>
      </c>
      <c r="F270" s="99">
        <v>35</v>
      </c>
      <c r="G270" s="99"/>
      <c r="H270" s="65">
        <f t="shared" si="7"/>
        <v>1</v>
      </c>
      <c r="I270" s="100"/>
      <c r="J270" s="143"/>
      <c r="K270" s="143"/>
      <c r="L270" s="100"/>
      <c r="M270" s="100"/>
      <c r="N270" s="100"/>
      <c r="O270" s="100"/>
      <c r="P270" s="100"/>
      <c r="Q270" s="100"/>
      <c r="R270" s="100"/>
      <c r="S270" s="100"/>
      <c r="T270" s="114">
        <v>1</v>
      </c>
      <c r="U270" s="100"/>
      <c r="V270" s="100"/>
      <c r="W270" s="100"/>
      <c r="Y270" s="100"/>
      <c r="Z270" s="100"/>
      <c r="AA270" s="100"/>
    </row>
    <row r="271" spans="1:27" s="10" customFormat="1" ht="12.75">
      <c r="A271" s="10">
        <v>28</v>
      </c>
      <c r="B271" s="98" t="s">
        <v>371</v>
      </c>
      <c r="C271" s="98" t="s">
        <v>225</v>
      </c>
      <c r="D271" s="98" t="s">
        <v>171</v>
      </c>
      <c r="E271" s="10">
        <v>2003</v>
      </c>
      <c r="F271" s="99">
        <v>11.4</v>
      </c>
      <c r="G271" s="99"/>
      <c r="H271" s="65">
        <f t="shared" si="7"/>
        <v>1</v>
      </c>
      <c r="I271" s="100"/>
      <c r="J271" s="143"/>
      <c r="K271" s="143"/>
      <c r="L271" s="100"/>
      <c r="M271" s="100"/>
      <c r="N271" s="100"/>
      <c r="O271" s="100"/>
      <c r="P271" s="100"/>
      <c r="Q271" s="100"/>
      <c r="R271" s="100"/>
      <c r="S271" s="100"/>
      <c r="T271" s="114">
        <v>1</v>
      </c>
      <c r="U271" s="100"/>
      <c r="V271" s="100"/>
      <c r="W271" s="100"/>
      <c r="Y271" s="100"/>
      <c r="Z271" s="100"/>
      <c r="AA271" s="100"/>
    </row>
    <row r="272" spans="1:27" s="10" customFormat="1" ht="12.75">
      <c r="A272" s="10">
        <v>29</v>
      </c>
      <c r="B272" s="98" t="s">
        <v>284</v>
      </c>
      <c r="C272" s="98" t="s">
        <v>139</v>
      </c>
      <c r="D272" s="98" t="s">
        <v>102</v>
      </c>
      <c r="E272" s="10">
        <v>2003</v>
      </c>
      <c r="F272" s="99">
        <v>9.4</v>
      </c>
      <c r="G272" s="99"/>
      <c r="H272" s="65">
        <f t="shared" si="7"/>
        <v>0</v>
      </c>
      <c r="I272" s="100"/>
      <c r="J272" s="143"/>
      <c r="K272" s="143"/>
      <c r="L272" s="100"/>
      <c r="M272" s="100"/>
      <c r="N272" s="100"/>
      <c r="O272" s="100"/>
      <c r="P272" s="114" t="s">
        <v>447</v>
      </c>
      <c r="Q272" s="100"/>
      <c r="R272" s="100"/>
      <c r="S272" s="100"/>
      <c r="T272" s="100"/>
      <c r="U272" s="100"/>
      <c r="V272" s="100"/>
      <c r="W272" s="100"/>
      <c r="Y272" s="100"/>
      <c r="Z272" s="100"/>
      <c r="AA272" s="100"/>
    </row>
    <row r="273" spans="1:27" s="10" customFormat="1" ht="12.75">
      <c r="A273" s="10">
        <v>30</v>
      </c>
      <c r="B273" s="98" t="s">
        <v>449</v>
      </c>
      <c r="C273" s="98" t="s">
        <v>161</v>
      </c>
      <c r="D273" s="98" t="s">
        <v>136</v>
      </c>
      <c r="E273" s="10">
        <v>2003</v>
      </c>
      <c r="F273" s="99">
        <v>14.5</v>
      </c>
      <c r="G273" s="99"/>
      <c r="H273" s="65">
        <f t="shared" si="7"/>
        <v>0</v>
      </c>
      <c r="I273" s="100"/>
      <c r="J273" s="143"/>
      <c r="K273" s="143"/>
      <c r="L273" s="100"/>
      <c r="M273" s="100"/>
      <c r="N273" s="100"/>
      <c r="O273" s="100"/>
      <c r="P273" s="100" t="s">
        <v>447</v>
      </c>
      <c r="Q273" s="100"/>
      <c r="R273" s="100"/>
      <c r="S273" s="100"/>
      <c r="T273" s="100"/>
      <c r="U273" s="100"/>
      <c r="V273" s="100"/>
      <c r="W273" s="100"/>
      <c r="Y273" s="100"/>
      <c r="Z273" s="100"/>
      <c r="AA273" s="100"/>
    </row>
    <row r="274" spans="1:27" s="10" customFormat="1" ht="12.75">
      <c r="A274" s="10">
        <v>31</v>
      </c>
      <c r="B274" s="115" t="s">
        <v>180</v>
      </c>
      <c r="C274" s="98" t="s">
        <v>181</v>
      </c>
      <c r="D274" s="98" t="s">
        <v>136</v>
      </c>
      <c r="E274" s="10">
        <v>2004</v>
      </c>
      <c r="F274" s="99">
        <v>23.2</v>
      </c>
      <c r="G274" s="99"/>
      <c r="H274" s="65">
        <f t="shared" si="7"/>
        <v>0</v>
      </c>
      <c r="I274" s="100"/>
      <c r="J274" s="143"/>
      <c r="K274" s="143"/>
      <c r="L274" s="100"/>
      <c r="M274" s="100"/>
      <c r="N274" s="100"/>
      <c r="O274" s="100"/>
      <c r="P274" s="100" t="s">
        <v>447</v>
      </c>
      <c r="Q274" s="100"/>
      <c r="R274" s="100"/>
      <c r="S274" s="100"/>
      <c r="T274" s="100"/>
      <c r="U274" s="100"/>
      <c r="V274" s="100"/>
      <c r="W274" s="100"/>
      <c r="Y274" s="100"/>
      <c r="Z274" s="100"/>
      <c r="AA274" s="100"/>
    </row>
    <row r="275" spans="2:27" s="10" customFormat="1" ht="12.75">
      <c r="B275" s="335" t="s">
        <v>644</v>
      </c>
      <c r="C275" s="335" t="s">
        <v>283</v>
      </c>
      <c r="D275" s="335" t="s">
        <v>102</v>
      </c>
      <c r="E275" s="336">
        <v>2003</v>
      </c>
      <c r="F275" s="99"/>
      <c r="G275" s="99"/>
      <c r="H275" s="65"/>
      <c r="I275" s="100"/>
      <c r="J275" s="143"/>
      <c r="K275" s="143"/>
      <c r="L275" s="100"/>
      <c r="M275" s="100"/>
      <c r="N275" s="100"/>
      <c r="O275" s="100"/>
      <c r="P275" s="100"/>
      <c r="Q275" s="100"/>
      <c r="R275" s="100"/>
      <c r="S275" s="100"/>
      <c r="T275" s="114"/>
      <c r="U275" s="100"/>
      <c r="V275" s="100"/>
      <c r="W275" s="100"/>
      <c r="Y275" s="100"/>
      <c r="Z275" s="100"/>
      <c r="AA275" s="100"/>
    </row>
    <row r="276" spans="2:27" s="10" customFormat="1" ht="12.75">
      <c r="B276" s="335" t="s">
        <v>640</v>
      </c>
      <c r="C276" s="335" t="s">
        <v>627</v>
      </c>
      <c r="D276" s="335" t="s">
        <v>143</v>
      </c>
      <c r="E276" s="336">
        <v>2004</v>
      </c>
      <c r="F276" s="99"/>
      <c r="G276" s="99"/>
      <c r="H276" s="65"/>
      <c r="I276" s="100"/>
      <c r="J276" s="143"/>
      <c r="K276" s="143"/>
      <c r="L276" s="100"/>
      <c r="M276" s="100"/>
      <c r="N276" s="100"/>
      <c r="O276" s="100"/>
      <c r="P276" s="100"/>
      <c r="Q276" s="100"/>
      <c r="R276" s="100"/>
      <c r="S276" s="100"/>
      <c r="T276" s="114"/>
      <c r="U276" s="100"/>
      <c r="V276" s="100"/>
      <c r="W276" s="100"/>
      <c r="Y276" s="100"/>
      <c r="Z276" s="100"/>
      <c r="AA276" s="100"/>
    </row>
    <row r="277" spans="2:27" s="10" customFormat="1" ht="12.75">
      <c r="B277" s="335" t="s">
        <v>660</v>
      </c>
      <c r="C277" s="335" t="s">
        <v>88</v>
      </c>
      <c r="D277" s="335" t="s">
        <v>133</v>
      </c>
      <c r="E277" s="336">
        <v>2003</v>
      </c>
      <c r="F277" s="99"/>
      <c r="G277" s="99"/>
      <c r="H277" s="65"/>
      <c r="I277" s="100"/>
      <c r="J277" s="143"/>
      <c r="K277" s="143"/>
      <c r="L277" s="100"/>
      <c r="M277" s="100"/>
      <c r="N277" s="100"/>
      <c r="O277" s="100"/>
      <c r="P277" s="100"/>
      <c r="Q277" s="100"/>
      <c r="R277" s="100"/>
      <c r="S277" s="100"/>
      <c r="T277" s="114"/>
      <c r="U277" s="100"/>
      <c r="V277" s="100"/>
      <c r="W277" s="100"/>
      <c r="Y277" s="100"/>
      <c r="Z277" s="100"/>
      <c r="AA277" s="100"/>
    </row>
    <row r="278" spans="2:27" s="10" customFormat="1" ht="12.75">
      <c r="B278" s="335" t="s">
        <v>642</v>
      </c>
      <c r="C278" s="335" t="s">
        <v>643</v>
      </c>
      <c r="D278" s="335" t="s">
        <v>85</v>
      </c>
      <c r="E278" s="336">
        <v>2004</v>
      </c>
      <c r="F278" s="99"/>
      <c r="G278" s="99"/>
      <c r="H278" s="65"/>
      <c r="I278" s="100"/>
      <c r="J278" s="143"/>
      <c r="K278" s="143"/>
      <c r="L278" s="100"/>
      <c r="M278" s="100"/>
      <c r="N278" s="100"/>
      <c r="O278" s="100"/>
      <c r="P278" s="100"/>
      <c r="Q278" s="100"/>
      <c r="R278" s="100"/>
      <c r="S278" s="100"/>
      <c r="T278" s="114"/>
      <c r="U278" s="100"/>
      <c r="V278" s="100"/>
      <c r="W278" s="100"/>
      <c r="Y278" s="100"/>
      <c r="Z278" s="100"/>
      <c r="AA278" s="100"/>
    </row>
    <row r="279" spans="2:27" s="10" customFormat="1" ht="12.75">
      <c r="B279" s="335" t="s">
        <v>639</v>
      </c>
      <c r="C279" s="335" t="s">
        <v>288</v>
      </c>
      <c r="D279" s="335" t="s">
        <v>212</v>
      </c>
      <c r="E279" s="336">
        <v>2003</v>
      </c>
      <c r="F279" s="99"/>
      <c r="G279" s="99"/>
      <c r="H279" s="65"/>
      <c r="I279" s="100"/>
      <c r="J279" s="143"/>
      <c r="K279" s="143"/>
      <c r="L279" s="100"/>
      <c r="M279" s="100"/>
      <c r="N279" s="100"/>
      <c r="O279" s="100"/>
      <c r="P279" s="100"/>
      <c r="Q279" s="100"/>
      <c r="R279" s="100"/>
      <c r="S279" s="100"/>
      <c r="T279" s="114"/>
      <c r="U279" s="100"/>
      <c r="V279" s="100"/>
      <c r="W279" s="100"/>
      <c r="Y279" s="100"/>
      <c r="Z279" s="100"/>
      <c r="AA279" s="100"/>
    </row>
    <row r="280" spans="2:27" s="10" customFormat="1" ht="12.75">
      <c r="B280" s="335" t="s">
        <v>654</v>
      </c>
      <c r="C280" s="335" t="s">
        <v>655</v>
      </c>
      <c r="D280" s="335" t="s">
        <v>171</v>
      </c>
      <c r="E280" s="336">
        <v>2004</v>
      </c>
      <c r="F280" s="99"/>
      <c r="G280" s="99"/>
      <c r="H280" s="65"/>
      <c r="I280" s="100"/>
      <c r="J280" s="143"/>
      <c r="K280" s="143"/>
      <c r="L280" s="100"/>
      <c r="M280" s="100"/>
      <c r="N280" s="100"/>
      <c r="O280" s="100"/>
      <c r="P280" s="100"/>
      <c r="Q280" s="100"/>
      <c r="R280" s="100"/>
      <c r="S280" s="100"/>
      <c r="T280" s="114"/>
      <c r="U280" s="100"/>
      <c r="V280" s="100"/>
      <c r="W280" s="100"/>
      <c r="Y280" s="100"/>
      <c r="Z280" s="100"/>
      <c r="AA280" s="100"/>
    </row>
    <row r="281" spans="2:27" s="10" customFormat="1" ht="12.75">
      <c r="B281" s="335" t="s">
        <v>647</v>
      </c>
      <c r="C281" s="335" t="s">
        <v>648</v>
      </c>
      <c r="D281" s="335" t="s">
        <v>127</v>
      </c>
      <c r="E281" s="336">
        <v>2003</v>
      </c>
      <c r="F281" s="99"/>
      <c r="G281" s="99"/>
      <c r="H281" s="65"/>
      <c r="I281" s="100"/>
      <c r="J281" s="143"/>
      <c r="K281" s="143"/>
      <c r="L281" s="100"/>
      <c r="M281" s="100"/>
      <c r="N281" s="100"/>
      <c r="O281" s="100"/>
      <c r="P281" s="100"/>
      <c r="Q281" s="100"/>
      <c r="R281" s="100"/>
      <c r="S281" s="100"/>
      <c r="T281" s="114"/>
      <c r="U281" s="100"/>
      <c r="V281" s="100"/>
      <c r="W281" s="100"/>
      <c r="Y281" s="100"/>
      <c r="Z281" s="100"/>
      <c r="AA281" s="100"/>
    </row>
    <row r="282" spans="2:27" s="10" customFormat="1" ht="12.75">
      <c r="B282" s="335" t="s">
        <v>645</v>
      </c>
      <c r="C282" s="335" t="s">
        <v>646</v>
      </c>
      <c r="D282" s="335" t="s">
        <v>255</v>
      </c>
      <c r="E282" s="336">
        <v>2004</v>
      </c>
      <c r="F282" s="99"/>
      <c r="G282" s="99"/>
      <c r="H282" s="65"/>
      <c r="I282" s="100"/>
      <c r="J282" s="143"/>
      <c r="K282" s="143"/>
      <c r="L282" s="100"/>
      <c r="M282" s="100"/>
      <c r="N282" s="100"/>
      <c r="O282" s="100"/>
      <c r="P282" s="100"/>
      <c r="Q282" s="100"/>
      <c r="R282" s="100"/>
      <c r="S282" s="100"/>
      <c r="T282" s="114"/>
      <c r="U282" s="100"/>
      <c r="V282" s="100"/>
      <c r="W282" s="100"/>
      <c r="Y282" s="100"/>
      <c r="Z282" s="100"/>
      <c r="AA282" s="100"/>
    </row>
    <row r="283" spans="2:27" s="10" customFormat="1" ht="12.75">
      <c r="B283" s="335" t="s">
        <v>653</v>
      </c>
      <c r="C283" s="335" t="s">
        <v>88</v>
      </c>
      <c r="D283" s="335" t="s">
        <v>136</v>
      </c>
      <c r="E283" s="336">
        <v>2004</v>
      </c>
      <c r="F283" s="99"/>
      <c r="G283" s="99"/>
      <c r="H283" s="65"/>
      <c r="I283" s="100"/>
      <c r="J283" s="143"/>
      <c r="K283" s="143"/>
      <c r="L283" s="100"/>
      <c r="M283" s="100"/>
      <c r="N283" s="100"/>
      <c r="O283" s="100"/>
      <c r="P283" s="100"/>
      <c r="Q283" s="100"/>
      <c r="R283" s="100"/>
      <c r="S283" s="100"/>
      <c r="T283" s="114"/>
      <c r="U283" s="100"/>
      <c r="V283" s="100"/>
      <c r="W283" s="100"/>
      <c r="Y283" s="100"/>
      <c r="Z283" s="100"/>
      <c r="AA283" s="100"/>
    </row>
    <row r="284" spans="2:27" s="10" customFormat="1" ht="12.75">
      <c r="B284" s="335" t="s">
        <v>641</v>
      </c>
      <c r="C284" s="335" t="s">
        <v>214</v>
      </c>
      <c r="D284" s="335" t="s">
        <v>279</v>
      </c>
      <c r="E284" s="336">
        <v>2004</v>
      </c>
      <c r="F284" s="99"/>
      <c r="G284" s="99"/>
      <c r="H284" s="65"/>
      <c r="I284" s="100"/>
      <c r="J284" s="143"/>
      <c r="K284" s="143"/>
      <c r="L284" s="100"/>
      <c r="M284" s="100"/>
      <c r="N284" s="100"/>
      <c r="O284" s="100"/>
      <c r="P284" s="100"/>
      <c r="Q284" s="100"/>
      <c r="R284" s="100"/>
      <c r="S284" s="100"/>
      <c r="T284" s="114"/>
      <c r="U284" s="100"/>
      <c r="V284" s="100"/>
      <c r="W284" s="100"/>
      <c r="Y284" s="100"/>
      <c r="Z284" s="100"/>
      <c r="AA284" s="100"/>
    </row>
    <row r="285" spans="2:27" s="10" customFormat="1" ht="12.75">
      <c r="B285" s="335" t="s">
        <v>658</v>
      </c>
      <c r="C285" s="335" t="s">
        <v>659</v>
      </c>
      <c r="D285" s="335" t="s">
        <v>304</v>
      </c>
      <c r="E285" s="336">
        <v>2004</v>
      </c>
      <c r="F285" s="99"/>
      <c r="G285" s="99"/>
      <c r="H285" s="65"/>
      <c r="I285" s="100"/>
      <c r="J285" s="143"/>
      <c r="K285" s="143"/>
      <c r="L285" s="100"/>
      <c r="M285" s="100"/>
      <c r="N285" s="100"/>
      <c r="O285" s="100"/>
      <c r="P285" s="100"/>
      <c r="Q285" s="100"/>
      <c r="R285" s="100"/>
      <c r="S285" s="100"/>
      <c r="T285" s="114"/>
      <c r="U285" s="100"/>
      <c r="V285" s="100"/>
      <c r="W285" s="100"/>
      <c r="Y285" s="100"/>
      <c r="Z285" s="100"/>
      <c r="AA285" s="100"/>
    </row>
    <row r="286" spans="2:27" s="10" customFormat="1" ht="12.75">
      <c r="B286" s="335" t="s">
        <v>649</v>
      </c>
      <c r="C286" s="335" t="s">
        <v>291</v>
      </c>
      <c r="D286" s="335" t="s">
        <v>614</v>
      </c>
      <c r="E286" s="336">
        <v>2004</v>
      </c>
      <c r="F286" s="99"/>
      <c r="G286" s="99"/>
      <c r="H286" s="65"/>
      <c r="I286" s="100"/>
      <c r="J286" s="143"/>
      <c r="K286" s="143"/>
      <c r="L286" s="100"/>
      <c r="M286" s="100"/>
      <c r="N286" s="100"/>
      <c r="O286" s="100"/>
      <c r="P286" s="100"/>
      <c r="Q286" s="100"/>
      <c r="R286" s="100"/>
      <c r="S286" s="100"/>
      <c r="T286" s="114"/>
      <c r="U286" s="100"/>
      <c r="V286" s="100"/>
      <c r="W286" s="100"/>
      <c r="Y286" s="100"/>
      <c r="Z286" s="100"/>
      <c r="AA286" s="100"/>
    </row>
    <row r="287" spans="2:27" s="10" customFormat="1" ht="12.75">
      <c r="B287" s="335" t="s">
        <v>652</v>
      </c>
      <c r="C287" s="335" t="s">
        <v>144</v>
      </c>
      <c r="D287" s="335" t="s">
        <v>614</v>
      </c>
      <c r="E287" s="336">
        <v>2003</v>
      </c>
      <c r="F287" s="99"/>
      <c r="G287" s="99"/>
      <c r="H287" s="65"/>
      <c r="I287" s="100"/>
      <c r="J287" s="143"/>
      <c r="K287" s="143"/>
      <c r="L287" s="100"/>
      <c r="M287" s="100"/>
      <c r="N287" s="100"/>
      <c r="O287" s="100"/>
      <c r="P287" s="100"/>
      <c r="Q287" s="100"/>
      <c r="R287" s="100"/>
      <c r="S287" s="100"/>
      <c r="T287" s="114"/>
      <c r="U287" s="100"/>
      <c r="V287" s="100"/>
      <c r="W287" s="100"/>
      <c r="Y287" s="100"/>
      <c r="Z287" s="100"/>
      <c r="AA287" s="100"/>
    </row>
    <row r="288" spans="2:27" s="10" customFormat="1" ht="12.75">
      <c r="B288" s="335" t="s">
        <v>656</v>
      </c>
      <c r="C288" s="335" t="s">
        <v>627</v>
      </c>
      <c r="D288" s="335" t="s">
        <v>614</v>
      </c>
      <c r="E288" s="336">
        <v>2004</v>
      </c>
      <c r="F288" s="99"/>
      <c r="G288" s="99"/>
      <c r="H288" s="65"/>
      <c r="I288" s="100"/>
      <c r="J288" s="143"/>
      <c r="K288" s="143"/>
      <c r="L288" s="100"/>
      <c r="M288" s="100"/>
      <c r="N288" s="100"/>
      <c r="O288" s="100"/>
      <c r="P288" s="100"/>
      <c r="Q288" s="100"/>
      <c r="R288" s="100"/>
      <c r="S288" s="100"/>
      <c r="T288" s="114"/>
      <c r="U288" s="100"/>
      <c r="V288" s="100"/>
      <c r="W288" s="100"/>
      <c r="Y288" s="100"/>
      <c r="Z288" s="100"/>
      <c r="AA288" s="100"/>
    </row>
    <row r="289" spans="2:27" s="10" customFormat="1" ht="12.75">
      <c r="B289" s="335" t="s">
        <v>661</v>
      </c>
      <c r="C289" s="335" t="s">
        <v>161</v>
      </c>
      <c r="D289" s="335" t="s">
        <v>614</v>
      </c>
      <c r="E289" s="336">
        <v>2004</v>
      </c>
      <c r="F289" s="99"/>
      <c r="G289" s="99"/>
      <c r="H289" s="65"/>
      <c r="I289" s="100"/>
      <c r="J289" s="143"/>
      <c r="K289" s="143"/>
      <c r="L289" s="100"/>
      <c r="M289" s="100"/>
      <c r="N289" s="100"/>
      <c r="O289" s="100"/>
      <c r="P289" s="100"/>
      <c r="Q289" s="100"/>
      <c r="R289" s="100"/>
      <c r="S289" s="100"/>
      <c r="T289" s="114"/>
      <c r="U289" s="100"/>
      <c r="V289" s="100"/>
      <c r="W289" s="100"/>
      <c r="Y289" s="100"/>
      <c r="Z289" s="100"/>
      <c r="AA289" s="100"/>
    </row>
    <row r="290" spans="2:27" s="10" customFormat="1" ht="12.75">
      <c r="B290" s="335" t="s">
        <v>650</v>
      </c>
      <c r="C290" s="335" t="s">
        <v>651</v>
      </c>
      <c r="D290" s="335" t="s">
        <v>336</v>
      </c>
      <c r="E290" s="336">
        <v>2004</v>
      </c>
      <c r="F290" s="99"/>
      <c r="G290" s="99"/>
      <c r="H290" s="65"/>
      <c r="I290" s="100"/>
      <c r="J290" s="143"/>
      <c r="K290" s="143"/>
      <c r="L290" s="100"/>
      <c r="M290" s="100"/>
      <c r="N290" s="100"/>
      <c r="O290" s="100"/>
      <c r="P290" s="100"/>
      <c r="Q290" s="100"/>
      <c r="R290" s="100"/>
      <c r="S290" s="100"/>
      <c r="T290" s="114"/>
      <c r="U290" s="100"/>
      <c r="V290" s="100"/>
      <c r="W290" s="100"/>
      <c r="Y290" s="100"/>
      <c r="Z290" s="100"/>
      <c r="AA290" s="100"/>
    </row>
    <row r="291" spans="2:27" s="10" customFormat="1" ht="12.75">
      <c r="B291" s="335" t="s">
        <v>657</v>
      </c>
      <c r="C291" s="335" t="s">
        <v>362</v>
      </c>
      <c r="D291" s="335" t="s">
        <v>336</v>
      </c>
      <c r="E291" s="336">
        <v>2004</v>
      </c>
      <c r="F291" s="99"/>
      <c r="G291" s="99"/>
      <c r="H291" s="65"/>
      <c r="I291" s="100"/>
      <c r="J291" s="143"/>
      <c r="K291" s="143"/>
      <c r="L291" s="100"/>
      <c r="M291" s="100"/>
      <c r="N291" s="100"/>
      <c r="O291" s="100"/>
      <c r="P291" s="100"/>
      <c r="Q291" s="100"/>
      <c r="R291" s="100"/>
      <c r="S291" s="100"/>
      <c r="T291" s="114"/>
      <c r="U291" s="100"/>
      <c r="V291" s="100"/>
      <c r="W291" s="100"/>
      <c r="Y291" s="100"/>
      <c r="Z291" s="100"/>
      <c r="AA291" s="100"/>
    </row>
    <row r="292" spans="2:27" s="10" customFormat="1" ht="12.75">
      <c r="B292" s="98"/>
      <c r="C292" s="98"/>
      <c r="D292" s="98"/>
      <c r="F292" s="99"/>
      <c r="G292" s="99"/>
      <c r="H292" s="299"/>
      <c r="I292" s="100"/>
      <c r="J292" s="143"/>
      <c r="K292" s="143"/>
      <c r="L292" s="100"/>
      <c r="M292" s="100"/>
      <c r="N292" s="100"/>
      <c r="O292" s="100"/>
      <c r="P292" s="100"/>
      <c r="Q292" s="100"/>
      <c r="R292" s="100"/>
      <c r="S292" s="100"/>
      <c r="T292" s="114"/>
      <c r="U292" s="100"/>
      <c r="V292" s="100"/>
      <c r="W292" s="100"/>
      <c r="Y292" s="100"/>
      <c r="Z292" s="100"/>
      <c r="AA292" s="100"/>
    </row>
    <row r="293" spans="1:27" ht="12.75">
      <c r="A293" s="319" t="s">
        <v>299</v>
      </c>
      <c r="B293" s="202"/>
      <c r="C293" s="320"/>
      <c r="D293" s="203"/>
      <c r="E293" s="203"/>
      <c r="F293" s="324"/>
      <c r="G293" s="99"/>
      <c r="I293" s="100"/>
      <c r="J293" s="143"/>
      <c r="K293" s="143"/>
      <c r="L293" s="100"/>
      <c r="M293" s="100"/>
      <c r="N293" s="100"/>
      <c r="O293" s="100"/>
      <c r="P293" s="100"/>
      <c r="Q293" s="100"/>
      <c r="R293" s="100"/>
      <c r="S293" s="100"/>
      <c r="T293" s="114"/>
      <c r="U293" s="100"/>
      <c r="V293" s="100"/>
      <c r="W293" s="100"/>
      <c r="X293" s="10"/>
      <c r="Y293" s="100"/>
      <c r="Z293" s="100"/>
      <c r="AA293" s="100"/>
    </row>
    <row r="294" spans="1:27" ht="12.75">
      <c r="A294" s="321" t="s">
        <v>694</v>
      </c>
      <c r="B294" s="202"/>
      <c r="C294" s="322"/>
      <c r="D294" s="203"/>
      <c r="E294" s="203"/>
      <c r="F294" s="324"/>
      <c r="G294" s="99"/>
      <c r="I294" s="100"/>
      <c r="J294" s="143"/>
      <c r="K294" s="143"/>
      <c r="L294" s="100"/>
      <c r="M294" s="100"/>
      <c r="N294" s="100"/>
      <c r="O294" s="100"/>
      <c r="P294" s="100"/>
      <c r="Q294" s="100"/>
      <c r="R294" s="100"/>
      <c r="S294" s="100"/>
      <c r="T294" s="114"/>
      <c r="U294" s="100"/>
      <c r="V294" s="100"/>
      <c r="W294" s="100"/>
      <c r="X294" s="10"/>
      <c r="Y294" s="100"/>
      <c r="Z294" s="100"/>
      <c r="AA294" s="100"/>
    </row>
    <row r="295" spans="1:27" ht="12.75">
      <c r="A295" s="321" t="s">
        <v>300</v>
      </c>
      <c r="B295" s="202"/>
      <c r="C295" s="322"/>
      <c r="D295" s="203"/>
      <c r="E295" s="203"/>
      <c r="F295" s="324"/>
      <c r="G295" s="99"/>
      <c r="I295" s="100"/>
      <c r="J295" s="143"/>
      <c r="K295" s="143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"/>
      <c r="Y295" s="100"/>
      <c r="Z295" s="100"/>
      <c r="AA295" s="100"/>
    </row>
    <row r="296" spans="1:27" ht="12.75">
      <c r="A296" s="10"/>
      <c r="B296" s="98"/>
      <c r="C296" s="98"/>
      <c r="D296" s="98"/>
      <c r="E296" s="10"/>
      <c r="F296" s="99"/>
      <c r="G296" s="99"/>
      <c r="I296" s="100"/>
      <c r="J296" s="143"/>
      <c r="K296" s="143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"/>
      <c r="Y296" s="100"/>
      <c r="Z296" s="100"/>
      <c r="AA296" s="100"/>
    </row>
    <row r="297" spans="1:27" ht="12.75">
      <c r="A297" s="10"/>
      <c r="B297" s="98"/>
      <c r="C297" s="98"/>
      <c r="D297" s="98"/>
      <c r="E297" s="10"/>
      <c r="F297" s="99"/>
      <c r="G297" s="99"/>
      <c r="I297" s="100"/>
      <c r="J297" s="143"/>
      <c r="K297" s="143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"/>
      <c r="Y297" s="100"/>
      <c r="Z297" s="100"/>
      <c r="AA297" s="100"/>
    </row>
    <row r="298" spans="1:27" ht="12.75">
      <c r="A298" s="10"/>
      <c r="B298" s="98"/>
      <c r="C298" s="98"/>
      <c r="D298" s="98"/>
      <c r="E298" s="10"/>
      <c r="F298" s="99"/>
      <c r="G298" s="99"/>
      <c r="I298" s="100"/>
      <c r="J298" s="143"/>
      <c r="K298" s="143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"/>
      <c r="Y298" s="100"/>
      <c r="Z298" s="100"/>
      <c r="AA298" s="100"/>
    </row>
    <row r="299" spans="1:27" ht="12.75">
      <c r="A299" s="10"/>
      <c r="B299" s="98"/>
      <c r="C299" s="98"/>
      <c r="D299" s="98"/>
      <c r="E299" s="10"/>
      <c r="F299" s="99"/>
      <c r="G299" s="99"/>
      <c r="I299" s="100"/>
      <c r="J299" s="143"/>
      <c r="K299" s="143"/>
      <c r="L299" s="100"/>
      <c r="M299" s="100"/>
      <c r="N299" s="100"/>
      <c r="O299" s="100"/>
      <c r="P299" s="114"/>
      <c r="Q299" s="100"/>
      <c r="R299" s="100"/>
      <c r="S299" s="100"/>
      <c r="T299" s="114"/>
      <c r="U299" s="100"/>
      <c r="V299" s="100"/>
      <c r="W299" s="100"/>
      <c r="X299" s="10"/>
      <c r="Y299" s="100"/>
      <c r="Z299" s="100"/>
      <c r="AA299" s="100"/>
    </row>
    <row r="300" spans="1:27" ht="12.75">
      <c r="A300" s="10"/>
      <c r="B300" s="98"/>
      <c r="C300" s="98"/>
      <c r="D300" s="98"/>
      <c r="E300" s="10"/>
      <c r="F300" s="99"/>
      <c r="G300" s="99"/>
      <c r="I300" s="100"/>
      <c r="J300" s="143"/>
      <c r="K300" s="143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"/>
      <c r="Y300" s="100"/>
      <c r="Z300" s="100"/>
      <c r="AA300" s="100"/>
    </row>
    <row r="301" spans="1:27" ht="12.75">
      <c r="A301" s="10"/>
      <c r="B301" s="98"/>
      <c r="C301" s="98"/>
      <c r="D301" s="98"/>
      <c r="E301" s="10"/>
      <c r="F301" s="99"/>
      <c r="G301" s="99"/>
      <c r="I301" s="100"/>
      <c r="J301" s="143"/>
      <c r="K301" s="143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"/>
      <c r="Y301" s="100"/>
      <c r="Z301" s="100"/>
      <c r="AA301" s="100"/>
    </row>
    <row r="302" spans="1:27" ht="12.75">
      <c r="A302" s="10"/>
      <c r="B302" s="98"/>
      <c r="C302" s="98"/>
      <c r="D302" s="98"/>
      <c r="E302" s="10"/>
      <c r="F302" s="99"/>
      <c r="G302" s="99"/>
      <c r="I302" s="100"/>
      <c r="J302" s="143"/>
      <c r="K302" s="143"/>
      <c r="L302" s="100"/>
      <c r="M302" s="100"/>
      <c r="N302" s="100"/>
      <c r="O302" s="100"/>
      <c r="P302" s="100"/>
      <c r="Q302" s="114"/>
      <c r="R302" s="100"/>
      <c r="S302" s="100"/>
      <c r="T302" s="114"/>
      <c r="U302" s="100"/>
      <c r="V302" s="100"/>
      <c r="W302" s="100"/>
      <c r="X302" s="10"/>
      <c r="Y302" s="100"/>
      <c r="Z302" s="100"/>
      <c r="AA302" s="100"/>
    </row>
    <row r="303" spans="1:27" ht="12.75">
      <c r="A303" s="10"/>
      <c r="B303" s="98"/>
      <c r="C303" s="98"/>
      <c r="D303" s="98"/>
      <c r="E303" s="10"/>
      <c r="F303" s="99"/>
      <c r="G303" s="99"/>
      <c r="I303" s="100"/>
      <c r="J303" s="143"/>
      <c r="K303" s="143"/>
      <c r="L303" s="100"/>
      <c r="M303" s="100"/>
      <c r="N303" s="100"/>
      <c r="O303" s="100"/>
      <c r="P303" s="114"/>
      <c r="Q303" s="114"/>
      <c r="R303" s="100"/>
      <c r="S303" s="100"/>
      <c r="T303" s="100"/>
      <c r="U303" s="100"/>
      <c r="V303" s="100"/>
      <c r="W303" s="100"/>
      <c r="X303" s="10"/>
      <c r="Y303" s="100"/>
      <c r="Z303" s="100"/>
      <c r="AA303" s="100"/>
    </row>
    <row r="304" spans="1:27" ht="12.75">
      <c r="A304" s="10"/>
      <c r="B304" s="98"/>
      <c r="C304" s="98"/>
      <c r="D304" s="98"/>
      <c r="E304" s="10"/>
      <c r="F304" s="99"/>
      <c r="G304" s="99"/>
      <c r="I304" s="100"/>
      <c r="J304" s="143"/>
      <c r="K304" s="143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"/>
      <c r="Y304" s="100"/>
      <c r="Z304" s="100"/>
      <c r="AA304" s="100"/>
    </row>
    <row r="305" spans="1:27" ht="12.75">
      <c r="A305" s="10"/>
      <c r="B305" s="98"/>
      <c r="C305" s="98"/>
      <c r="D305" s="98"/>
      <c r="E305" s="10"/>
      <c r="F305" s="99"/>
      <c r="G305" s="99"/>
      <c r="I305" s="100"/>
      <c r="J305" s="143"/>
      <c r="K305" s="143"/>
      <c r="L305" s="100"/>
      <c r="M305" s="100"/>
      <c r="N305" s="100"/>
      <c r="O305" s="100"/>
      <c r="P305" s="100"/>
      <c r="Q305" s="100"/>
      <c r="R305" s="100"/>
      <c r="S305" s="100"/>
      <c r="T305" s="114"/>
      <c r="U305" s="100"/>
      <c r="V305" s="100"/>
      <c r="W305" s="100"/>
      <c r="X305" s="10"/>
      <c r="Y305" s="100"/>
      <c r="Z305" s="100"/>
      <c r="AA305" s="100"/>
    </row>
    <row r="306" spans="1:27" ht="12.75">
      <c r="A306" s="10"/>
      <c r="B306" s="98"/>
      <c r="C306" s="98"/>
      <c r="D306" s="98"/>
      <c r="E306" s="10"/>
      <c r="F306" s="99"/>
      <c r="G306" s="99"/>
      <c r="I306" s="100"/>
      <c r="J306" s="143"/>
      <c r="K306" s="143"/>
      <c r="L306" s="100"/>
      <c r="M306" s="100"/>
      <c r="N306" s="100"/>
      <c r="O306" s="100"/>
      <c r="P306" s="100"/>
      <c r="Q306" s="100"/>
      <c r="R306" s="100"/>
      <c r="S306" s="100"/>
      <c r="T306" s="114"/>
      <c r="U306" s="100"/>
      <c r="V306" s="100"/>
      <c r="W306" s="100"/>
      <c r="X306" s="10"/>
      <c r="Y306" s="100"/>
      <c r="Z306" s="100"/>
      <c r="AA306" s="100"/>
    </row>
  </sheetData>
  <sheetProtection/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K52"/>
  <sheetViews>
    <sheetView tabSelected="1" zoomScalePageLayoutView="0" workbookViewId="0" topLeftCell="A1">
      <selection activeCell="S6" sqref="S6"/>
    </sheetView>
  </sheetViews>
  <sheetFormatPr defaultColWidth="11.421875" defaultRowHeight="12.75"/>
  <cols>
    <col min="1" max="1" width="4.28125" style="24" customWidth="1"/>
    <col min="2" max="2" width="3.7109375" style="24" customWidth="1"/>
    <col min="3" max="3" width="21.00390625" style="22" customWidth="1"/>
    <col min="4" max="7" width="11.421875" style="64" customWidth="1"/>
    <col min="8" max="8" width="12.57421875" style="64" customWidth="1"/>
    <col min="9" max="10" width="11.421875" style="64" customWidth="1"/>
    <col min="11" max="11" width="14.8515625" style="64" customWidth="1"/>
    <col min="12" max="12" width="8.421875" style="64" customWidth="1"/>
    <col min="13" max="13" width="8.28125" style="64" customWidth="1"/>
    <col min="14" max="14" width="15.00390625" style="64" customWidth="1"/>
    <col min="15" max="15" width="22.421875" style="0" bestFit="1" customWidth="1"/>
  </cols>
  <sheetData>
    <row r="1" spans="1:15" ht="32.25" thickBot="1">
      <c r="A1" s="499" t="s">
        <v>585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1"/>
    </row>
    <row r="2" spans="1:15" ht="16.5" customHeight="1" thickBot="1">
      <c r="A2" s="461">
        <v>2019</v>
      </c>
      <c r="B2" s="511">
        <v>2018</v>
      </c>
      <c r="C2" s="518" t="s">
        <v>16</v>
      </c>
      <c r="D2" s="508" t="s">
        <v>666</v>
      </c>
      <c r="E2" s="509"/>
      <c r="F2" s="509"/>
      <c r="G2" s="510"/>
      <c r="H2" s="535" t="s">
        <v>0</v>
      </c>
      <c r="I2" s="508" t="s">
        <v>695</v>
      </c>
      <c r="J2" s="514"/>
      <c r="K2" s="514"/>
      <c r="L2" s="514"/>
      <c r="M2" s="515"/>
      <c r="N2" s="538" t="s">
        <v>667</v>
      </c>
      <c r="O2" s="518" t="s">
        <v>16</v>
      </c>
    </row>
    <row r="3" spans="1:15" ht="19.5" customHeight="1" thickBot="1">
      <c r="A3" s="530"/>
      <c r="B3" s="512"/>
      <c r="C3" s="519"/>
      <c r="D3" s="502" t="s">
        <v>116</v>
      </c>
      <c r="E3" s="504" t="s">
        <v>117</v>
      </c>
      <c r="F3" s="506" t="s">
        <v>118</v>
      </c>
      <c r="G3" s="507" t="s">
        <v>119</v>
      </c>
      <c r="H3" s="536"/>
      <c r="I3" s="522" t="s">
        <v>386</v>
      </c>
      <c r="J3" s="521" t="s">
        <v>121</v>
      </c>
      <c r="K3" s="516" t="s">
        <v>122</v>
      </c>
      <c r="L3" s="532" t="s">
        <v>665</v>
      </c>
      <c r="M3" s="527" t="s">
        <v>669</v>
      </c>
      <c r="N3" s="436"/>
      <c r="O3" s="519"/>
    </row>
    <row r="4" spans="1:15" ht="19.5" customHeight="1" thickBot="1">
      <c r="A4" s="530"/>
      <c r="B4" s="512"/>
      <c r="C4" s="519"/>
      <c r="D4" s="503"/>
      <c r="E4" s="505"/>
      <c r="F4" s="506"/>
      <c r="G4" s="507"/>
      <c r="H4" s="536"/>
      <c r="I4" s="523"/>
      <c r="J4" s="521"/>
      <c r="K4" s="517"/>
      <c r="L4" s="533"/>
      <c r="M4" s="528"/>
      <c r="N4" s="436"/>
      <c r="O4" s="519"/>
    </row>
    <row r="5" spans="1:15" ht="19.5" customHeight="1" thickBot="1">
      <c r="A5" s="530"/>
      <c r="B5" s="512"/>
      <c r="C5" s="520"/>
      <c r="D5" s="503"/>
      <c r="E5" s="505"/>
      <c r="F5" s="506"/>
      <c r="G5" s="507"/>
      <c r="H5" s="536"/>
      <c r="I5" s="523"/>
      <c r="J5" s="521"/>
      <c r="K5" s="517"/>
      <c r="L5" s="533"/>
      <c r="M5" s="528"/>
      <c r="N5" s="436"/>
      <c r="O5" s="520"/>
    </row>
    <row r="6" spans="1:15" ht="19.5" customHeight="1" thickBot="1">
      <c r="A6" s="531"/>
      <c r="B6" s="513"/>
      <c r="C6" s="390" t="s">
        <v>123</v>
      </c>
      <c r="D6" s="503"/>
      <c r="E6" s="505"/>
      <c r="F6" s="506"/>
      <c r="G6" s="507"/>
      <c r="H6" s="537"/>
      <c r="I6" s="524"/>
      <c r="J6" s="521"/>
      <c r="K6" s="517"/>
      <c r="L6" s="534"/>
      <c r="M6" s="529"/>
      <c r="N6" s="455"/>
      <c r="O6" s="390" t="s">
        <v>123</v>
      </c>
    </row>
    <row r="7" spans="1:15" ht="15.75">
      <c r="A7" s="182">
        <v>1</v>
      </c>
      <c r="B7" s="212">
        <v>1</v>
      </c>
      <c r="C7" s="121" t="s">
        <v>29</v>
      </c>
      <c r="D7" s="159">
        <v>1000</v>
      </c>
      <c r="E7" s="160">
        <v>200</v>
      </c>
      <c r="F7" s="161"/>
      <c r="G7" s="161"/>
      <c r="H7" s="161">
        <f>SUM(D7:G7)</f>
        <v>1200</v>
      </c>
      <c r="I7" s="161">
        <v>100</v>
      </c>
      <c r="J7" s="162"/>
      <c r="K7" s="180">
        <v>1600</v>
      </c>
      <c r="L7" s="404" t="s">
        <v>670</v>
      </c>
      <c r="M7" s="405"/>
      <c r="N7" s="163">
        <f>SUM(H7:M7)</f>
        <v>2900</v>
      </c>
      <c r="O7" s="121" t="s">
        <v>29</v>
      </c>
    </row>
    <row r="8" spans="1:15" ht="15.75">
      <c r="A8" s="183">
        <v>2</v>
      </c>
      <c r="B8" s="213">
        <v>4</v>
      </c>
      <c r="C8" s="122" t="s">
        <v>62</v>
      </c>
      <c r="D8" s="164">
        <v>700</v>
      </c>
      <c r="E8" s="197"/>
      <c r="F8" s="198">
        <v>100</v>
      </c>
      <c r="G8" s="166"/>
      <c r="H8" s="153">
        <f aca="true" t="shared" si="0" ref="H8:H30">SUM(D8:G8)</f>
        <v>800</v>
      </c>
      <c r="I8" s="153">
        <v>100</v>
      </c>
      <c r="J8" s="167"/>
      <c r="K8" s="171">
        <v>1400</v>
      </c>
      <c r="L8" s="406" t="s">
        <v>671</v>
      </c>
      <c r="M8" s="407"/>
      <c r="N8" s="168">
        <f aca="true" t="shared" si="1" ref="N8:N30">SUM(H8:M8)</f>
        <v>2300</v>
      </c>
      <c r="O8" s="122" t="s">
        <v>62</v>
      </c>
    </row>
    <row r="9" spans="1:15" ht="15.75">
      <c r="A9" s="183">
        <v>3</v>
      </c>
      <c r="B9" s="213">
        <v>8</v>
      </c>
      <c r="C9" s="123" t="s">
        <v>185</v>
      </c>
      <c r="D9" s="164">
        <v>600</v>
      </c>
      <c r="E9" s="197"/>
      <c r="F9" s="384"/>
      <c r="G9" s="200">
        <v>300</v>
      </c>
      <c r="H9" s="153">
        <f>SUM(D9:G9)</f>
        <v>900</v>
      </c>
      <c r="I9" s="153">
        <v>100</v>
      </c>
      <c r="J9" s="167"/>
      <c r="K9" s="383"/>
      <c r="L9" s="418" t="s">
        <v>672</v>
      </c>
      <c r="M9" s="419"/>
      <c r="N9" s="168">
        <f t="shared" si="1"/>
        <v>1000</v>
      </c>
      <c r="O9" s="123" t="s">
        <v>185</v>
      </c>
    </row>
    <row r="10" spans="1:15" ht="15.75">
      <c r="A10" s="183">
        <v>4</v>
      </c>
      <c r="B10" s="213">
        <v>9</v>
      </c>
      <c r="C10" s="122" t="s">
        <v>17</v>
      </c>
      <c r="D10" s="164">
        <v>400</v>
      </c>
      <c r="E10" s="165"/>
      <c r="F10" s="153"/>
      <c r="G10" s="201">
        <v>300</v>
      </c>
      <c r="H10" s="153">
        <f>SUM(D10:G10)</f>
        <v>700</v>
      </c>
      <c r="J10" s="170"/>
      <c r="K10" s="171">
        <v>1200</v>
      </c>
      <c r="L10" s="406" t="s">
        <v>673</v>
      </c>
      <c r="M10" s="407"/>
      <c r="N10" s="168">
        <f t="shared" si="1"/>
        <v>1900</v>
      </c>
      <c r="O10" s="122" t="s">
        <v>17</v>
      </c>
    </row>
    <row r="11" spans="1:15" ht="15.75">
      <c r="A11" s="191">
        <v>5</v>
      </c>
      <c r="B11" s="213">
        <v>2</v>
      </c>
      <c r="C11" s="122" t="s">
        <v>57</v>
      </c>
      <c r="D11" s="164">
        <v>400</v>
      </c>
      <c r="E11" s="165"/>
      <c r="F11" s="169"/>
      <c r="G11" s="153"/>
      <c r="H11" s="153">
        <f t="shared" si="0"/>
        <v>400</v>
      </c>
      <c r="I11" s="153">
        <v>100</v>
      </c>
      <c r="J11" s="167"/>
      <c r="K11" s="171">
        <v>1000</v>
      </c>
      <c r="L11" s="406" t="s">
        <v>671</v>
      </c>
      <c r="M11" s="407"/>
      <c r="N11" s="168">
        <f t="shared" si="1"/>
        <v>1500</v>
      </c>
      <c r="O11" s="122" t="s">
        <v>57</v>
      </c>
    </row>
    <row r="12" spans="1:15" ht="15.75">
      <c r="A12" s="183">
        <v>6</v>
      </c>
      <c r="B12" s="213">
        <v>6</v>
      </c>
      <c r="C12" s="123" t="s">
        <v>27</v>
      </c>
      <c r="D12" s="164">
        <v>350</v>
      </c>
      <c r="E12" s="165"/>
      <c r="F12" s="153"/>
      <c r="G12" s="169"/>
      <c r="H12" s="153">
        <f t="shared" si="0"/>
        <v>350</v>
      </c>
      <c r="I12" s="153"/>
      <c r="J12" s="167"/>
      <c r="K12" s="170"/>
      <c r="L12" s="420" t="s">
        <v>674</v>
      </c>
      <c r="M12" s="414">
        <v>35</v>
      </c>
      <c r="N12" s="168">
        <f t="shared" si="1"/>
        <v>385</v>
      </c>
      <c r="O12" s="123" t="s">
        <v>27</v>
      </c>
    </row>
    <row r="13" spans="1:15" ht="15.75">
      <c r="A13" s="183">
        <v>7</v>
      </c>
      <c r="B13" s="213">
        <v>7</v>
      </c>
      <c r="C13" s="123" t="s">
        <v>164</v>
      </c>
      <c r="D13" s="164">
        <v>350</v>
      </c>
      <c r="E13" s="165"/>
      <c r="F13" s="169"/>
      <c r="G13" s="153"/>
      <c r="H13" s="153">
        <f t="shared" si="0"/>
        <v>350</v>
      </c>
      <c r="I13" s="153"/>
      <c r="J13" s="167">
        <v>-175</v>
      </c>
      <c r="K13" s="329"/>
      <c r="L13" s="421" t="s">
        <v>670</v>
      </c>
      <c r="M13" s="407"/>
      <c r="N13" s="168">
        <f t="shared" si="1"/>
        <v>175</v>
      </c>
      <c r="O13" s="123" t="s">
        <v>164</v>
      </c>
    </row>
    <row r="14" spans="1:15" ht="15.75">
      <c r="A14" s="183">
        <v>8</v>
      </c>
      <c r="B14" s="214">
        <v>5</v>
      </c>
      <c r="C14" s="122" t="s">
        <v>19</v>
      </c>
      <c r="D14" s="164">
        <v>350</v>
      </c>
      <c r="E14" s="165"/>
      <c r="F14" s="169"/>
      <c r="H14" s="153">
        <f t="shared" si="0"/>
        <v>350</v>
      </c>
      <c r="I14" s="153"/>
      <c r="J14" s="167"/>
      <c r="K14" s="329"/>
      <c r="L14" s="421" t="s">
        <v>675</v>
      </c>
      <c r="M14" s="407"/>
      <c r="N14" s="168">
        <f t="shared" si="1"/>
        <v>350</v>
      </c>
      <c r="O14" s="122" t="s">
        <v>19</v>
      </c>
    </row>
    <row r="15" spans="1:15" ht="15.75">
      <c r="A15" s="183">
        <v>8</v>
      </c>
      <c r="B15" s="213">
        <v>3</v>
      </c>
      <c r="C15" s="123" t="s">
        <v>74</v>
      </c>
      <c r="D15" s="164">
        <v>300</v>
      </c>
      <c r="E15" s="165"/>
      <c r="F15" s="153"/>
      <c r="G15" s="153"/>
      <c r="H15" s="153">
        <f t="shared" si="0"/>
        <v>300</v>
      </c>
      <c r="I15" s="153">
        <v>100</v>
      </c>
      <c r="J15" s="167"/>
      <c r="K15" s="171"/>
      <c r="L15" s="415" t="s">
        <v>676</v>
      </c>
      <c r="M15" s="414">
        <v>80</v>
      </c>
      <c r="N15" s="168">
        <f t="shared" si="1"/>
        <v>480</v>
      </c>
      <c r="O15" s="123" t="s">
        <v>74</v>
      </c>
    </row>
    <row r="16" spans="1:15" ht="15.75">
      <c r="A16" s="183">
        <v>10</v>
      </c>
      <c r="B16" s="213">
        <v>11</v>
      </c>
      <c r="C16" s="123" t="s">
        <v>73</v>
      </c>
      <c r="D16" s="164">
        <v>300</v>
      </c>
      <c r="E16" s="165"/>
      <c r="F16" s="199">
        <v>100</v>
      </c>
      <c r="G16" s="169"/>
      <c r="H16" s="153">
        <f t="shared" si="0"/>
        <v>400</v>
      </c>
      <c r="I16" s="153"/>
      <c r="J16" s="167"/>
      <c r="K16" s="170"/>
      <c r="L16" s="420" t="s">
        <v>677</v>
      </c>
      <c r="M16" s="414">
        <v>40</v>
      </c>
      <c r="N16" s="168">
        <f t="shared" si="1"/>
        <v>440</v>
      </c>
      <c r="O16" s="123" t="s">
        <v>73</v>
      </c>
    </row>
    <row r="17" spans="1:16" ht="15.75">
      <c r="A17" s="183">
        <v>11</v>
      </c>
      <c r="B17" s="214">
        <v>23</v>
      </c>
      <c r="C17" s="122" t="s">
        <v>18</v>
      </c>
      <c r="D17" s="172"/>
      <c r="E17" s="165"/>
      <c r="F17" s="169"/>
      <c r="G17" s="201">
        <v>300</v>
      </c>
      <c r="H17" s="153">
        <f t="shared" si="0"/>
        <v>300</v>
      </c>
      <c r="I17" s="153">
        <v>100</v>
      </c>
      <c r="J17" s="167"/>
      <c r="K17" s="171"/>
      <c r="L17" s="415" t="s">
        <v>678</v>
      </c>
      <c r="M17" s="408"/>
      <c r="N17" s="168">
        <f t="shared" si="1"/>
        <v>400</v>
      </c>
      <c r="O17" s="122" t="s">
        <v>18</v>
      </c>
      <c r="P17" s="179"/>
    </row>
    <row r="18" spans="1:15" ht="15.75">
      <c r="A18" s="183">
        <v>12</v>
      </c>
      <c r="B18" s="213">
        <v>10</v>
      </c>
      <c r="C18" s="123" t="s">
        <v>183</v>
      </c>
      <c r="D18" s="172"/>
      <c r="E18" s="165"/>
      <c r="F18" s="153"/>
      <c r="G18" s="153"/>
      <c r="H18" s="153"/>
      <c r="I18" s="153">
        <v>100</v>
      </c>
      <c r="J18" s="167"/>
      <c r="K18" s="153"/>
      <c r="L18" s="416" t="s">
        <v>677</v>
      </c>
      <c r="M18" s="417">
        <v>10</v>
      </c>
      <c r="N18" s="168">
        <f t="shared" si="1"/>
        <v>110</v>
      </c>
      <c r="O18" s="123" t="s">
        <v>183</v>
      </c>
    </row>
    <row r="19" spans="1:15" ht="15.75">
      <c r="A19" s="183">
        <v>13</v>
      </c>
      <c r="B19" s="214">
        <v>20</v>
      </c>
      <c r="C19" s="123" t="s">
        <v>52</v>
      </c>
      <c r="D19" s="172"/>
      <c r="E19" s="165"/>
      <c r="F19" s="169"/>
      <c r="G19" s="201">
        <v>300</v>
      </c>
      <c r="H19" s="153"/>
      <c r="I19" s="153">
        <v>100</v>
      </c>
      <c r="J19" s="167"/>
      <c r="K19" s="171"/>
      <c r="L19" s="406" t="s">
        <v>679</v>
      </c>
      <c r="M19" s="407"/>
      <c r="N19" s="168">
        <f t="shared" si="1"/>
        <v>100</v>
      </c>
      <c r="O19" s="123" t="s">
        <v>52</v>
      </c>
    </row>
    <row r="20" spans="1:15" ht="15.75">
      <c r="A20" s="183">
        <v>14</v>
      </c>
      <c r="B20" s="213">
        <v>14</v>
      </c>
      <c r="C20" s="123" t="s">
        <v>30</v>
      </c>
      <c r="D20" s="172"/>
      <c r="E20" s="165"/>
      <c r="F20" s="169"/>
      <c r="I20" s="153"/>
      <c r="J20" s="167"/>
      <c r="K20" s="153"/>
      <c r="L20" s="410" t="s">
        <v>685</v>
      </c>
      <c r="M20" s="407"/>
      <c r="N20" s="168"/>
      <c r="O20" s="123" t="s">
        <v>30</v>
      </c>
    </row>
    <row r="21" spans="1:15" ht="15.75">
      <c r="A21" s="183">
        <v>15</v>
      </c>
      <c r="B21" s="213">
        <v>17</v>
      </c>
      <c r="C21" s="122" t="s">
        <v>22</v>
      </c>
      <c r="D21" s="165"/>
      <c r="E21" s="165"/>
      <c r="F21" s="199">
        <v>100</v>
      </c>
      <c r="G21" s="153"/>
      <c r="H21" s="153">
        <f>SUM(D21:G21)</f>
        <v>100</v>
      </c>
      <c r="I21" s="153"/>
      <c r="J21" s="167"/>
      <c r="K21" s="173"/>
      <c r="L21" s="411" t="s">
        <v>680</v>
      </c>
      <c r="M21" s="407"/>
      <c r="N21" s="168">
        <f>SUM(H21:M21)</f>
        <v>100</v>
      </c>
      <c r="O21" s="122" t="s">
        <v>22</v>
      </c>
    </row>
    <row r="22" spans="1:15" ht="15.75">
      <c r="A22" s="183">
        <v>16</v>
      </c>
      <c r="B22" s="213">
        <v>18</v>
      </c>
      <c r="C22" s="122" t="s">
        <v>42</v>
      </c>
      <c r="D22" s="165"/>
      <c r="E22" s="165"/>
      <c r="F22" s="199">
        <v>100</v>
      </c>
      <c r="G22" s="153"/>
      <c r="H22" s="153">
        <f t="shared" si="0"/>
        <v>100</v>
      </c>
      <c r="I22" s="153"/>
      <c r="J22" s="167">
        <v>-50</v>
      </c>
      <c r="K22" s="171"/>
      <c r="L22" s="406" t="s">
        <v>675</v>
      </c>
      <c r="M22" s="407"/>
      <c r="N22" s="168">
        <f t="shared" si="1"/>
        <v>50</v>
      </c>
      <c r="O22" s="122" t="s">
        <v>42</v>
      </c>
    </row>
    <row r="23" spans="1:15" ht="15.75">
      <c r="A23" s="183">
        <v>17</v>
      </c>
      <c r="B23" s="214">
        <v>19</v>
      </c>
      <c r="C23" s="123" t="s">
        <v>28</v>
      </c>
      <c r="D23" s="165"/>
      <c r="E23" s="165"/>
      <c r="F23" s="199">
        <v>100</v>
      </c>
      <c r="G23" s="153"/>
      <c r="H23" s="153">
        <f t="shared" si="0"/>
        <v>100</v>
      </c>
      <c r="I23" s="153"/>
      <c r="J23" s="330">
        <v>-50</v>
      </c>
      <c r="K23" s="153"/>
      <c r="L23" s="411" t="s">
        <v>680</v>
      </c>
      <c r="M23" s="412"/>
      <c r="N23" s="168">
        <f t="shared" si="1"/>
        <v>50</v>
      </c>
      <c r="O23" s="123" t="s">
        <v>28</v>
      </c>
    </row>
    <row r="24" spans="1:15" ht="15.75">
      <c r="A24" s="183">
        <v>18</v>
      </c>
      <c r="B24" s="213">
        <v>16</v>
      </c>
      <c r="C24" s="123" t="s">
        <v>303</v>
      </c>
      <c r="D24" s="165"/>
      <c r="E24" s="165"/>
      <c r="F24" s="169"/>
      <c r="G24" s="169"/>
      <c r="H24" s="153"/>
      <c r="I24" s="153"/>
      <c r="J24" s="167"/>
      <c r="K24" s="171"/>
      <c r="L24" s="406" t="s">
        <v>681</v>
      </c>
      <c r="M24" s="412"/>
      <c r="N24" s="168"/>
      <c r="O24" s="123" t="s">
        <v>303</v>
      </c>
    </row>
    <row r="25" spans="1:15" ht="15.75">
      <c r="A25" s="183">
        <v>19</v>
      </c>
      <c r="B25" s="213">
        <v>12</v>
      </c>
      <c r="C25" s="123" t="s">
        <v>20</v>
      </c>
      <c r="D25" s="165"/>
      <c r="E25" s="165"/>
      <c r="F25" s="174"/>
      <c r="G25" s="153"/>
      <c r="H25" s="153">
        <f t="shared" si="0"/>
        <v>0</v>
      </c>
      <c r="I25" s="153"/>
      <c r="J25" s="167"/>
      <c r="K25" s="171"/>
      <c r="L25" s="406" t="s">
        <v>673</v>
      </c>
      <c r="M25" s="412"/>
      <c r="N25" s="168"/>
      <c r="O25" s="123" t="s">
        <v>20</v>
      </c>
    </row>
    <row r="26" spans="1:15" ht="15.75">
      <c r="A26" s="183">
        <v>20</v>
      </c>
      <c r="B26" s="214">
        <v>22</v>
      </c>
      <c r="C26" s="123" t="s">
        <v>21</v>
      </c>
      <c r="D26" s="165"/>
      <c r="E26" s="165"/>
      <c r="F26" s="199">
        <v>100</v>
      </c>
      <c r="G26" s="153"/>
      <c r="H26" s="153">
        <f t="shared" si="0"/>
        <v>100</v>
      </c>
      <c r="I26" s="153"/>
      <c r="J26" s="167"/>
      <c r="K26" s="175"/>
      <c r="L26" s="415" t="s">
        <v>682</v>
      </c>
      <c r="M26" s="413"/>
      <c r="N26" s="168">
        <f t="shared" si="1"/>
        <v>100</v>
      </c>
      <c r="O26" s="123" t="s">
        <v>21</v>
      </c>
    </row>
    <row r="27" spans="1:15" ht="15.75">
      <c r="A27" s="183">
        <v>21</v>
      </c>
      <c r="B27" s="214">
        <v>24</v>
      </c>
      <c r="C27" s="123" t="s">
        <v>45</v>
      </c>
      <c r="D27" s="165"/>
      <c r="E27" s="165"/>
      <c r="F27" s="169"/>
      <c r="G27" s="201">
        <v>300</v>
      </c>
      <c r="H27" s="153">
        <f t="shared" si="0"/>
        <v>300</v>
      </c>
      <c r="I27" s="153">
        <v>100</v>
      </c>
      <c r="J27" s="167"/>
      <c r="K27" s="175"/>
      <c r="L27" s="415" t="s">
        <v>683</v>
      </c>
      <c r="M27" s="413"/>
      <c r="N27" s="168">
        <f t="shared" si="1"/>
        <v>400</v>
      </c>
      <c r="O27" s="123" t="s">
        <v>45</v>
      </c>
    </row>
    <row r="28" spans="1:15" ht="15.75">
      <c r="A28" s="183">
        <v>22</v>
      </c>
      <c r="B28" s="213">
        <v>15</v>
      </c>
      <c r="C28" s="123" t="s">
        <v>61</v>
      </c>
      <c r="D28" s="165"/>
      <c r="E28" s="165"/>
      <c r="F28" s="174"/>
      <c r="G28" s="153"/>
      <c r="H28" s="153"/>
      <c r="I28" s="153"/>
      <c r="J28" s="167"/>
      <c r="K28" s="175"/>
      <c r="L28" s="406" t="s">
        <v>672</v>
      </c>
      <c r="M28" s="413"/>
      <c r="N28" s="168"/>
      <c r="O28" s="123" t="s">
        <v>61</v>
      </c>
    </row>
    <row r="29" spans="1:15" ht="15.75">
      <c r="A29" s="183">
        <v>23</v>
      </c>
      <c r="B29" s="215" t="s">
        <v>56</v>
      </c>
      <c r="C29" s="123" t="s">
        <v>25</v>
      </c>
      <c r="D29" s="165"/>
      <c r="E29" s="165"/>
      <c r="F29" s="199">
        <v>100</v>
      </c>
      <c r="G29" s="169"/>
      <c r="H29" s="153">
        <f t="shared" si="0"/>
        <v>100</v>
      </c>
      <c r="I29" s="153"/>
      <c r="J29" s="167">
        <v>-50</v>
      </c>
      <c r="K29" s="175"/>
      <c r="L29" s="415" t="s">
        <v>684</v>
      </c>
      <c r="M29" s="417">
        <v>10</v>
      </c>
      <c r="N29" s="168">
        <f t="shared" si="1"/>
        <v>60</v>
      </c>
      <c r="O29" s="123" t="s">
        <v>25</v>
      </c>
    </row>
    <row r="30" spans="1:15" ht="15.75">
      <c r="A30" s="183">
        <v>23</v>
      </c>
      <c r="B30" s="214">
        <v>24</v>
      </c>
      <c r="C30" s="123" t="s">
        <v>113</v>
      </c>
      <c r="D30" s="165"/>
      <c r="E30" s="165"/>
      <c r="F30" s="199">
        <v>100</v>
      </c>
      <c r="G30" s="153"/>
      <c r="H30" s="153">
        <f t="shared" si="0"/>
        <v>100</v>
      </c>
      <c r="I30" s="153"/>
      <c r="J30" s="167">
        <v>-50</v>
      </c>
      <c r="K30" s="175"/>
      <c r="L30" s="415" t="s">
        <v>682</v>
      </c>
      <c r="M30" s="409"/>
      <c r="N30" s="168">
        <f t="shared" si="1"/>
        <v>50</v>
      </c>
      <c r="O30" s="123" t="s">
        <v>113</v>
      </c>
    </row>
    <row r="31" spans="1:15" ht="15.75">
      <c r="A31" s="184" t="s">
        <v>56</v>
      </c>
      <c r="B31" s="214">
        <v>21</v>
      </c>
      <c r="C31" s="124" t="s">
        <v>31</v>
      </c>
      <c r="D31" s="165"/>
      <c r="E31" s="165"/>
      <c r="F31" s="169"/>
      <c r="G31" s="153"/>
      <c r="H31" s="153"/>
      <c r="I31" s="153"/>
      <c r="J31" s="167"/>
      <c r="K31" s="175"/>
      <c r="L31" s="406" t="s">
        <v>670</v>
      </c>
      <c r="M31" s="422"/>
      <c r="N31" s="168"/>
      <c r="O31" s="124" t="s">
        <v>31</v>
      </c>
    </row>
    <row r="32" spans="1:15" ht="15.75">
      <c r="A32" s="184" t="s">
        <v>56</v>
      </c>
      <c r="B32" s="215" t="s">
        <v>56</v>
      </c>
      <c r="C32" s="124" t="s">
        <v>24</v>
      </c>
      <c r="D32" s="165"/>
      <c r="E32" s="165"/>
      <c r="F32" s="153"/>
      <c r="G32" s="153"/>
      <c r="H32" s="153"/>
      <c r="I32" s="153"/>
      <c r="J32" s="167"/>
      <c r="K32" s="175"/>
      <c r="L32" s="415" t="s">
        <v>686</v>
      </c>
      <c r="M32" s="422"/>
      <c r="N32" s="168"/>
      <c r="O32" s="124" t="s">
        <v>24</v>
      </c>
    </row>
    <row r="33" spans="1:15" ht="15.75">
      <c r="A33" s="184" t="s">
        <v>56</v>
      </c>
      <c r="B33" s="215" t="s">
        <v>56</v>
      </c>
      <c r="C33" s="124" t="s">
        <v>124</v>
      </c>
      <c r="D33" s="165"/>
      <c r="E33" s="165"/>
      <c r="F33" s="153"/>
      <c r="G33" s="153"/>
      <c r="H33" s="153"/>
      <c r="I33" s="153"/>
      <c r="J33" s="167"/>
      <c r="K33" s="175"/>
      <c r="L33" s="406" t="s">
        <v>687</v>
      </c>
      <c r="M33" s="422"/>
      <c r="N33" s="168"/>
      <c r="O33" s="124" t="s">
        <v>124</v>
      </c>
    </row>
    <row r="34" spans="1:15" ht="15.75">
      <c r="A34" s="184" t="s">
        <v>56</v>
      </c>
      <c r="B34" s="215" t="s">
        <v>56</v>
      </c>
      <c r="C34" s="123" t="s">
        <v>26</v>
      </c>
      <c r="D34" s="165"/>
      <c r="E34" s="165"/>
      <c r="F34" s="153"/>
      <c r="G34" s="153"/>
      <c r="H34" s="153"/>
      <c r="I34" s="153"/>
      <c r="J34" s="167"/>
      <c r="K34" s="175"/>
      <c r="L34" s="415" t="s">
        <v>688</v>
      </c>
      <c r="M34" s="422"/>
      <c r="N34" s="168"/>
      <c r="O34" s="123" t="s">
        <v>26</v>
      </c>
    </row>
    <row r="35" spans="1:15" ht="15.75">
      <c r="A35" s="184" t="s">
        <v>56</v>
      </c>
      <c r="B35" s="215" t="s">
        <v>56</v>
      </c>
      <c r="C35" s="123" t="s">
        <v>60</v>
      </c>
      <c r="D35" s="165"/>
      <c r="E35" s="165"/>
      <c r="F35" s="153"/>
      <c r="G35" s="153"/>
      <c r="H35" s="153"/>
      <c r="I35" s="153"/>
      <c r="J35" s="167"/>
      <c r="K35" s="175"/>
      <c r="L35" s="423" t="s">
        <v>685</v>
      </c>
      <c r="M35" s="422"/>
      <c r="N35" s="168"/>
      <c r="O35" s="123" t="s">
        <v>60</v>
      </c>
    </row>
    <row r="36" spans="1:15" ht="15.75">
      <c r="A36" s="184" t="s">
        <v>56</v>
      </c>
      <c r="B36" s="215" t="s">
        <v>56</v>
      </c>
      <c r="C36" s="123" t="s">
        <v>186</v>
      </c>
      <c r="D36" s="165"/>
      <c r="E36" s="165"/>
      <c r="F36" s="153"/>
      <c r="G36" s="153"/>
      <c r="H36" s="153"/>
      <c r="I36" s="153"/>
      <c r="J36" s="167"/>
      <c r="K36" s="170"/>
      <c r="L36" s="420" t="s">
        <v>689</v>
      </c>
      <c r="M36" s="424"/>
      <c r="N36" s="168"/>
      <c r="O36" s="123" t="s">
        <v>186</v>
      </c>
    </row>
    <row r="37" spans="1:15" ht="15.75">
      <c r="A37" s="184" t="s">
        <v>56</v>
      </c>
      <c r="B37" s="215" t="s">
        <v>56</v>
      </c>
      <c r="C37" s="123" t="s">
        <v>55</v>
      </c>
      <c r="D37" s="165"/>
      <c r="E37" s="165"/>
      <c r="F37" s="153"/>
      <c r="G37" s="153"/>
      <c r="H37" s="153"/>
      <c r="I37" s="153"/>
      <c r="J37" s="167"/>
      <c r="K37" s="170"/>
      <c r="L37" s="425" t="s">
        <v>691</v>
      </c>
      <c r="M37" s="424"/>
      <c r="N37" s="168"/>
      <c r="O37" s="123" t="s">
        <v>55</v>
      </c>
    </row>
    <row r="38" spans="1:15" ht="15.75">
      <c r="A38" s="184" t="s">
        <v>56</v>
      </c>
      <c r="B38" s="215" t="s">
        <v>56</v>
      </c>
      <c r="C38" s="123" t="s">
        <v>23</v>
      </c>
      <c r="D38" s="165"/>
      <c r="E38" s="165"/>
      <c r="F38" s="153"/>
      <c r="G38" s="153"/>
      <c r="H38" s="153"/>
      <c r="I38" s="153"/>
      <c r="J38" s="167"/>
      <c r="K38" s="170"/>
      <c r="L38" s="420" t="s">
        <v>690</v>
      </c>
      <c r="M38" s="424"/>
      <c r="N38" s="168"/>
      <c r="O38" s="123" t="s">
        <v>23</v>
      </c>
    </row>
    <row r="39" spans="1:15" ht="16.5" thickBot="1">
      <c r="A39" s="185" t="s">
        <v>56</v>
      </c>
      <c r="B39" s="216" t="s">
        <v>56</v>
      </c>
      <c r="C39" s="129" t="s">
        <v>46</v>
      </c>
      <c r="D39" s="176"/>
      <c r="E39" s="177"/>
      <c r="F39" s="177"/>
      <c r="G39" s="177"/>
      <c r="H39" s="154"/>
      <c r="I39" s="154"/>
      <c r="J39" s="177"/>
      <c r="K39" s="177"/>
      <c r="L39" s="426" t="s">
        <v>691</v>
      </c>
      <c r="M39" s="427"/>
      <c r="N39" s="178"/>
      <c r="O39" s="129" t="s">
        <v>46</v>
      </c>
    </row>
    <row r="40" spans="1:15" ht="27" thickBot="1">
      <c r="A40" s="525" t="s">
        <v>664</v>
      </c>
      <c r="B40" s="526"/>
      <c r="C40" s="526"/>
      <c r="D40" s="125">
        <f>SUM(D7:D39)</f>
        <v>4750</v>
      </c>
      <c r="E40" s="125">
        <f aca="true" t="shared" si="2" ref="E40:K40">SUM(E7:E39)</f>
        <v>200</v>
      </c>
      <c r="F40" s="125">
        <f t="shared" si="2"/>
        <v>800</v>
      </c>
      <c r="G40" s="125">
        <f t="shared" si="2"/>
        <v>1500</v>
      </c>
      <c r="H40" s="125">
        <f t="shared" si="2"/>
        <v>6950</v>
      </c>
      <c r="I40" s="125">
        <f>SUM(I3:I39)</f>
        <v>900</v>
      </c>
      <c r="J40" s="125">
        <f t="shared" si="2"/>
        <v>-375</v>
      </c>
      <c r="K40" s="125">
        <f t="shared" si="2"/>
        <v>5200</v>
      </c>
      <c r="L40" s="125"/>
      <c r="M40" s="125">
        <f>SUM(M7:M39)</f>
        <v>175</v>
      </c>
      <c r="N40" s="157" t="s">
        <v>668</v>
      </c>
      <c r="O40" s="158">
        <f>SUM(N7:N39)</f>
        <v>12850</v>
      </c>
    </row>
    <row r="41" spans="1:6" ht="13.5" thickTop="1">
      <c r="A41" s="186"/>
      <c r="E41" s="23"/>
      <c r="F41" s="203"/>
    </row>
    <row r="42" spans="1:15" ht="15">
      <c r="A42" s="218" t="s">
        <v>692</v>
      </c>
      <c r="B42" s="22"/>
      <c r="D42" s="281" t="s">
        <v>693</v>
      </c>
      <c r="E42" s="29"/>
      <c r="F42" s="203"/>
      <c r="K42" s="300"/>
      <c r="L42" s="300"/>
      <c r="M42" s="300"/>
      <c r="N42" s="155" t="s">
        <v>125</v>
      </c>
      <c r="O42" s="126">
        <v>15000</v>
      </c>
    </row>
    <row r="43" spans="1:15" ht="15">
      <c r="A43" s="186"/>
      <c r="B43" s="113"/>
      <c r="C43" s="279"/>
      <c r="D43" s="279"/>
      <c r="E43" s="25"/>
      <c r="F43" s="203"/>
      <c r="J43" s="156"/>
      <c r="N43" s="155" t="s">
        <v>126</v>
      </c>
      <c r="O43" s="127">
        <f>SUM(O42)-O40</f>
        <v>2150</v>
      </c>
    </row>
    <row r="44" spans="1:6" ht="12.75">
      <c r="A44" s="319" t="s">
        <v>299</v>
      </c>
      <c r="B44" s="202"/>
      <c r="C44" s="320"/>
      <c r="D44" s="203"/>
      <c r="E44" s="203"/>
      <c r="F44" s="324"/>
    </row>
    <row r="45" spans="1:6" ht="12.75">
      <c r="A45" s="321" t="s">
        <v>694</v>
      </c>
      <c r="B45" s="202"/>
      <c r="C45" s="322"/>
      <c r="D45" s="203"/>
      <c r="E45" s="203"/>
      <c r="F45" s="324"/>
    </row>
    <row r="46" spans="1:115" s="24" customFormat="1" ht="15">
      <c r="A46" s="321" t="s">
        <v>300</v>
      </c>
      <c r="B46" s="202"/>
      <c r="C46" s="322"/>
      <c r="D46" s="203"/>
      <c r="E46" s="203"/>
      <c r="F46" s="324"/>
      <c r="G46" s="26"/>
      <c r="H46" s="27"/>
      <c r="I46" s="50"/>
      <c r="J46" s="28"/>
      <c r="K46" s="29"/>
      <c r="L46" s="29"/>
      <c r="M46" s="29"/>
      <c r="Q46" s="26"/>
      <c r="R46" s="27"/>
      <c r="S46" s="50"/>
      <c r="T46" s="28"/>
      <c r="U46" s="29"/>
      <c r="V46" s="29"/>
      <c r="W46" s="29"/>
      <c r="X46" s="10"/>
      <c r="AV46" s="10"/>
      <c r="BF46" s="10"/>
      <c r="BH46" s="10"/>
      <c r="CL46" s="29"/>
      <c r="CM46" s="268" t="s">
        <v>459</v>
      </c>
      <c r="CN46" s="36"/>
      <c r="CO46" s="36"/>
      <c r="CP46" s="36"/>
      <c r="CQ46" s="52"/>
      <c r="CR46" s="29"/>
      <c r="CS46" s="10"/>
      <c r="CU46" s="10"/>
      <c r="CW46" s="10"/>
      <c r="CY46" s="10"/>
      <c r="DA46" s="29"/>
      <c r="DB46" s="36"/>
      <c r="DC46" s="36"/>
      <c r="DD46" s="36"/>
      <c r="DE46" s="52"/>
      <c r="DF46" s="29"/>
      <c r="DG46" s="29"/>
      <c r="DH46" s="299"/>
      <c r="DI46" s="36"/>
      <c r="DJ46" s="29"/>
      <c r="DK46" s="10"/>
    </row>
    <row r="47" spans="6:115" s="24" customFormat="1" ht="12.75">
      <c r="F47" s="22"/>
      <c r="G47" s="23"/>
      <c r="H47" s="22"/>
      <c r="I47" s="51"/>
      <c r="J47" s="23"/>
      <c r="K47" s="23"/>
      <c r="L47" s="23"/>
      <c r="M47" s="22"/>
      <c r="N47" s="22"/>
      <c r="O47" s="23"/>
      <c r="P47" s="22"/>
      <c r="Q47" s="22"/>
      <c r="R47" s="22"/>
      <c r="S47" s="51"/>
      <c r="T47" s="23"/>
      <c r="U47" s="23"/>
      <c r="V47" s="23"/>
      <c r="W47" s="22"/>
      <c r="X47" s="10"/>
      <c r="AV47" s="10"/>
      <c r="BF47" s="10"/>
      <c r="BH47" s="10"/>
      <c r="CL47" s="25"/>
      <c r="CM47" s="25"/>
      <c r="CN47" s="25"/>
      <c r="CO47" s="25"/>
      <c r="CP47" s="25"/>
      <c r="CQ47" s="53"/>
      <c r="CR47" s="23"/>
      <c r="CS47" s="10"/>
      <c r="CU47" s="10"/>
      <c r="CW47" s="10"/>
      <c r="CY47" s="10"/>
      <c r="DA47" s="25"/>
      <c r="DB47" s="25"/>
      <c r="DC47" s="25"/>
      <c r="DD47" s="25"/>
      <c r="DE47" s="53"/>
      <c r="DF47" s="23"/>
      <c r="DG47" s="25"/>
      <c r="DH47" s="25"/>
      <c r="DI47" s="25"/>
      <c r="DJ47" s="23"/>
      <c r="DK47" s="10"/>
    </row>
    <row r="48" spans="6:115" s="24" customFormat="1" ht="12.75">
      <c r="F48" s="36"/>
      <c r="G48" s="36"/>
      <c r="H48" s="36"/>
      <c r="I48" s="52"/>
      <c r="J48" s="23"/>
      <c r="K48" s="23"/>
      <c r="L48" s="23"/>
      <c r="M48" s="29"/>
      <c r="N48" s="29"/>
      <c r="O48" s="29"/>
      <c r="P48" s="36"/>
      <c r="Q48" s="36"/>
      <c r="R48" s="36"/>
      <c r="S48" s="52"/>
      <c r="T48" s="23"/>
      <c r="U48" s="23"/>
      <c r="V48" s="23"/>
      <c r="W48" s="29"/>
      <c r="X48" s="10"/>
      <c r="AV48" s="10"/>
      <c r="BF48" s="10"/>
      <c r="BH48" s="10"/>
      <c r="CL48" s="25"/>
      <c r="CM48" s="25"/>
      <c r="CN48" s="25"/>
      <c r="CO48" s="25"/>
      <c r="CP48" s="25"/>
      <c r="CQ48" s="53"/>
      <c r="CR48" s="23"/>
      <c r="CS48" s="10"/>
      <c r="CU48" s="10"/>
      <c r="CW48" s="10"/>
      <c r="CY48" s="10"/>
      <c r="DA48" s="25"/>
      <c r="DB48" s="25"/>
      <c r="DC48" s="25"/>
      <c r="DD48" s="25"/>
      <c r="DE48" s="53"/>
      <c r="DF48" s="23"/>
      <c r="DG48" s="25"/>
      <c r="DH48" s="25"/>
      <c r="DI48" s="25"/>
      <c r="DJ48" s="23"/>
      <c r="DK48" s="10"/>
    </row>
    <row r="49" spans="6:115" s="24" customFormat="1" ht="12.75">
      <c r="F49" s="25"/>
      <c r="G49" s="25"/>
      <c r="H49" s="25"/>
      <c r="I49" s="53"/>
      <c r="J49" s="23"/>
      <c r="K49" s="23"/>
      <c r="L49" s="23"/>
      <c r="M49" s="23"/>
      <c r="N49" s="23"/>
      <c r="O49" s="25"/>
      <c r="P49" s="25"/>
      <c r="Q49" s="25"/>
      <c r="R49" s="25"/>
      <c r="S49" s="53"/>
      <c r="T49" s="23"/>
      <c r="U49" s="23"/>
      <c r="V49" s="23"/>
      <c r="W49" s="23"/>
      <c r="X49" s="10"/>
      <c r="AV49" s="10"/>
      <c r="BF49" s="10"/>
      <c r="BH49" s="10"/>
      <c r="CL49" s="25"/>
      <c r="CM49" s="25"/>
      <c r="CN49" s="25"/>
      <c r="CO49" s="25"/>
      <c r="CP49" s="25"/>
      <c r="CQ49" s="53"/>
      <c r="CR49" s="23"/>
      <c r="CS49" s="10"/>
      <c r="CU49" s="10"/>
      <c r="CW49" s="10"/>
      <c r="CY49" s="10"/>
      <c r="DA49" s="25"/>
      <c r="DB49" s="25"/>
      <c r="DC49" s="25"/>
      <c r="DD49" s="25"/>
      <c r="DE49" s="53"/>
      <c r="DF49" s="23"/>
      <c r="DG49" s="25"/>
      <c r="DH49" s="25"/>
      <c r="DI49" s="25"/>
      <c r="DJ49" s="23"/>
      <c r="DK49" s="10"/>
    </row>
    <row r="50" spans="6:115" s="24" customFormat="1" ht="12.75">
      <c r="F50" s="203"/>
      <c r="G50" s="25"/>
      <c r="H50" s="25"/>
      <c r="I50" s="53"/>
      <c r="J50" s="23"/>
      <c r="K50" s="23"/>
      <c r="L50" s="23"/>
      <c r="M50" s="23"/>
      <c r="N50" s="23"/>
      <c r="O50" s="25"/>
      <c r="P50" s="25"/>
      <c r="Q50" s="25"/>
      <c r="R50" s="25"/>
      <c r="S50" s="53"/>
      <c r="T50" s="23"/>
      <c r="U50" s="23"/>
      <c r="V50" s="23"/>
      <c r="W50" s="23"/>
      <c r="X50" s="10"/>
      <c r="AV50" s="10"/>
      <c r="BF50" s="10"/>
      <c r="BH50" s="10"/>
      <c r="CL50" s="25"/>
      <c r="CM50" s="25"/>
      <c r="CN50" s="25"/>
      <c r="CO50" s="25"/>
      <c r="CP50" s="25"/>
      <c r="CQ50" s="53"/>
      <c r="CR50" s="23"/>
      <c r="CS50" s="10"/>
      <c r="CU50" s="10"/>
      <c r="CW50" s="10"/>
      <c r="CY50" s="10"/>
      <c r="DA50" s="25"/>
      <c r="DB50" s="25"/>
      <c r="DC50" s="25"/>
      <c r="DD50" s="25"/>
      <c r="DE50" s="53"/>
      <c r="DF50" s="23"/>
      <c r="DG50" s="25"/>
      <c r="DH50" s="25"/>
      <c r="DI50" s="25"/>
      <c r="DJ50" s="23"/>
      <c r="DK50" s="10"/>
    </row>
    <row r="51" spans="6:115" s="24" customFormat="1" ht="12.75">
      <c r="F51" s="203"/>
      <c r="G51" s="25"/>
      <c r="H51" s="25"/>
      <c r="I51" s="53"/>
      <c r="J51" s="23"/>
      <c r="K51" s="34"/>
      <c r="L51" s="23"/>
      <c r="M51" s="23"/>
      <c r="N51" s="23"/>
      <c r="O51" s="25"/>
      <c r="P51" s="25"/>
      <c r="Q51" s="25"/>
      <c r="R51" s="25"/>
      <c r="S51" s="53"/>
      <c r="T51" s="23"/>
      <c r="U51" s="34"/>
      <c r="V51" s="23"/>
      <c r="W51" s="23"/>
      <c r="X51" s="10"/>
      <c r="AV51" s="10"/>
      <c r="BF51" s="10"/>
      <c r="BH51" s="10"/>
      <c r="CL51" s="25"/>
      <c r="CM51" s="25"/>
      <c r="CN51" s="25"/>
      <c r="CO51" s="25"/>
      <c r="CP51" s="25"/>
      <c r="CQ51" s="53"/>
      <c r="CR51" s="23"/>
      <c r="CS51" s="10"/>
      <c r="CU51" s="10"/>
      <c r="CW51" s="10"/>
      <c r="CY51" s="10"/>
      <c r="DA51" s="25"/>
      <c r="DB51" s="25"/>
      <c r="DC51" s="25"/>
      <c r="DD51" s="25"/>
      <c r="DE51" s="53"/>
      <c r="DF51" s="23"/>
      <c r="DG51" s="25"/>
      <c r="DH51" s="25"/>
      <c r="DI51" s="25"/>
      <c r="DJ51" s="23"/>
      <c r="DK51" s="10"/>
    </row>
    <row r="52" spans="6:115" s="24" customFormat="1" ht="12.75">
      <c r="F52" s="203"/>
      <c r="G52" s="25"/>
      <c r="H52" s="25"/>
      <c r="I52" s="53"/>
      <c r="J52" s="23"/>
      <c r="K52" s="23"/>
      <c r="L52" s="23"/>
      <c r="M52" s="23"/>
      <c r="N52" s="23"/>
      <c r="O52" s="25"/>
      <c r="P52" s="25"/>
      <c r="Q52" s="25"/>
      <c r="R52" s="25"/>
      <c r="S52" s="53"/>
      <c r="T52" s="23"/>
      <c r="U52" s="23"/>
      <c r="V52" s="23"/>
      <c r="W52" s="23"/>
      <c r="X52" s="10"/>
      <c r="AV52" s="10"/>
      <c r="BF52" s="10"/>
      <c r="BH52" s="10"/>
      <c r="CL52" s="25"/>
      <c r="CM52" s="25"/>
      <c r="CN52" s="25"/>
      <c r="CO52" s="25"/>
      <c r="CP52" s="25"/>
      <c r="CQ52" s="53"/>
      <c r="CR52" s="25"/>
      <c r="CS52" s="10"/>
      <c r="CU52" s="10"/>
      <c r="CW52" s="10"/>
      <c r="CY52" s="10"/>
      <c r="DA52" s="25"/>
      <c r="DB52" s="25"/>
      <c r="DC52" s="25"/>
      <c r="DD52" s="25"/>
      <c r="DE52" s="53"/>
      <c r="DF52" s="25"/>
      <c r="DG52" s="25"/>
      <c r="DH52" s="25"/>
      <c r="DI52" s="25"/>
      <c r="DJ52" s="25"/>
      <c r="DK52" s="10"/>
    </row>
  </sheetData>
  <sheetProtection password="CDAA" sheet="1"/>
  <mergeCells count="19">
    <mergeCell ref="O2:O5"/>
    <mergeCell ref="J3:J6"/>
    <mergeCell ref="I3:I6"/>
    <mergeCell ref="A40:C40"/>
    <mergeCell ref="M3:M6"/>
    <mergeCell ref="A2:A6"/>
    <mergeCell ref="L3:L6"/>
    <mergeCell ref="H2:H6"/>
    <mergeCell ref="N2:N6"/>
    <mergeCell ref="A1:O1"/>
    <mergeCell ref="D3:D6"/>
    <mergeCell ref="E3:E6"/>
    <mergeCell ref="F3:F6"/>
    <mergeCell ref="G3:G6"/>
    <mergeCell ref="D2:G2"/>
    <mergeCell ref="B2:B6"/>
    <mergeCell ref="I2:M2"/>
    <mergeCell ref="K3:K6"/>
    <mergeCell ref="C2:C5"/>
  </mergeCell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3.7109375" style="0" customWidth="1"/>
    <col min="3" max="3" width="14.00390625" style="0" customWidth="1"/>
    <col min="4" max="4" width="12.00390625" style="0" bestFit="1" customWidth="1"/>
    <col min="5" max="5" width="5.00390625" style="0" bestFit="1" customWidth="1"/>
    <col min="6" max="7" width="6.7109375" style="73" customWidth="1"/>
  </cols>
  <sheetData>
    <row r="1" spans="1:7" s="65" customFormat="1" ht="12.75">
      <c r="A1" s="337"/>
      <c r="B1" s="338" t="s">
        <v>112</v>
      </c>
      <c r="C1" s="334" t="s">
        <v>587</v>
      </c>
      <c r="D1" s="270" t="s">
        <v>588</v>
      </c>
      <c r="E1" s="271" t="s">
        <v>589</v>
      </c>
      <c r="F1" s="342" t="s">
        <v>86</v>
      </c>
      <c r="G1" s="343" t="s">
        <v>87</v>
      </c>
    </row>
    <row r="2" spans="1:7" ht="12.75">
      <c r="A2" s="344"/>
      <c r="B2" s="345" t="s">
        <v>394</v>
      </c>
      <c r="C2" s="346"/>
      <c r="D2" s="346"/>
      <c r="E2" s="346"/>
      <c r="F2" s="347"/>
      <c r="G2" s="348"/>
    </row>
    <row r="3" spans="1:7" ht="12.75">
      <c r="A3" s="344">
        <v>1</v>
      </c>
      <c r="B3" s="349" t="s">
        <v>478</v>
      </c>
      <c r="C3" s="349" t="s">
        <v>479</v>
      </c>
      <c r="D3" s="349" t="s">
        <v>266</v>
      </c>
      <c r="E3" s="18">
        <v>2009</v>
      </c>
      <c r="F3" s="350">
        <v>54</v>
      </c>
      <c r="G3" s="351">
        <v>54</v>
      </c>
    </row>
    <row r="4" spans="1:7" ht="12.75">
      <c r="A4" s="344">
        <v>2</v>
      </c>
      <c r="B4" s="349" t="s">
        <v>282</v>
      </c>
      <c r="C4" s="349" t="s">
        <v>313</v>
      </c>
      <c r="D4" s="349" t="s">
        <v>256</v>
      </c>
      <c r="E4" s="18">
        <v>2009</v>
      </c>
      <c r="F4" s="350">
        <v>52</v>
      </c>
      <c r="G4" s="351"/>
    </row>
    <row r="5" spans="1:7" ht="12.75">
      <c r="A5" s="344"/>
      <c r="B5" s="352" t="s">
        <v>282</v>
      </c>
      <c r="C5" s="352" t="s">
        <v>586</v>
      </c>
      <c r="D5" s="352" t="s">
        <v>256</v>
      </c>
      <c r="E5" s="353">
        <v>2009</v>
      </c>
      <c r="F5" s="350"/>
      <c r="G5" s="351"/>
    </row>
    <row r="6" spans="1:7" ht="12.75">
      <c r="A6" s="344">
        <v>3</v>
      </c>
      <c r="B6" s="354" t="s">
        <v>482</v>
      </c>
      <c r="C6" s="349" t="s">
        <v>135</v>
      </c>
      <c r="D6" s="349" t="s">
        <v>102</v>
      </c>
      <c r="E6" s="18">
        <v>2011</v>
      </c>
      <c r="F6" s="350">
        <v>54</v>
      </c>
      <c r="G6" s="351"/>
    </row>
    <row r="7" spans="1:7" ht="12.75">
      <c r="A7" s="344">
        <v>4</v>
      </c>
      <c r="B7" s="354" t="s">
        <v>552</v>
      </c>
      <c r="C7" s="349" t="s">
        <v>354</v>
      </c>
      <c r="D7" s="349" t="s">
        <v>101</v>
      </c>
      <c r="E7" s="18">
        <v>2010</v>
      </c>
      <c r="F7" s="350">
        <v>39</v>
      </c>
      <c r="G7" s="351"/>
    </row>
    <row r="8" spans="1:7" ht="12.75">
      <c r="A8" s="344">
        <v>5</v>
      </c>
      <c r="B8" s="354" t="s">
        <v>475</v>
      </c>
      <c r="C8" s="349" t="s">
        <v>476</v>
      </c>
      <c r="D8" s="349" t="s">
        <v>85</v>
      </c>
      <c r="E8" s="18">
        <v>2010</v>
      </c>
      <c r="F8" s="350">
        <v>54</v>
      </c>
      <c r="G8" s="351"/>
    </row>
    <row r="9" spans="1:7" ht="12.75">
      <c r="A9" s="344">
        <v>6</v>
      </c>
      <c r="B9" s="349" t="s">
        <v>331</v>
      </c>
      <c r="C9" s="349" t="s">
        <v>332</v>
      </c>
      <c r="D9" s="349" t="s">
        <v>145</v>
      </c>
      <c r="E9" s="18">
        <v>2009</v>
      </c>
      <c r="F9" s="350">
        <v>45</v>
      </c>
      <c r="G9" s="351">
        <v>45</v>
      </c>
    </row>
    <row r="10" spans="1:7" ht="12.75">
      <c r="A10" s="344">
        <v>7</v>
      </c>
      <c r="B10" s="349" t="s">
        <v>208</v>
      </c>
      <c r="C10" s="349" t="s">
        <v>254</v>
      </c>
      <c r="D10" s="349" t="s">
        <v>127</v>
      </c>
      <c r="E10" s="18">
        <v>2009</v>
      </c>
      <c r="F10" s="350">
        <v>46</v>
      </c>
      <c r="G10" s="351"/>
    </row>
    <row r="11" spans="1:7" ht="12.75">
      <c r="A11" s="344">
        <v>8</v>
      </c>
      <c r="B11" s="354" t="s">
        <v>382</v>
      </c>
      <c r="C11" s="349" t="s">
        <v>558</v>
      </c>
      <c r="D11" s="349" t="s">
        <v>127</v>
      </c>
      <c r="E11" s="18">
        <v>2011</v>
      </c>
      <c r="F11" s="350">
        <v>33</v>
      </c>
      <c r="G11" s="351"/>
    </row>
    <row r="12" spans="1:7" ht="12.75">
      <c r="A12" s="344">
        <v>9</v>
      </c>
      <c r="B12" s="354" t="s">
        <v>554</v>
      </c>
      <c r="C12" s="349" t="s">
        <v>555</v>
      </c>
      <c r="D12" s="349" t="s">
        <v>136</v>
      </c>
      <c r="E12" s="18">
        <v>2010</v>
      </c>
      <c r="F12" s="350">
        <v>54</v>
      </c>
      <c r="G12" s="351"/>
    </row>
    <row r="13" spans="1:7" ht="12.75">
      <c r="A13" s="344">
        <v>10</v>
      </c>
      <c r="B13" s="354" t="s">
        <v>556</v>
      </c>
      <c r="C13" s="349" t="s">
        <v>557</v>
      </c>
      <c r="D13" s="349" t="s">
        <v>136</v>
      </c>
      <c r="E13" s="18">
        <v>2010</v>
      </c>
      <c r="F13" s="350">
        <v>54</v>
      </c>
      <c r="G13" s="351"/>
    </row>
    <row r="14" spans="1:7" ht="12.75">
      <c r="A14" s="344">
        <v>11</v>
      </c>
      <c r="B14" s="354" t="s">
        <v>534</v>
      </c>
      <c r="C14" s="349" t="s">
        <v>535</v>
      </c>
      <c r="D14" s="349" t="s">
        <v>136</v>
      </c>
      <c r="E14" s="18">
        <v>2010</v>
      </c>
      <c r="F14" s="355">
        <v>54</v>
      </c>
      <c r="G14" s="356">
        <v>54</v>
      </c>
    </row>
    <row r="15" spans="1:7" ht="12.75">
      <c r="A15" s="344">
        <v>12</v>
      </c>
      <c r="B15" s="349" t="s">
        <v>483</v>
      </c>
      <c r="C15" s="349" t="s">
        <v>484</v>
      </c>
      <c r="D15" s="349" t="s">
        <v>147</v>
      </c>
      <c r="E15" s="18">
        <v>2009</v>
      </c>
      <c r="F15" s="350">
        <v>54</v>
      </c>
      <c r="G15" s="351">
        <v>54</v>
      </c>
    </row>
    <row r="16" spans="1:7" ht="12.75">
      <c r="A16" s="344">
        <v>13</v>
      </c>
      <c r="B16" s="349" t="s">
        <v>334</v>
      </c>
      <c r="C16" s="349" t="s">
        <v>335</v>
      </c>
      <c r="D16" s="349" t="s">
        <v>336</v>
      </c>
      <c r="E16" s="18">
        <v>2009</v>
      </c>
      <c r="F16" s="350">
        <v>44</v>
      </c>
      <c r="G16" s="351">
        <v>44</v>
      </c>
    </row>
    <row r="17" spans="1:7" ht="12.75">
      <c r="A17" s="344">
        <v>14</v>
      </c>
      <c r="B17" s="354" t="s">
        <v>553</v>
      </c>
      <c r="C17" s="349" t="s">
        <v>333</v>
      </c>
      <c r="D17" s="349" t="s">
        <v>336</v>
      </c>
      <c r="E17" s="18">
        <v>2012</v>
      </c>
      <c r="F17" s="350">
        <v>45</v>
      </c>
      <c r="G17" s="351"/>
    </row>
    <row r="18" spans="1:7" ht="12.75">
      <c r="A18" s="344">
        <v>15</v>
      </c>
      <c r="B18" s="354" t="s">
        <v>468</v>
      </c>
      <c r="C18" s="349" t="s">
        <v>357</v>
      </c>
      <c r="D18" s="349" t="s">
        <v>336</v>
      </c>
      <c r="E18" s="18">
        <v>2010</v>
      </c>
      <c r="F18" s="350">
        <v>39</v>
      </c>
      <c r="G18" s="351">
        <v>39</v>
      </c>
    </row>
    <row r="19" spans="1:7" ht="13.5" thickBot="1">
      <c r="A19" s="357">
        <v>16</v>
      </c>
      <c r="B19" s="358" t="s">
        <v>437</v>
      </c>
      <c r="C19" s="359" t="s">
        <v>242</v>
      </c>
      <c r="D19" s="359" t="s">
        <v>89</v>
      </c>
      <c r="E19" s="360">
        <v>2011</v>
      </c>
      <c r="F19" s="361">
        <v>54</v>
      </c>
      <c r="G19" s="362">
        <v>54</v>
      </c>
    </row>
    <row r="20" spans="2:4" ht="13.5" thickBot="1">
      <c r="B20" s="98"/>
      <c r="C20" s="63"/>
      <c r="D20" s="63"/>
    </row>
    <row r="21" spans="1:7" ht="12.75">
      <c r="A21" s="363"/>
      <c r="B21" s="338" t="s">
        <v>112</v>
      </c>
      <c r="C21" s="376" t="s">
        <v>587</v>
      </c>
      <c r="D21" s="340" t="s">
        <v>588</v>
      </c>
      <c r="E21" s="341" t="s">
        <v>589</v>
      </c>
      <c r="F21" s="342" t="s">
        <v>86</v>
      </c>
      <c r="G21" s="343" t="s">
        <v>87</v>
      </c>
    </row>
    <row r="22" spans="1:7" ht="12.75">
      <c r="A22" s="344"/>
      <c r="B22" s="364" t="s">
        <v>389</v>
      </c>
      <c r="C22" s="365"/>
      <c r="D22" s="365"/>
      <c r="E22" s="365"/>
      <c r="F22" s="366"/>
      <c r="G22" s="367"/>
    </row>
    <row r="23" spans="1:7" ht="12.75">
      <c r="A23" s="368">
        <v>1</v>
      </c>
      <c r="B23" s="354" t="s">
        <v>329</v>
      </c>
      <c r="C23" s="349" t="s">
        <v>249</v>
      </c>
      <c r="D23" s="349" t="s">
        <v>266</v>
      </c>
      <c r="E23" s="18">
        <v>2010</v>
      </c>
      <c r="F23" s="350">
        <v>49</v>
      </c>
      <c r="G23" s="351"/>
    </row>
    <row r="24" spans="1:7" ht="12.75">
      <c r="A24" s="368">
        <v>2</v>
      </c>
      <c r="B24" s="354" t="s">
        <v>345</v>
      </c>
      <c r="C24" s="349" t="s">
        <v>223</v>
      </c>
      <c r="D24" s="349" t="s">
        <v>266</v>
      </c>
      <c r="E24" s="18">
        <v>2010</v>
      </c>
      <c r="F24" s="350">
        <v>43</v>
      </c>
      <c r="G24" s="351">
        <v>43</v>
      </c>
    </row>
    <row r="25" spans="1:7" ht="12.75">
      <c r="A25" s="368">
        <v>3</v>
      </c>
      <c r="B25" s="349" t="s">
        <v>326</v>
      </c>
      <c r="C25" s="349" t="s">
        <v>327</v>
      </c>
      <c r="D25" s="349" t="s">
        <v>266</v>
      </c>
      <c r="E25" s="18">
        <v>2009</v>
      </c>
      <c r="F25" s="350">
        <v>32.5</v>
      </c>
      <c r="G25" s="351"/>
    </row>
    <row r="26" spans="1:7" ht="12.75">
      <c r="A26" s="368">
        <v>4</v>
      </c>
      <c r="B26" s="354" t="s">
        <v>569</v>
      </c>
      <c r="C26" s="349" t="s">
        <v>170</v>
      </c>
      <c r="D26" s="349" t="s">
        <v>570</v>
      </c>
      <c r="E26" s="18">
        <v>2013</v>
      </c>
      <c r="F26" s="350">
        <v>49</v>
      </c>
      <c r="G26" s="351"/>
    </row>
    <row r="27" spans="1:7" ht="12.75">
      <c r="A27" s="368">
        <v>5</v>
      </c>
      <c r="B27" s="349" t="s">
        <v>168</v>
      </c>
      <c r="C27" s="349" t="s">
        <v>161</v>
      </c>
      <c r="D27" s="349" t="s">
        <v>130</v>
      </c>
      <c r="E27" s="18">
        <v>2009</v>
      </c>
      <c r="F27" s="350">
        <v>18.3</v>
      </c>
      <c r="G27" s="351">
        <v>13.5</v>
      </c>
    </row>
    <row r="28" spans="1:7" ht="12.75">
      <c r="A28" s="368">
        <v>6</v>
      </c>
      <c r="B28" s="349" t="s">
        <v>377</v>
      </c>
      <c r="C28" s="349" t="s">
        <v>378</v>
      </c>
      <c r="D28" s="349" t="s">
        <v>130</v>
      </c>
      <c r="E28" s="18">
        <v>2009</v>
      </c>
      <c r="F28" s="350">
        <v>22.8</v>
      </c>
      <c r="G28" s="351">
        <v>22.8</v>
      </c>
    </row>
    <row r="29" spans="1:7" ht="12.75">
      <c r="A29" s="368">
        <v>7</v>
      </c>
      <c r="B29" s="349" t="s">
        <v>324</v>
      </c>
      <c r="C29" s="349" t="s">
        <v>325</v>
      </c>
      <c r="D29" s="349" t="s">
        <v>256</v>
      </c>
      <c r="E29" s="18">
        <v>2009</v>
      </c>
      <c r="F29" s="350">
        <v>32</v>
      </c>
      <c r="G29" s="351"/>
    </row>
    <row r="30" spans="1:7" ht="12.75">
      <c r="A30" s="368">
        <v>8</v>
      </c>
      <c r="B30" s="354" t="s">
        <v>178</v>
      </c>
      <c r="C30" s="349" t="s">
        <v>565</v>
      </c>
      <c r="D30" s="349" t="s">
        <v>256</v>
      </c>
      <c r="E30" s="18">
        <v>2011</v>
      </c>
      <c r="F30" s="350">
        <v>45</v>
      </c>
      <c r="G30" s="351"/>
    </row>
    <row r="31" spans="1:7" ht="12.75">
      <c r="A31" s="368">
        <v>9</v>
      </c>
      <c r="B31" s="354" t="s">
        <v>366</v>
      </c>
      <c r="C31" s="349" t="s">
        <v>291</v>
      </c>
      <c r="D31" s="349" t="s">
        <v>102</v>
      </c>
      <c r="E31" s="18">
        <v>2010</v>
      </c>
      <c r="F31" s="350">
        <v>54</v>
      </c>
      <c r="G31" s="351"/>
    </row>
    <row r="32" spans="1:7" ht="12.75">
      <c r="A32" s="368">
        <v>10</v>
      </c>
      <c r="B32" s="349" t="s">
        <v>562</v>
      </c>
      <c r="C32" s="349" t="s">
        <v>563</v>
      </c>
      <c r="D32" s="349" t="s">
        <v>101</v>
      </c>
      <c r="E32" s="18">
        <v>2009</v>
      </c>
      <c r="F32" s="350">
        <v>47</v>
      </c>
      <c r="G32" s="351"/>
    </row>
    <row r="33" spans="1:7" ht="12.75">
      <c r="A33" s="368">
        <v>11</v>
      </c>
      <c r="B33" s="349" t="s">
        <v>562</v>
      </c>
      <c r="C33" s="349" t="s">
        <v>150</v>
      </c>
      <c r="D33" s="349" t="s">
        <v>101</v>
      </c>
      <c r="E33" s="18">
        <v>2009</v>
      </c>
      <c r="F33" s="350">
        <v>46</v>
      </c>
      <c r="G33" s="351"/>
    </row>
    <row r="34" spans="1:7" ht="12.75">
      <c r="A34" s="368">
        <v>12</v>
      </c>
      <c r="B34" s="349" t="s">
        <v>385</v>
      </c>
      <c r="C34" s="349" t="s">
        <v>358</v>
      </c>
      <c r="D34" s="349" t="s">
        <v>101</v>
      </c>
      <c r="E34" s="18">
        <v>2009</v>
      </c>
      <c r="F34" s="350">
        <v>28.4</v>
      </c>
      <c r="G34" s="351">
        <v>36</v>
      </c>
    </row>
    <row r="35" spans="1:7" ht="12.75">
      <c r="A35" s="368"/>
      <c r="B35" s="369" t="s">
        <v>594</v>
      </c>
      <c r="C35" s="369" t="s">
        <v>595</v>
      </c>
      <c r="D35" s="369" t="s">
        <v>133</v>
      </c>
      <c r="E35" s="370">
        <v>2009</v>
      </c>
      <c r="F35" s="350"/>
      <c r="G35" s="351"/>
    </row>
    <row r="36" spans="1:7" ht="12.75">
      <c r="A36" s="368">
        <v>13</v>
      </c>
      <c r="B36" s="349" t="s">
        <v>416</v>
      </c>
      <c r="C36" s="349" t="s">
        <v>138</v>
      </c>
      <c r="D36" s="349" t="s">
        <v>133</v>
      </c>
      <c r="E36" s="18">
        <v>2009</v>
      </c>
      <c r="F36" s="350">
        <v>48</v>
      </c>
      <c r="G36" s="351"/>
    </row>
    <row r="37" spans="1:7" ht="12.75">
      <c r="A37" s="368">
        <v>14</v>
      </c>
      <c r="B37" s="349" t="s">
        <v>462</v>
      </c>
      <c r="C37" s="349" t="s">
        <v>270</v>
      </c>
      <c r="D37" s="349" t="s">
        <v>85</v>
      </c>
      <c r="E37" s="18">
        <v>2009</v>
      </c>
      <c r="F37" s="350">
        <v>29.5</v>
      </c>
      <c r="G37" s="351">
        <v>29.5</v>
      </c>
    </row>
    <row r="38" spans="1:7" ht="12.75">
      <c r="A38" s="368">
        <v>15</v>
      </c>
      <c r="B38" s="349" t="s">
        <v>435</v>
      </c>
      <c r="C38" s="349" t="s">
        <v>436</v>
      </c>
      <c r="D38" s="349" t="s">
        <v>212</v>
      </c>
      <c r="E38" s="18">
        <v>2009</v>
      </c>
      <c r="F38" s="350">
        <v>54</v>
      </c>
      <c r="G38" s="351">
        <v>42</v>
      </c>
    </row>
    <row r="39" spans="1:7" ht="12.75">
      <c r="A39" s="368">
        <v>16</v>
      </c>
      <c r="B39" s="354" t="s">
        <v>439</v>
      </c>
      <c r="C39" s="349" t="s">
        <v>440</v>
      </c>
      <c r="D39" s="349" t="s">
        <v>212</v>
      </c>
      <c r="E39" s="18">
        <v>2010</v>
      </c>
      <c r="F39" s="350">
        <v>46</v>
      </c>
      <c r="G39" s="351">
        <v>35.5</v>
      </c>
    </row>
    <row r="40" spans="1:7" ht="12.75">
      <c r="A40" s="368"/>
      <c r="B40" s="369" t="s">
        <v>592</v>
      </c>
      <c r="C40" s="369" t="s">
        <v>593</v>
      </c>
      <c r="D40" s="369" t="s">
        <v>171</v>
      </c>
      <c r="E40" s="370">
        <v>2009</v>
      </c>
      <c r="F40" s="350"/>
      <c r="G40" s="351"/>
    </row>
    <row r="41" spans="1:7" ht="12.75">
      <c r="A41" s="368">
        <v>17</v>
      </c>
      <c r="B41" s="349" t="s">
        <v>469</v>
      </c>
      <c r="C41" s="349" t="s">
        <v>470</v>
      </c>
      <c r="D41" s="349" t="s">
        <v>171</v>
      </c>
      <c r="E41" s="18">
        <v>2009</v>
      </c>
      <c r="F41" s="350">
        <v>42</v>
      </c>
      <c r="G41" s="351">
        <v>42</v>
      </c>
    </row>
    <row r="42" spans="1:7" ht="12.75">
      <c r="A42" s="368">
        <v>18</v>
      </c>
      <c r="B42" s="349" t="s">
        <v>474</v>
      </c>
      <c r="C42" s="349" t="s">
        <v>494</v>
      </c>
      <c r="D42" s="349" t="s">
        <v>145</v>
      </c>
      <c r="E42" s="18">
        <v>2009</v>
      </c>
      <c r="F42" s="350">
        <v>52</v>
      </c>
      <c r="G42" s="351"/>
    </row>
    <row r="43" spans="1:7" ht="12.75">
      <c r="A43" s="368">
        <v>19</v>
      </c>
      <c r="B43" s="349" t="s">
        <v>474</v>
      </c>
      <c r="C43" s="349" t="s">
        <v>249</v>
      </c>
      <c r="D43" s="349" t="s">
        <v>145</v>
      </c>
      <c r="E43" s="18">
        <v>2009</v>
      </c>
      <c r="F43" s="350">
        <v>51</v>
      </c>
      <c r="G43" s="351"/>
    </row>
    <row r="44" spans="1:7" ht="12.75">
      <c r="A44" s="368"/>
      <c r="B44" s="369" t="s">
        <v>590</v>
      </c>
      <c r="C44" s="369" t="s">
        <v>591</v>
      </c>
      <c r="D44" s="369" t="s">
        <v>309</v>
      </c>
      <c r="E44" s="370">
        <v>2009</v>
      </c>
      <c r="F44" s="350"/>
      <c r="G44" s="351"/>
    </row>
    <row r="45" spans="1:7" ht="12.75">
      <c r="A45" s="368">
        <v>20</v>
      </c>
      <c r="B45" s="354" t="s">
        <v>205</v>
      </c>
      <c r="C45" s="349" t="s">
        <v>206</v>
      </c>
      <c r="D45" s="349" t="s">
        <v>127</v>
      </c>
      <c r="E45" s="18">
        <v>2010</v>
      </c>
      <c r="F45" s="350">
        <v>38</v>
      </c>
      <c r="G45" s="351">
        <v>34.5</v>
      </c>
    </row>
    <row r="46" spans="1:7" ht="12.75">
      <c r="A46" s="368">
        <v>21</v>
      </c>
      <c r="B46" s="354" t="s">
        <v>203</v>
      </c>
      <c r="C46" s="349" t="s">
        <v>204</v>
      </c>
      <c r="D46" s="349" t="s">
        <v>127</v>
      </c>
      <c r="E46" s="18">
        <v>2011</v>
      </c>
      <c r="F46" s="350">
        <v>42</v>
      </c>
      <c r="G46" s="351">
        <v>30</v>
      </c>
    </row>
    <row r="47" spans="1:7" ht="12.75">
      <c r="A47" s="368">
        <v>22</v>
      </c>
      <c r="B47" s="354" t="s">
        <v>200</v>
      </c>
      <c r="C47" s="349" t="s">
        <v>201</v>
      </c>
      <c r="D47" s="349" t="s">
        <v>127</v>
      </c>
      <c r="E47" s="18">
        <v>2011</v>
      </c>
      <c r="F47" s="350">
        <v>36</v>
      </c>
      <c r="G47" s="351">
        <v>26.5</v>
      </c>
    </row>
    <row r="48" spans="1:7" ht="12.75">
      <c r="A48" s="368">
        <v>23</v>
      </c>
      <c r="B48" s="349" t="s">
        <v>382</v>
      </c>
      <c r="C48" s="349" t="s">
        <v>383</v>
      </c>
      <c r="D48" s="349" t="s">
        <v>127</v>
      </c>
      <c r="E48" s="18">
        <v>2009</v>
      </c>
      <c r="F48" s="350">
        <v>32</v>
      </c>
      <c r="G48" s="351"/>
    </row>
    <row r="49" spans="1:7" ht="12.75">
      <c r="A49" s="368">
        <v>24</v>
      </c>
      <c r="B49" s="354" t="s">
        <v>477</v>
      </c>
      <c r="C49" s="349" t="s">
        <v>352</v>
      </c>
      <c r="D49" s="349" t="s">
        <v>255</v>
      </c>
      <c r="E49" s="18">
        <v>2012</v>
      </c>
      <c r="F49" s="350">
        <v>54</v>
      </c>
      <c r="G49" s="351"/>
    </row>
    <row r="50" spans="1:7" ht="12.75">
      <c r="A50" s="368">
        <v>25</v>
      </c>
      <c r="B50" s="349" t="s">
        <v>328</v>
      </c>
      <c r="C50" s="349" t="s">
        <v>272</v>
      </c>
      <c r="D50" s="349" t="s">
        <v>255</v>
      </c>
      <c r="E50" s="18">
        <v>2009</v>
      </c>
      <c r="F50" s="350">
        <v>54</v>
      </c>
      <c r="G50" s="351">
        <v>54</v>
      </c>
    </row>
    <row r="51" spans="1:7" ht="12.75">
      <c r="A51" s="368">
        <v>26</v>
      </c>
      <c r="B51" s="354" t="s">
        <v>176</v>
      </c>
      <c r="C51" s="349" t="s">
        <v>177</v>
      </c>
      <c r="D51" s="349" t="s">
        <v>136</v>
      </c>
      <c r="E51" s="18">
        <v>2011</v>
      </c>
      <c r="F51" s="350">
        <v>42</v>
      </c>
      <c r="G51" s="351">
        <v>42</v>
      </c>
    </row>
    <row r="52" spans="1:7" ht="12.75">
      <c r="A52" s="368">
        <v>27</v>
      </c>
      <c r="B52" s="354" t="s">
        <v>559</v>
      </c>
      <c r="C52" s="349" t="s">
        <v>560</v>
      </c>
      <c r="D52" s="349" t="s">
        <v>136</v>
      </c>
      <c r="E52" s="18">
        <v>2010</v>
      </c>
      <c r="F52" s="350">
        <v>29.5</v>
      </c>
      <c r="G52" s="351"/>
    </row>
    <row r="53" spans="1:7" ht="12.75">
      <c r="A53" s="368">
        <v>28</v>
      </c>
      <c r="B53" s="349" t="s">
        <v>561</v>
      </c>
      <c r="C53" s="349" t="s">
        <v>294</v>
      </c>
      <c r="D53" s="349" t="s">
        <v>136</v>
      </c>
      <c r="E53" s="18">
        <v>2010</v>
      </c>
      <c r="F53" s="350">
        <v>54</v>
      </c>
      <c r="G53" s="351"/>
    </row>
    <row r="54" spans="1:7" ht="12.75">
      <c r="A54" s="368">
        <v>29</v>
      </c>
      <c r="B54" s="349" t="s">
        <v>173</v>
      </c>
      <c r="C54" s="349" t="s">
        <v>174</v>
      </c>
      <c r="D54" s="349" t="s">
        <v>147</v>
      </c>
      <c r="E54" s="18">
        <v>2009</v>
      </c>
      <c r="F54" s="350">
        <v>22</v>
      </c>
      <c r="G54" s="351">
        <v>10.7</v>
      </c>
    </row>
    <row r="55" spans="1:7" ht="12.75">
      <c r="A55" s="368">
        <v>30</v>
      </c>
      <c r="B55" s="349" t="s">
        <v>473</v>
      </c>
      <c r="C55" s="349" t="s">
        <v>161</v>
      </c>
      <c r="D55" s="349" t="s">
        <v>147</v>
      </c>
      <c r="E55" s="18">
        <v>2009</v>
      </c>
      <c r="F55" s="350">
        <v>49</v>
      </c>
      <c r="G55" s="351"/>
    </row>
    <row r="56" spans="1:7" ht="12.75">
      <c r="A56" s="368">
        <v>31</v>
      </c>
      <c r="B56" s="354" t="s">
        <v>182</v>
      </c>
      <c r="C56" s="349" t="s">
        <v>129</v>
      </c>
      <c r="D56" s="349" t="s">
        <v>147</v>
      </c>
      <c r="E56" s="18">
        <v>2010</v>
      </c>
      <c r="F56" s="350">
        <v>29.5</v>
      </c>
      <c r="G56" s="351">
        <v>22.4</v>
      </c>
    </row>
    <row r="57" spans="1:7" ht="12.75">
      <c r="A57" s="368">
        <v>32</v>
      </c>
      <c r="B57" s="349" t="s">
        <v>465</v>
      </c>
      <c r="C57" s="349" t="s">
        <v>466</v>
      </c>
      <c r="D57" s="349" t="s">
        <v>467</v>
      </c>
      <c r="E57" s="18">
        <v>2009</v>
      </c>
      <c r="F57" s="350">
        <v>37</v>
      </c>
      <c r="G57" s="351">
        <v>37</v>
      </c>
    </row>
    <row r="58" spans="1:7" ht="12.75">
      <c r="A58" s="368">
        <v>33</v>
      </c>
      <c r="B58" s="349" t="s">
        <v>480</v>
      </c>
      <c r="C58" s="349" t="s">
        <v>481</v>
      </c>
      <c r="D58" s="349" t="s">
        <v>467</v>
      </c>
      <c r="E58" s="18">
        <v>2009</v>
      </c>
      <c r="F58" s="350">
        <v>54</v>
      </c>
      <c r="G58" s="351"/>
    </row>
    <row r="59" spans="1:7" ht="12.75">
      <c r="A59" s="368">
        <v>34</v>
      </c>
      <c r="B59" s="354" t="s">
        <v>471</v>
      </c>
      <c r="C59" s="349" t="s">
        <v>472</v>
      </c>
      <c r="D59" s="349" t="s">
        <v>252</v>
      </c>
      <c r="E59" s="18">
        <v>2012</v>
      </c>
      <c r="F59" s="350">
        <v>45</v>
      </c>
      <c r="G59" s="351">
        <v>45</v>
      </c>
    </row>
    <row r="60" spans="1:7" ht="12.75">
      <c r="A60" s="368">
        <v>35</v>
      </c>
      <c r="B60" s="349" t="s">
        <v>379</v>
      </c>
      <c r="C60" s="349" t="s">
        <v>276</v>
      </c>
      <c r="D60" s="349" t="s">
        <v>252</v>
      </c>
      <c r="E60" s="18">
        <v>2009</v>
      </c>
      <c r="F60" s="350">
        <v>30.5</v>
      </c>
      <c r="G60" s="351">
        <v>15.8</v>
      </c>
    </row>
    <row r="61" spans="1:7" ht="12.75">
      <c r="A61" s="368">
        <v>36</v>
      </c>
      <c r="B61" s="354" t="s">
        <v>463</v>
      </c>
      <c r="C61" s="349" t="s">
        <v>464</v>
      </c>
      <c r="D61" s="349" t="s">
        <v>246</v>
      </c>
      <c r="E61" s="18">
        <v>2010</v>
      </c>
      <c r="F61" s="350">
        <v>36</v>
      </c>
      <c r="G61" s="351">
        <v>35.5</v>
      </c>
    </row>
    <row r="62" spans="1:7" ht="12.75">
      <c r="A62" s="368">
        <v>37</v>
      </c>
      <c r="B62" s="354" t="s">
        <v>155</v>
      </c>
      <c r="C62" s="349" t="s">
        <v>362</v>
      </c>
      <c r="D62" s="349" t="s">
        <v>246</v>
      </c>
      <c r="E62" s="18">
        <v>2011</v>
      </c>
      <c r="F62" s="350">
        <v>54</v>
      </c>
      <c r="G62" s="351"/>
    </row>
    <row r="63" spans="1:7" ht="12.75">
      <c r="A63" s="368">
        <v>38</v>
      </c>
      <c r="B63" s="349" t="s">
        <v>564</v>
      </c>
      <c r="C63" s="349" t="s">
        <v>151</v>
      </c>
      <c r="D63" s="349" t="s">
        <v>336</v>
      </c>
      <c r="E63" s="18">
        <v>2011</v>
      </c>
      <c r="F63" s="350">
        <v>43</v>
      </c>
      <c r="G63" s="351"/>
    </row>
    <row r="64" spans="1:7" ht="12.75">
      <c r="A64" s="368"/>
      <c r="B64" s="369" t="s">
        <v>596</v>
      </c>
      <c r="C64" s="369" t="s">
        <v>337</v>
      </c>
      <c r="D64" s="369" t="s">
        <v>336</v>
      </c>
      <c r="E64" s="370">
        <v>2009</v>
      </c>
      <c r="F64" s="350"/>
      <c r="G64" s="351"/>
    </row>
    <row r="65" spans="1:7" ht="12.75">
      <c r="A65" s="368">
        <v>39</v>
      </c>
      <c r="B65" s="349" t="s">
        <v>437</v>
      </c>
      <c r="C65" s="349" t="s">
        <v>438</v>
      </c>
      <c r="D65" s="349" t="s">
        <v>89</v>
      </c>
      <c r="E65" s="18">
        <v>2009</v>
      </c>
      <c r="F65" s="350">
        <v>40</v>
      </c>
      <c r="G65" s="351">
        <v>38</v>
      </c>
    </row>
    <row r="66" spans="1:7" ht="13.5" thickBot="1">
      <c r="A66" s="371">
        <v>40</v>
      </c>
      <c r="B66" s="358" t="s">
        <v>198</v>
      </c>
      <c r="C66" s="359" t="s">
        <v>199</v>
      </c>
      <c r="D66" s="359" t="s">
        <v>89</v>
      </c>
      <c r="E66" s="360">
        <v>2010</v>
      </c>
      <c r="F66" s="361">
        <v>32.5</v>
      </c>
      <c r="G66" s="362">
        <v>23.2</v>
      </c>
    </row>
    <row r="67" spans="2:4" ht="13.5" thickBot="1">
      <c r="B67" s="98"/>
      <c r="C67" s="63"/>
      <c r="D67" s="63"/>
    </row>
    <row r="68" spans="1:7" ht="12.75">
      <c r="A68" s="363"/>
      <c r="B68" s="338" t="s">
        <v>112</v>
      </c>
      <c r="C68" s="339" t="s">
        <v>587</v>
      </c>
      <c r="D68" s="340" t="s">
        <v>588</v>
      </c>
      <c r="E68" s="341" t="s">
        <v>589</v>
      </c>
      <c r="F68" s="342" t="s">
        <v>86</v>
      </c>
      <c r="G68" s="343" t="s">
        <v>87</v>
      </c>
    </row>
    <row r="69" spans="1:7" ht="12.75">
      <c r="A69" s="344"/>
      <c r="B69" s="345" t="s">
        <v>393</v>
      </c>
      <c r="C69" s="372"/>
      <c r="D69" s="372"/>
      <c r="E69" s="346"/>
      <c r="F69" s="347"/>
      <c r="G69" s="348"/>
    </row>
    <row r="70" spans="1:7" ht="12.75">
      <c r="A70" s="344"/>
      <c r="B70" s="369" t="s">
        <v>235</v>
      </c>
      <c r="C70" s="369" t="s">
        <v>333</v>
      </c>
      <c r="D70" s="369" t="s">
        <v>102</v>
      </c>
      <c r="E70" s="370">
        <v>2008</v>
      </c>
      <c r="F70" s="350"/>
      <c r="G70" s="351"/>
    </row>
    <row r="71" spans="1:7" ht="12.75">
      <c r="A71" s="344">
        <v>1</v>
      </c>
      <c r="B71" s="354" t="s">
        <v>374</v>
      </c>
      <c r="C71" s="349" t="s">
        <v>242</v>
      </c>
      <c r="D71" s="349" t="s">
        <v>102</v>
      </c>
      <c r="E71" s="18">
        <v>2008</v>
      </c>
      <c r="F71" s="350">
        <v>33.5</v>
      </c>
      <c r="G71" s="351">
        <v>27</v>
      </c>
    </row>
    <row r="72" spans="1:7" ht="12.75">
      <c r="A72" s="368">
        <v>2</v>
      </c>
      <c r="B72" s="354" t="s">
        <v>475</v>
      </c>
      <c r="C72" s="349" t="s">
        <v>495</v>
      </c>
      <c r="D72" s="349" t="s">
        <v>85</v>
      </c>
      <c r="E72" s="18">
        <v>2008</v>
      </c>
      <c r="F72" s="350">
        <v>54</v>
      </c>
      <c r="G72" s="351"/>
    </row>
    <row r="73" spans="1:7" ht="12.75">
      <c r="A73" s="344">
        <v>3</v>
      </c>
      <c r="B73" s="349" t="s">
        <v>257</v>
      </c>
      <c r="C73" s="349" t="s">
        <v>258</v>
      </c>
      <c r="D73" s="349" t="s">
        <v>212</v>
      </c>
      <c r="E73" s="18">
        <v>2007</v>
      </c>
      <c r="F73" s="350">
        <v>31.5</v>
      </c>
      <c r="G73" s="351">
        <v>19.2</v>
      </c>
    </row>
    <row r="74" spans="1:7" ht="12.75">
      <c r="A74" s="368">
        <v>4</v>
      </c>
      <c r="B74" s="349" t="s">
        <v>441</v>
      </c>
      <c r="C74" s="349" t="s">
        <v>308</v>
      </c>
      <c r="D74" s="349" t="s">
        <v>171</v>
      </c>
      <c r="E74" s="18">
        <v>2007</v>
      </c>
      <c r="F74" s="350">
        <v>37</v>
      </c>
      <c r="G74" s="351">
        <v>34.5</v>
      </c>
    </row>
    <row r="75" spans="1:7" ht="12.75">
      <c r="A75" s="368"/>
      <c r="B75" s="369" t="s">
        <v>599</v>
      </c>
      <c r="C75" s="369" t="s">
        <v>194</v>
      </c>
      <c r="D75" s="369" t="s">
        <v>145</v>
      </c>
      <c r="E75" s="370">
        <v>2008</v>
      </c>
      <c r="F75" s="350"/>
      <c r="G75" s="351"/>
    </row>
    <row r="76" spans="1:7" ht="12.75">
      <c r="A76" s="344">
        <v>5</v>
      </c>
      <c r="B76" s="349" t="s">
        <v>307</v>
      </c>
      <c r="C76" s="349" t="s">
        <v>308</v>
      </c>
      <c r="D76" s="349" t="s">
        <v>309</v>
      </c>
      <c r="E76" s="18">
        <v>2007</v>
      </c>
      <c r="F76" s="350">
        <v>22.8</v>
      </c>
      <c r="G76" s="351">
        <v>16.8</v>
      </c>
    </row>
    <row r="77" spans="1:7" ht="12.75">
      <c r="A77" s="344"/>
      <c r="B77" s="369" t="s">
        <v>597</v>
      </c>
      <c r="C77" s="369" t="s">
        <v>598</v>
      </c>
      <c r="D77" s="369" t="s">
        <v>127</v>
      </c>
      <c r="E77" s="370">
        <v>2008</v>
      </c>
      <c r="F77" s="350"/>
      <c r="G77" s="351"/>
    </row>
    <row r="78" spans="1:7" ht="12.75">
      <c r="A78" s="368">
        <v>6</v>
      </c>
      <c r="B78" s="354" t="s">
        <v>342</v>
      </c>
      <c r="C78" s="349" t="s">
        <v>370</v>
      </c>
      <c r="D78" s="349" t="s">
        <v>127</v>
      </c>
      <c r="E78" s="18">
        <v>2008</v>
      </c>
      <c r="F78" s="350">
        <v>28</v>
      </c>
      <c r="G78" s="351">
        <v>19.6</v>
      </c>
    </row>
    <row r="79" spans="1:7" ht="12.75">
      <c r="A79" s="344">
        <v>7</v>
      </c>
      <c r="B79" s="354" t="s">
        <v>191</v>
      </c>
      <c r="C79" s="349" t="s">
        <v>192</v>
      </c>
      <c r="D79" s="349" t="s">
        <v>127</v>
      </c>
      <c r="E79" s="18">
        <v>2008</v>
      </c>
      <c r="F79" s="350">
        <v>22</v>
      </c>
      <c r="G79" s="351">
        <v>22</v>
      </c>
    </row>
    <row r="80" spans="1:7" ht="12.75">
      <c r="A80" s="368">
        <v>8</v>
      </c>
      <c r="B80" s="349" t="s">
        <v>208</v>
      </c>
      <c r="C80" s="349" t="s">
        <v>209</v>
      </c>
      <c r="D80" s="349" t="s">
        <v>127</v>
      </c>
      <c r="E80" s="18">
        <v>2007</v>
      </c>
      <c r="F80" s="350">
        <v>17.8</v>
      </c>
      <c r="G80" s="351">
        <v>11.3</v>
      </c>
    </row>
    <row r="81" spans="1:7" ht="12.75">
      <c r="A81" s="368"/>
      <c r="B81" s="369" t="s">
        <v>600</v>
      </c>
      <c r="C81" s="369" t="s">
        <v>601</v>
      </c>
      <c r="D81" s="369" t="s">
        <v>255</v>
      </c>
      <c r="E81" s="370">
        <v>2008</v>
      </c>
      <c r="F81" s="350"/>
      <c r="G81" s="351"/>
    </row>
    <row r="82" spans="1:7" ht="12.75">
      <c r="A82" s="344">
        <v>9</v>
      </c>
      <c r="B82" s="354" t="s">
        <v>193</v>
      </c>
      <c r="C82" s="349" t="s">
        <v>194</v>
      </c>
      <c r="D82" s="349" t="s">
        <v>136</v>
      </c>
      <c r="E82" s="18">
        <v>2008</v>
      </c>
      <c r="F82" s="350">
        <v>32</v>
      </c>
      <c r="G82" s="351">
        <v>22.8</v>
      </c>
    </row>
    <row r="83" spans="1:7" ht="12.75">
      <c r="A83" s="344"/>
      <c r="B83" s="370" t="s">
        <v>305</v>
      </c>
      <c r="C83" s="370" t="s">
        <v>254</v>
      </c>
      <c r="D83" s="369" t="s">
        <v>304</v>
      </c>
      <c r="E83" s="370">
        <v>2008</v>
      </c>
      <c r="F83" s="350"/>
      <c r="G83" s="351"/>
    </row>
    <row r="84" spans="1:7" ht="12.75">
      <c r="A84" s="368">
        <v>10</v>
      </c>
      <c r="B84" s="354" t="s">
        <v>442</v>
      </c>
      <c r="C84" s="349" t="s">
        <v>443</v>
      </c>
      <c r="D84" s="349" t="s">
        <v>246</v>
      </c>
      <c r="E84" s="18">
        <v>2008</v>
      </c>
      <c r="F84" s="350">
        <v>50</v>
      </c>
      <c r="G84" s="351">
        <v>41</v>
      </c>
    </row>
    <row r="85" spans="1:7" ht="12.75">
      <c r="A85" s="344">
        <v>11</v>
      </c>
      <c r="B85" s="349" t="s">
        <v>310</v>
      </c>
      <c r="C85" s="349" t="s">
        <v>311</v>
      </c>
      <c r="D85" s="349" t="s">
        <v>89</v>
      </c>
      <c r="E85" s="18">
        <v>2007</v>
      </c>
      <c r="F85" s="350">
        <v>26</v>
      </c>
      <c r="G85" s="351">
        <v>27.5</v>
      </c>
    </row>
    <row r="86" spans="1:7" ht="13.5" thickBot="1">
      <c r="A86" s="357"/>
      <c r="B86" s="373" t="s">
        <v>602</v>
      </c>
      <c r="C86" s="373" t="s">
        <v>192</v>
      </c>
      <c r="D86" s="373" t="s">
        <v>89</v>
      </c>
      <c r="E86" s="374">
        <v>2008</v>
      </c>
      <c r="F86" s="361"/>
      <c r="G86" s="362"/>
    </row>
    <row r="87" spans="2:4" ht="13.5" thickBot="1">
      <c r="B87" s="98"/>
      <c r="C87" s="63"/>
      <c r="D87" s="63"/>
    </row>
    <row r="88" spans="1:7" ht="12.75">
      <c r="A88" s="363"/>
      <c r="B88" s="338" t="s">
        <v>112</v>
      </c>
      <c r="C88" s="339" t="s">
        <v>587</v>
      </c>
      <c r="D88" s="340" t="s">
        <v>588</v>
      </c>
      <c r="E88" s="341" t="s">
        <v>589</v>
      </c>
      <c r="F88" s="342" t="s">
        <v>86</v>
      </c>
      <c r="G88" s="343" t="s">
        <v>87</v>
      </c>
    </row>
    <row r="89" spans="1:7" ht="12.75">
      <c r="A89" s="344"/>
      <c r="B89" s="364" t="s">
        <v>390</v>
      </c>
      <c r="C89" s="365"/>
      <c r="D89" s="365"/>
      <c r="E89" s="365"/>
      <c r="F89" s="366"/>
      <c r="G89" s="367"/>
    </row>
    <row r="90" spans="1:7" ht="12.75">
      <c r="A90" s="368">
        <v>1</v>
      </c>
      <c r="B90" s="349" t="s">
        <v>345</v>
      </c>
      <c r="C90" s="349" t="s">
        <v>249</v>
      </c>
      <c r="D90" s="349" t="s">
        <v>266</v>
      </c>
      <c r="E90" s="18">
        <v>2007</v>
      </c>
      <c r="F90" s="350">
        <v>30</v>
      </c>
      <c r="G90" s="351"/>
    </row>
    <row r="91" spans="1:7" ht="12.75">
      <c r="A91" s="368">
        <v>2</v>
      </c>
      <c r="B91" s="349" t="s">
        <v>343</v>
      </c>
      <c r="C91" s="349" t="s">
        <v>344</v>
      </c>
      <c r="D91" s="349" t="s">
        <v>266</v>
      </c>
      <c r="E91" s="18">
        <v>2007</v>
      </c>
      <c r="F91" s="350">
        <v>30.5</v>
      </c>
      <c r="G91" s="351"/>
    </row>
    <row r="92" spans="1:7" ht="12.75">
      <c r="A92" s="368">
        <v>3</v>
      </c>
      <c r="B92" s="354" t="s">
        <v>318</v>
      </c>
      <c r="C92" s="349" t="s">
        <v>88</v>
      </c>
      <c r="D92" s="349" t="s">
        <v>130</v>
      </c>
      <c r="E92" s="18">
        <v>2008</v>
      </c>
      <c r="F92" s="350">
        <v>30</v>
      </c>
      <c r="G92" s="351"/>
    </row>
    <row r="93" spans="1:7" ht="12.75">
      <c r="A93" s="368">
        <v>4</v>
      </c>
      <c r="B93" s="349" t="s">
        <v>287</v>
      </c>
      <c r="C93" s="349" t="s">
        <v>312</v>
      </c>
      <c r="D93" s="349" t="s">
        <v>130</v>
      </c>
      <c r="E93" s="18">
        <v>2007</v>
      </c>
      <c r="F93" s="350">
        <v>19.6</v>
      </c>
      <c r="G93" s="351">
        <v>13.7</v>
      </c>
    </row>
    <row r="94" spans="1:7" ht="12.75">
      <c r="A94" s="368">
        <v>5</v>
      </c>
      <c r="B94" s="354" t="s">
        <v>287</v>
      </c>
      <c r="C94" s="349" t="s">
        <v>319</v>
      </c>
      <c r="D94" s="349" t="s">
        <v>130</v>
      </c>
      <c r="E94" s="18">
        <v>2008</v>
      </c>
      <c r="F94" s="350">
        <v>21.2</v>
      </c>
      <c r="G94" s="351"/>
    </row>
    <row r="95" spans="1:7" ht="12.75">
      <c r="A95" s="368">
        <v>6</v>
      </c>
      <c r="B95" s="349" t="s">
        <v>282</v>
      </c>
      <c r="C95" s="349" t="s">
        <v>129</v>
      </c>
      <c r="D95" s="349" t="s">
        <v>256</v>
      </c>
      <c r="E95" s="18">
        <v>2007</v>
      </c>
      <c r="F95" s="350">
        <v>22.8</v>
      </c>
      <c r="G95" s="351">
        <v>17.2</v>
      </c>
    </row>
    <row r="96" spans="1:7" ht="12.75">
      <c r="A96" s="368"/>
      <c r="B96" s="369" t="s">
        <v>611</v>
      </c>
      <c r="C96" s="369" t="s">
        <v>338</v>
      </c>
      <c r="D96" s="369" t="s">
        <v>256</v>
      </c>
      <c r="E96" s="370">
        <v>2008</v>
      </c>
      <c r="F96" s="350"/>
      <c r="G96" s="351"/>
    </row>
    <row r="97" spans="1:7" ht="12.75">
      <c r="A97" s="368">
        <v>7</v>
      </c>
      <c r="B97" s="354" t="s">
        <v>306</v>
      </c>
      <c r="C97" s="349" t="s">
        <v>291</v>
      </c>
      <c r="D97" s="349" t="s">
        <v>102</v>
      </c>
      <c r="E97" s="18">
        <v>2008</v>
      </c>
      <c r="F97" s="350">
        <v>24</v>
      </c>
      <c r="G97" s="351">
        <v>20.4</v>
      </c>
    </row>
    <row r="98" spans="1:7" ht="12.75">
      <c r="A98" s="368">
        <v>8</v>
      </c>
      <c r="B98" s="354" t="s">
        <v>320</v>
      </c>
      <c r="C98" s="349" t="s">
        <v>283</v>
      </c>
      <c r="D98" s="349" t="s">
        <v>102</v>
      </c>
      <c r="E98" s="18">
        <v>2008</v>
      </c>
      <c r="F98" s="350">
        <v>15.9</v>
      </c>
      <c r="G98" s="351">
        <v>15.8</v>
      </c>
    </row>
    <row r="99" spans="1:7" ht="12.75">
      <c r="A99" s="368">
        <v>9</v>
      </c>
      <c r="B99" s="349" t="s">
        <v>280</v>
      </c>
      <c r="C99" s="349" t="s">
        <v>281</v>
      </c>
      <c r="D99" s="349" t="s">
        <v>133</v>
      </c>
      <c r="E99" s="18">
        <v>2007</v>
      </c>
      <c r="F99" s="350">
        <v>19.6</v>
      </c>
      <c r="G99" s="351">
        <v>16.5</v>
      </c>
    </row>
    <row r="100" spans="1:7" ht="12.75">
      <c r="A100" s="368">
        <v>10</v>
      </c>
      <c r="B100" s="349" t="s">
        <v>292</v>
      </c>
      <c r="C100" s="349" t="s">
        <v>490</v>
      </c>
      <c r="D100" s="349" t="s">
        <v>133</v>
      </c>
      <c r="E100" s="18">
        <v>2007</v>
      </c>
      <c r="F100" s="350">
        <v>46</v>
      </c>
      <c r="G100" s="351"/>
    </row>
    <row r="101" spans="1:7" ht="12.75">
      <c r="A101" s="368">
        <v>11</v>
      </c>
      <c r="B101" s="349" t="s">
        <v>342</v>
      </c>
      <c r="C101" s="349" t="s">
        <v>161</v>
      </c>
      <c r="D101" s="349" t="s">
        <v>133</v>
      </c>
      <c r="E101" s="18">
        <v>2007</v>
      </c>
      <c r="F101" s="350">
        <v>27</v>
      </c>
      <c r="G101" s="351">
        <v>27</v>
      </c>
    </row>
    <row r="102" spans="1:7" ht="12.75">
      <c r="A102" s="368">
        <v>12</v>
      </c>
      <c r="B102" s="354" t="s">
        <v>416</v>
      </c>
      <c r="C102" s="349" t="s">
        <v>417</v>
      </c>
      <c r="D102" s="349" t="s">
        <v>133</v>
      </c>
      <c r="E102" s="18">
        <v>2007</v>
      </c>
      <c r="F102" s="350">
        <v>30.5</v>
      </c>
      <c r="G102" s="351">
        <v>25.6</v>
      </c>
    </row>
    <row r="103" spans="1:7" ht="12.75">
      <c r="A103" s="368">
        <v>13</v>
      </c>
      <c r="B103" s="354" t="s">
        <v>169</v>
      </c>
      <c r="C103" s="349" t="s">
        <v>170</v>
      </c>
      <c r="D103" s="349" t="s">
        <v>133</v>
      </c>
      <c r="E103" s="18">
        <v>2008</v>
      </c>
      <c r="F103" s="350">
        <v>18.2</v>
      </c>
      <c r="G103" s="351">
        <v>10.4</v>
      </c>
    </row>
    <row r="104" spans="1:7" ht="12.75">
      <c r="A104" s="368">
        <v>14</v>
      </c>
      <c r="B104" s="354" t="s">
        <v>157</v>
      </c>
      <c r="C104" s="349" t="s">
        <v>144</v>
      </c>
      <c r="D104" s="349" t="s">
        <v>85</v>
      </c>
      <c r="E104" s="18">
        <v>2008</v>
      </c>
      <c r="F104" s="350">
        <v>14</v>
      </c>
      <c r="G104" s="351">
        <v>10.9</v>
      </c>
    </row>
    <row r="105" spans="1:7" ht="12.75">
      <c r="A105" s="368">
        <v>15</v>
      </c>
      <c r="B105" s="349" t="s">
        <v>347</v>
      </c>
      <c r="C105" s="349" t="s">
        <v>353</v>
      </c>
      <c r="D105" s="349" t="s">
        <v>85</v>
      </c>
      <c r="E105" s="18">
        <v>2007</v>
      </c>
      <c r="F105" s="350">
        <v>51</v>
      </c>
      <c r="G105" s="351"/>
    </row>
    <row r="106" spans="1:7" ht="12.75">
      <c r="A106" s="368"/>
      <c r="B106" s="369" t="s">
        <v>603</v>
      </c>
      <c r="C106" s="369" t="s">
        <v>604</v>
      </c>
      <c r="D106" s="369" t="s">
        <v>212</v>
      </c>
      <c r="E106" s="370">
        <v>2008</v>
      </c>
      <c r="F106" s="350"/>
      <c r="G106" s="351"/>
    </row>
    <row r="107" spans="1:7" ht="12.75">
      <c r="A107" s="368">
        <v>16</v>
      </c>
      <c r="B107" s="354" t="s">
        <v>513</v>
      </c>
      <c r="C107" s="349" t="s">
        <v>514</v>
      </c>
      <c r="D107" s="349" t="s">
        <v>212</v>
      </c>
      <c r="E107" s="18">
        <v>2007</v>
      </c>
      <c r="F107" s="350">
        <v>43</v>
      </c>
      <c r="G107" s="351"/>
    </row>
    <row r="108" spans="1:7" ht="12.75">
      <c r="A108" s="368">
        <v>17</v>
      </c>
      <c r="B108" s="354" t="s">
        <v>531</v>
      </c>
      <c r="C108" s="349" t="s">
        <v>148</v>
      </c>
      <c r="D108" s="349" t="s">
        <v>212</v>
      </c>
      <c r="E108" s="18">
        <v>2008</v>
      </c>
      <c r="F108" s="350">
        <v>27</v>
      </c>
      <c r="G108" s="351"/>
    </row>
    <row r="109" spans="1:7" ht="12.75">
      <c r="A109" s="368">
        <v>18</v>
      </c>
      <c r="B109" s="349" t="s">
        <v>315</v>
      </c>
      <c r="C109" s="349" t="s">
        <v>129</v>
      </c>
      <c r="D109" s="349" t="s">
        <v>212</v>
      </c>
      <c r="E109" s="18">
        <v>2007</v>
      </c>
      <c r="F109" s="350">
        <v>31</v>
      </c>
      <c r="G109" s="351"/>
    </row>
    <row r="110" spans="1:7" ht="12.75">
      <c r="A110" s="368">
        <v>19</v>
      </c>
      <c r="B110" s="349" t="s">
        <v>339</v>
      </c>
      <c r="C110" s="349" t="s">
        <v>286</v>
      </c>
      <c r="D110" s="349" t="s">
        <v>212</v>
      </c>
      <c r="E110" s="18">
        <v>2007</v>
      </c>
      <c r="F110" s="350">
        <v>35</v>
      </c>
      <c r="G110" s="351"/>
    </row>
    <row r="111" spans="1:7" ht="12.75">
      <c r="A111" s="368"/>
      <c r="B111" s="369" t="s">
        <v>609</v>
      </c>
      <c r="C111" s="369" t="s">
        <v>148</v>
      </c>
      <c r="D111" s="369" t="s">
        <v>171</v>
      </c>
      <c r="E111" s="370">
        <v>2007</v>
      </c>
      <c r="F111" s="350"/>
      <c r="G111" s="351"/>
    </row>
    <row r="112" spans="1:7" ht="12.75">
      <c r="A112" s="368"/>
      <c r="B112" s="369" t="s">
        <v>216</v>
      </c>
      <c r="C112" s="369" t="s">
        <v>88</v>
      </c>
      <c r="D112" s="369" t="s">
        <v>171</v>
      </c>
      <c r="E112" s="370">
        <v>2008</v>
      </c>
      <c r="F112" s="350"/>
      <c r="G112" s="351"/>
    </row>
    <row r="113" spans="1:7" ht="12.75">
      <c r="A113" s="368"/>
      <c r="B113" s="369" t="s">
        <v>605</v>
      </c>
      <c r="C113" s="369" t="s">
        <v>322</v>
      </c>
      <c r="D113" s="369" t="s">
        <v>145</v>
      </c>
      <c r="E113" s="370">
        <v>2008</v>
      </c>
      <c r="F113" s="350"/>
      <c r="G113" s="351"/>
    </row>
    <row r="114" spans="1:7" ht="12.75">
      <c r="A114" s="368">
        <v>20</v>
      </c>
      <c r="B114" s="354" t="s">
        <v>316</v>
      </c>
      <c r="C114" s="349" t="s">
        <v>317</v>
      </c>
      <c r="D114" s="349" t="s">
        <v>145</v>
      </c>
      <c r="E114" s="18">
        <v>2008</v>
      </c>
      <c r="F114" s="350">
        <v>27</v>
      </c>
      <c r="G114" s="351"/>
    </row>
    <row r="115" spans="1:7" ht="12.75">
      <c r="A115" s="368">
        <v>21</v>
      </c>
      <c r="B115" s="354" t="s">
        <v>496</v>
      </c>
      <c r="C115" s="349" t="s">
        <v>497</v>
      </c>
      <c r="D115" s="349" t="s">
        <v>145</v>
      </c>
      <c r="E115" s="18">
        <v>2008</v>
      </c>
      <c r="F115" s="350">
        <v>54</v>
      </c>
      <c r="G115" s="351"/>
    </row>
    <row r="116" spans="1:7" ht="12.75">
      <c r="A116" s="368">
        <v>22</v>
      </c>
      <c r="B116" s="354" t="s">
        <v>224</v>
      </c>
      <c r="C116" s="349" t="s">
        <v>225</v>
      </c>
      <c r="D116" s="349" t="s">
        <v>127</v>
      </c>
      <c r="E116" s="18">
        <v>2008</v>
      </c>
      <c r="F116" s="350">
        <v>6.2</v>
      </c>
      <c r="G116" s="351">
        <v>6.3</v>
      </c>
    </row>
    <row r="117" spans="1:7" ht="12.75">
      <c r="A117" s="368">
        <v>23</v>
      </c>
      <c r="B117" s="349" t="s">
        <v>434</v>
      </c>
      <c r="C117" s="349" t="s">
        <v>84</v>
      </c>
      <c r="D117" s="349" t="s">
        <v>127</v>
      </c>
      <c r="E117" s="18">
        <v>2007</v>
      </c>
      <c r="F117" s="350">
        <v>33.5</v>
      </c>
      <c r="G117" s="351">
        <v>26.5</v>
      </c>
    </row>
    <row r="118" spans="1:7" ht="12.75">
      <c r="A118" s="368">
        <v>24</v>
      </c>
      <c r="B118" s="354" t="s">
        <v>203</v>
      </c>
      <c r="C118" s="349" t="s">
        <v>226</v>
      </c>
      <c r="D118" s="349" t="s">
        <v>127</v>
      </c>
      <c r="E118" s="18">
        <v>2008</v>
      </c>
      <c r="F118" s="350">
        <v>18.2</v>
      </c>
      <c r="G118" s="351">
        <v>11.5</v>
      </c>
    </row>
    <row r="119" spans="1:7" ht="12.75">
      <c r="A119" s="368">
        <v>25</v>
      </c>
      <c r="B119" s="349" t="s">
        <v>275</v>
      </c>
      <c r="C119" s="349" t="s">
        <v>276</v>
      </c>
      <c r="D119" s="349" t="s">
        <v>127</v>
      </c>
      <c r="E119" s="18">
        <v>2007</v>
      </c>
      <c r="F119" s="350">
        <v>32</v>
      </c>
      <c r="G119" s="351">
        <v>27</v>
      </c>
    </row>
    <row r="120" spans="1:7" ht="12.75">
      <c r="A120" s="368">
        <v>26</v>
      </c>
      <c r="B120" s="354" t="s">
        <v>202</v>
      </c>
      <c r="C120" s="349" t="s">
        <v>144</v>
      </c>
      <c r="D120" s="349" t="s">
        <v>127</v>
      </c>
      <c r="E120" s="18">
        <v>2008</v>
      </c>
      <c r="F120" s="350">
        <v>34.5</v>
      </c>
      <c r="G120" s="351"/>
    </row>
    <row r="121" spans="1:7" ht="12.75">
      <c r="A121" s="368">
        <v>27</v>
      </c>
      <c r="B121" s="354" t="s">
        <v>380</v>
      </c>
      <c r="C121" s="349" t="s">
        <v>381</v>
      </c>
      <c r="D121" s="349" t="s">
        <v>127</v>
      </c>
      <c r="E121" s="18">
        <v>2008</v>
      </c>
      <c r="F121" s="350">
        <v>28</v>
      </c>
      <c r="G121" s="351">
        <v>17.7</v>
      </c>
    </row>
    <row r="122" spans="1:7" ht="12.75">
      <c r="A122" s="368">
        <v>28</v>
      </c>
      <c r="B122" s="354" t="s">
        <v>323</v>
      </c>
      <c r="C122" s="349" t="s">
        <v>161</v>
      </c>
      <c r="D122" s="349" t="s">
        <v>255</v>
      </c>
      <c r="E122" s="18">
        <v>2008</v>
      </c>
      <c r="F122" s="350">
        <v>35</v>
      </c>
      <c r="G122" s="351">
        <v>27</v>
      </c>
    </row>
    <row r="123" spans="1:7" ht="12.75">
      <c r="A123" s="368">
        <v>29</v>
      </c>
      <c r="B123" s="354" t="s">
        <v>314</v>
      </c>
      <c r="C123" s="349" t="s">
        <v>152</v>
      </c>
      <c r="D123" s="349" t="s">
        <v>255</v>
      </c>
      <c r="E123" s="18">
        <v>2008</v>
      </c>
      <c r="F123" s="350">
        <v>27.5</v>
      </c>
      <c r="G123" s="351">
        <v>22</v>
      </c>
    </row>
    <row r="124" spans="1:7" ht="12.75">
      <c r="A124" s="368">
        <v>30</v>
      </c>
      <c r="B124" s="354" t="s">
        <v>196</v>
      </c>
      <c r="C124" s="349" t="s">
        <v>197</v>
      </c>
      <c r="D124" s="349" t="s">
        <v>136</v>
      </c>
      <c r="E124" s="18">
        <v>2008</v>
      </c>
      <c r="F124" s="350">
        <v>20</v>
      </c>
      <c r="G124" s="351">
        <v>15.8</v>
      </c>
    </row>
    <row r="125" spans="1:7" ht="12.75">
      <c r="A125" s="368"/>
      <c r="B125" s="369" t="s">
        <v>606</v>
      </c>
      <c r="C125" s="369" t="s">
        <v>607</v>
      </c>
      <c r="D125" s="369" t="s">
        <v>136</v>
      </c>
      <c r="E125" s="370">
        <v>2007</v>
      </c>
      <c r="F125" s="350"/>
      <c r="G125" s="351"/>
    </row>
    <row r="126" spans="1:7" ht="12.75">
      <c r="A126" s="368"/>
      <c r="B126" s="369" t="s">
        <v>608</v>
      </c>
      <c r="C126" s="369" t="s">
        <v>604</v>
      </c>
      <c r="D126" s="369" t="s">
        <v>136</v>
      </c>
      <c r="E126" s="370">
        <v>2008</v>
      </c>
      <c r="F126" s="350"/>
      <c r="G126" s="351"/>
    </row>
    <row r="127" spans="1:7" ht="12.75">
      <c r="A127" s="368">
        <v>31</v>
      </c>
      <c r="B127" s="354" t="s">
        <v>536</v>
      </c>
      <c r="C127" s="349" t="s">
        <v>149</v>
      </c>
      <c r="D127" s="349" t="s">
        <v>136</v>
      </c>
      <c r="E127" s="18">
        <v>2008</v>
      </c>
      <c r="F127" s="350">
        <v>46</v>
      </c>
      <c r="G127" s="351"/>
    </row>
    <row r="128" spans="1:7" ht="12.75">
      <c r="A128" s="368"/>
      <c r="B128" s="369" t="s">
        <v>610</v>
      </c>
      <c r="C128" s="369" t="s">
        <v>84</v>
      </c>
      <c r="D128" s="369" t="s">
        <v>136</v>
      </c>
      <c r="E128" s="370">
        <v>2007</v>
      </c>
      <c r="F128" s="355"/>
      <c r="G128" s="351"/>
    </row>
    <row r="129" spans="1:7" ht="12.75">
      <c r="A129" s="368">
        <v>32</v>
      </c>
      <c r="B129" s="354" t="s">
        <v>532</v>
      </c>
      <c r="C129" s="349" t="s">
        <v>533</v>
      </c>
      <c r="D129" s="349" t="s">
        <v>136</v>
      </c>
      <c r="E129" s="18">
        <v>2008</v>
      </c>
      <c r="F129" s="350">
        <v>30</v>
      </c>
      <c r="G129" s="351"/>
    </row>
    <row r="130" spans="1:7" ht="12.75">
      <c r="A130" s="368">
        <v>33</v>
      </c>
      <c r="B130" s="354" t="s">
        <v>173</v>
      </c>
      <c r="C130" s="349" t="s">
        <v>227</v>
      </c>
      <c r="D130" s="349" t="s">
        <v>147</v>
      </c>
      <c r="E130" s="18">
        <v>2008</v>
      </c>
      <c r="F130" s="350">
        <v>30</v>
      </c>
      <c r="G130" s="351">
        <v>11.2</v>
      </c>
    </row>
    <row r="131" spans="1:7" ht="12.75">
      <c r="A131" s="368">
        <v>34</v>
      </c>
      <c r="B131" s="349" t="s">
        <v>487</v>
      </c>
      <c r="C131" s="349" t="s">
        <v>488</v>
      </c>
      <c r="D131" s="349" t="s">
        <v>221</v>
      </c>
      <c r="E131" s="18">
        <v>2007</v>
      </c>
      <c r="F131" s="350">
        <v>36</v>
      </c>
      <c r="G131" s="351"/>
    </row>
    <row r="132" spans="1:7" ht="12.75">
      <c r="A132" s="368">
        <v>35</v>
      </c>
      <c r="B132" s="349" t="s">
        <v>220</v>
      </c>
      <c r="C132" s="349" t="s">
        <v>144</v>
      </c>
      <c r="D132" s="349" t="s">
        <v>221</v>
      </c>
      <c r="E132" s="18">
        <v>2007</v>
      </c>
      <c r="F132" s="350">
        <v>23.3</v>
      </c>
      <c r="G132" s="351">
        <v>12</v>
      </c>
    </row>
    <row r="133" spans="1:7" ht="12.75">
      <c r="A133" s="368">
        <v>36</v>
      </c>
      <c r="B133" s="349" t="s">
        <v>493</v>
      </c>
      <c r="C133" s="349" t="s">
        <v>206</v>
      </c>
      <c r="D133" s="349" t="s">
        <v>221</v>
      </c>
      <c r="E133" s="18">
        <v>2007</v>
      </c>
      <c r="F133" s="350">
        <v>50</v>
      </c>
      <c r="G133" s="351"/>
    </row>
    <row r="134" spans="1:7" ht="12.75">
      <c r="A134" s="368">
        <v>37</v>
      </c>
      <c r="B134" s="354" t="s">
        <v>305</v>
      </c>
      <c r="C134" s="349" t="s">
        <v>254</v>
      </c>
      <c r="D134" s="349" t="s">
        <v>384</v>
      </c>
      <c r="E134" s="18">
        <v>2008</v>
      </c>
      <c r="F134" s="350">
        <v>32.5</v>
      </c>
      <c r="G134" s="351"/>
    </row>
    <row r="135" spans="1:7" ht="12.75">
      <c r="A135" s="368">
        <v>38</v>
      </c>
      <c r="B135" s="349" t="s">
        <v>277</v>
      </c>
      <c r="C135" s="349" t="s">
        <v>278</v>
      </c>
      <c r="D135" s="349" t="s">
        <v>279</v>
      </c>
      <c r="E135" s="18">
        <v>2007</v>
      </c>
      <c r="F135" s="350">
        <v>25.2</v>
      </c>
      <c r="G135" s="351"/>
    </row>
    <row r="136" spans="1:7" ht="12.75">
      <c r="A136" s="368">
        <v>39</v>
      </c>
      <c r="B136" s="354" t="s">
        <v>486</v>
      </c>
      <c r="C136" s="349" t="s">
        <v>225</v>
      </c>
      <c r="D136" s="349" t="s">
        <v>279</v>
      </c>
      <c r="E136" s="18">
        <v>2008</v>
      </c>
      <c r="F136" s="350">
        <v>29.5</v>
      </c>
      <c r="G136" s="351"/>
    </row>
    <row r="137" spans="1:7" ht="12.75">
      <c r="A137" s="368">
        <v>40</v>
      </c>
      <c r="B137" s="349" t="s">
        <v>452</v>
      </c>
      <c r="C137" s="349" t="s">
        <v>453</v>
      </c>
      <c r="D137" s="349" t="s">
        <v>454</v>
      </c>
      <c r="E137" s="18">
        <v>2007</v>
      </c>
      <c r="F137" s="350">
        <v>40</v>
      </c>
      <c r="G137" s="351"/>
    </row>
    <row r="138" spans="1:7" ht="12.75">
      <c r="A138" s="368"/>
      <c r="B138" s="369" t="s">
        <v>612</v>
      </c>
      <c r="C138" s="369" t="s">
        <v>613</v>
      </c>
      <c r="D138" s="369" t="s">
        <v>614</v>
      </c>
      <c r="E138" s="370">
        <v>2008</v>
      </c>
      <c r="F138" s="350"/>
      <c r="G138" s="351"/>
    </row>
    <row r="139" spans="1:7" ht="12.75">
      <c r="A139" s="368">
        <v>41</v>
      </c>
      <c r="B139" s="354" t="s">
        <v>235</v>
      </c>
      <c r="C139" s="349" t="s">
        <v>485</v>
      </c>
      <c r="D139" s="349" t="s">
        <v>252</v>
      </c>
      <c r="E139" s="18">
        <v>2008</v>
      </c>
      <c r="F139" s="350">
        <v>25.6</v>
      </c>
      <c r="G139" s="351"/>
    </row>
    <row r="140" spans="1:7" ht="12.75">
      <c r="A140" s="368">
        <v>42</v>
      </c>
      <c r="B140" s="349" t="s">
        <v>498</v>
      </c>
      <c r="C140" s="349" t="s">
        <v>499</v>
      </c>
      <c r="D140" s="349" t="s">
        <v>252</v>
      </c>
      <c r="E140" s="18">
        <v>2007</v>
      </c>
      <c r="F140" s="350">
        <v>54</v>
      </c>
      <c r="G140" s="351"/>
    </row>
    <row r="141" spans="1:7" ht="12.75">
      <c r="A141" s="368">
        <v>43</v>
      </c>
      <c r="B141" s="354" t="s">
        <v>489</v>
      </c>
      <c r="C141" s="349" t="s">
        <v>204</v>
      </c>
      <c r="D141" s="349" t="s">
        <v>246</v>
      </c>
      <c r="E141" s="18">
        <v>2008</v>
      </c>
      <c r="F141" s="350">
        <v>36</v>
      </c>
      <c r="G141" s="351"/>
    </row>
    <row r="142" spans="1:7" ht="12.75">
      <c r="A142" s="368">
        <v>44</v>
      </c>
      <c r="B142" s="354" t="s">
        <v>155</v>
      </c>
      <c r="C142" s="349" t="s">
        <v>358</v>
      </c>
      <c r="D142" s="349" t="s">
        <v>246</v>
      </c>
      <c r="E142" s="18">
        <v>2008</v>
      </c>
      <c r="F142" s="350">
        <v>31.5</v>
      </c>
      <c r="G142" s="351"/>
    </row>
    <row r="143" spans="1:7" ht="12.75">
      <c r="A143" s="368">
        <v>45</v>
      </c>
      <c r="B143" s="354" t="s">
        <v>350</v>
      </c>
      <c r="C143" s="349" t="s">
        <v>148</v>
      </c>
      <c r="D143" s="349" t="s">
        <v>336</v>
      </c>
      <c r="E143" s="18">
        <v>2008</v>
      </c>
      <c r="F143" s="350">
        <v>35.5</v>
      </c>
      <c r="G143" s="351">
        <v>24.4</v>
      </c>
    </row>
    <row r="144" spans="1:7" ht="12.75">
      <c r="A144" s="368">
        <v>46</v>
      </c>
      <c r="B144" s="354" t="s">
        <v>491</v>
      </c>
      <c r="C144" s="349" t="s">
        <v>492</v>
      </c>
      <c r="D144" s="349" t="s">
        <v>336</v>
      </c>
      <c r="E144" s="18">
        <v>2008</v>
      </c>
      <c r="F144" s="350">
        <v>47</v>
      </c>
      <c r="G144" s="351"/>
    </row>
    <row r="145" spans="1:7" ht="12.75">
      <c r="A145" s="368">
        <v>47</v>
      </c>
      <c r="B145" s="349" t="s">
        <v>273</v>
      </c>
      <c r="C145" s="349" t="s">
        <v>274</v>
      </c>
      <c r="D145" s="349" t="s">
        <v>89</v>
      </c>
      <c r="E145" s="18">
        <v>2007</v>
      </c>
      <c r="F145" s="350">
        <v>18.1</v>
      </c>
      <c r="G145" s="351">
        <v>14.7</v>
      </c>
    </row>
    <row r="146" spans="1:7" ht="13.5" thickBot="1">
      <c r="A146" s="371">
        <v>48</v>
      </c>
      <c r="B146" s="359" t="s">
        <v>216</v>
      </c>
      <c r="C146" s="359" t="s">
        <v>217</v>
      </c>
      <c r="D146" s="359" t="s">
        <v>89</v>
      </c>
      <c r="E146" s="360">
        <v>2007</v>
      </c>
      <c r="F146" s="361">
        <v>17.5</v>
      </c>
      <c r="G146" s="362">
        <v>10.7</v>
      </c>
    </row>
    <row r="147" spans="2:7" ht="13.5" thickBot="1">
      <c r="B147" s="98"/>
      <c r="C147" s="98"/>
      <c r="D147" s="98"/>
      <c r="E147" s="10"/>
      <c r="F147" s="99"/>
      <c r="G147" s="99"/>
    </row>
    <row r="148" spans="1:7" ht="12.75">
      <c r="A148" s="363"/>
      <c r="B148" s="338" t="s">
        <v>112</v>
      </c>
      <c r="C148" s="339" t="s">
        <v>587</v>
      </c>
      <c r="D148" s="340" t="s">
        <v>588</v>
      </c>
      <c r="E148" s="341" t="s">
        <v>589</v>
      </c>
      <c r="F148" s="342" t="s">
        <v>86</v>
      </c>
      <c r="G148" s="343" t="s">
        <v>87</v>
      </c>
    </row>
    <row r="149" spans="1:7" ht="12.75">
      <c r="A149" s="344"/>
      <c r="B149" s="345" t="s">
        <v>392</v>
      </c>
      <c r="C149" s="346"/>
      <c r="D149" s="346"/>
      <c r="E149" s="346"/>
      <c r="F149" s="347"/>
      <c r="G149" s="348"/>
    </row>
    <row r="150" spans="1:7" ht="12.75">
      <c r="A150" s="368">
        <v>1</v>
      </c>
      <c r="B150" s="349" t="s">
        <v>507</v>
      </c>
      <c r="C150" s="349" t="s">
        <v>508</v>
      </c>
      <c r="D150" s="349" t="s">
        <v>266</v>
      </c>
      <c r="E150" s="18">
        <v>2005</v>
      </c>
      <c r="F150" s="350">
        <v>38</v>
      </c>
      <c r="G150" s="351"/>
    </row>
    <row r="151" spans="1:7" ht="12.75">
      <c r="A151" s="368"/>
      <c r="B151" s="369" t="s">
        <v>615</v>
      </c>
      <c r="C151" s="369" t="s">
        <v>616</v>
      </c>
      <c r="D151" s="369" t="s">
        <v>256</v>
      </c>
      <c r="E151" s="370">
        <v>2006</v>
      </c>
      <c r="F151" s="350"/>
      <c r="G151" s="351"/>
    </row>
    <row r="152" spans="1:7" ht="12.75">
      <c r="A152" s="368">
        <v>2</v>
      </c>
      <c r="B152" s="349" t="s">
        <v>153</v>
      </c>
      <c r="C152" s="349" t="s">
        <v>154</v>
      </c>
      <c r="D152" s="349" t="s">
        <v>101</v>
      </c>
      <c r="E152" s="18">
        <v>2005</v>
      </c>
      <c r="F152" s="350">
        <v>21.6</v>
      </c>
      <c r="G152" s="351">
        <v>17.9</v>
      </c>
    </row>
    <row r="153" spans="1:7" ht="12.75">
      <c r="A153" s="368">
        <v>3</v>
      </c>
      <c r="B153" s="354" t="s">
        <v>259</v>
      </c>
      <c r="C153" s="349" t="s">
        <v>260</v>
      </c>
      <c r="D153" s="349" t="s">
        <v>143</v>
      </c>
      <c r="E153" s="18">
        <v>2006</v>
      </c>
      <c r="F153" s="350">
        <v>35</v>
      </c>
      <c r="G153" s="351"/>
    </row>
    <row r="154" spans="1:7" ht="12.75">
      <c r="A154" s="368">
        <v>4</v>
      </c>
      <c r="B154" s="349" t="s">
        <v>500</v>
      </c>
      <c r="C154" s="349" t="s">
        <v>501</v>
      </c>
      <c r="D154" s="349" t="s">
        <v>133</v>
      </c>
      <c r="E154" s="18">
        <v>2005</v>
      </c>
      <c r="F154" s="350">
        <v>22.8</v>
      </c>
      <c r="G154" s="351"/>
    </row>
    <row r="155" spans="1:7" ht="12.75">
      <c r="A155" s="368">
        <v>5</v>
      </c>
      <c r="B155" s="354" t="s">
        <v>210</v>
      </c>
      <c r="C155" s="349" t="s">
        <v>211</v>
      </c>
      <c r="D155" s="349" t="s">
        <v>212</v>
      </c>
      <c r="E155" s="18">
        <v>2006</v>
      </c>
      <c r="F155" s="350">
        <v>16.3</v>
      </c>
      <c r="G155" s="351">
        <v>7.2</v>
      </c>
    </row>
    <row r="156" spans="1:7" ht="12.75">
      <c r="A156" s="368">
        <v>6</v>
      </c>
      <c r="B156" s="354" t="s">
        <v>207</v>
      </c>
      <c r="C156" s="349" t="s">
        <v>194</v>
      </c>
      <c r="D156" s="349" t="s">
        <v>145</v>
      </c>
      <c r="E156" s="18">
        <v>2006</v>
      </c>
      <c r="F156" s="350">
        <v>10.4</v>
      </c>
      <c r="G156" s="351">
        <v>7.5</v>
      </c>
    </row>
    <row r="157" spans="1:7" ht="12.75">
      <c r="A157" s="368">
        <v>7</v>
      </c>
      <c r="B157" s="349" t="s">
        <v>267</v>
      </c>
      <c r="C157" s="349" t="s">
        <v>268</v>
      </c>
      <c r="D157" s="349" t="s">
        <v>145</v>
      </c>
      <c r="E157" s="18">
        <v>2005</v>
      </c>
      <c r="F157" s="350">
        <v>17.7</v>
      </c>
      <c r="G157" s="351">
        <v>10.6</v>
      </c>
    </row>
    <row r="158" spans="1:7" ht="12.75">
      <c r="A158" s="368">
        <v>8</v>
      </c>
      <c r="B158" s="349" t="s">
        <v>267</v>
      </c>
      <c r="C158" s="349" t="s">
        <v>269</v>
      </c>
      <c r="D158" s="349" t="s">
        <v>145</v>
      </c>
      <c r="E158" s="18">
        <v>2005</v>
      </c>
      <c r="F158" s="350">
        <v>19.6</v>
      </c>
      <c r="G158" s="351">
        <v>15.4</v>
      </c>
    </row>
    <row r="159" spans="1:7" ht="12.75">
      <c r="A159" s="368">
        <v>9</v>
      </c>
      <c r="B159" s="349" t="s">
        <v>355</v>
      </c>
      <c r="C159" s="349" t="s">
        <v>356</v>
      </c>
      <c r="D159" s="349" t="s">
        <v>309</v>
      </c>
      <c r="E159" s="18">
        <v>2005</v>
      </c>
      <c r="F159" s="350">
        <v>27</v>
      </c>
      <c r="G159" s="351"/>
    </row>
    <row r="160" spans="1:7" ht="12.75">
      <c r="A160" s="368">
        <v>10</v>
      </c>
      <c r="B160" s="349" t="s">
        <v>230</v>
      </c>
      <c r="C160" s="349" t="s">
        <v>231</v>
      </c>
      <c r="D160" s="349" t="s">
        <v>127</v>
      </c>
      <c r="E160" s="18">
        <v>2005</v>
      </c>
      <c r="F160" s="350">
        <v>10.7</v>
      </c>
      <c r="G160" s="351">
        <v>5.2</v>
      </c>
    </row>
    <row r="161" spans="1:7" ht="12.75">
      <c r="A161" s="368">
        <v>11</v>
      </c>
      <c r="B161" s="354" t="s">
        <v>253</v>
      </c>
      <c r="C161" s="349" t="s">
        <v>254</v>
      </c>
      <c r="D161" s="349" t="s">
        <v>255</v>
      </c>
      <c r="E161" s="18">
        <v>2006</v>
      </c>
      <c r="F161" s="350">
        <v>14.7</v>
      </c>
      <c r="G161" s="351">
        <v>14.8</v>
      </c>
    </row>
    <row r="162" spans="1:7" ht="12.75">
      <c r="A162" s="368">
        <v>12</v>
      </c>
      <c r="B162" s="354" t="s">
        <v>134</v>
      </c>
      <c r="C162" s="349" t="s">
        <v>135</v>
      </c>
      <c r="D162" s="349" t="s">
        <v>136</v>
      </c>
      <c r="E162" s="18">
        <v>2006</v>
      </c>
      <c r="F162" s="350">
        <v>5.8</v>
      </c>
      <c r="G162" s="351">
        <v>5.3</v>
      </c>
    </row>
    <row r="163" spans="1:7" ht="12.75">
      <c r="A163" s="368"/>
      <c r="B163" s="369" t="s">
        <v>617</v>
      </c>
      <c r="C163" s="369" t="s">
        <v>135</v>
      </c>
      <c r="D163" s="369" t="s">
        <v>136</v>
      </c>
      <c r="E163" s="370">
        <v>2005</v>
      </c>
      <c r="F163" s="350"/>
      <c r="G163" s="351"/>
    </row>
    <row r="164" spans="1:7" ht="12.75">
      <c r="A164" s="368">
        <v>13</v>
      </c>
      <c r="B164" s="354" t="s">
        <v>521</v>
      </c>
      <c r="C164" s="349" t="s">
        <v>354</v>
      </c>
      <c r="D164" s="349" t="s">
        <v>279</v>
      </c>
      <c r="E164" s="18">
        <v>2006</v>
      </c>
      <c r="F164" s="350">
        <v>33.5</v>
      </c>
      <c r="G164" s="351"/>
    </row>
    <row r="165" spans="1:7" ht="12.75">
      <c r="A165" s="368">
        <v>14</v>
      </c>
      <c r="B165" s="349" t="s">
        <v>131</v>
      </c>
      <c r="C165" s="349" t="s">
        <v>132</v>
      </c>
      <c r="D165" s="349" t="s">
        <v>304</v>
      </c>
      <c r="E165" s="18">
        <v>2005</v>
      </c>
      <c r="F165" s="350">
        <v>16.2</v>
      </c>
      <c r="G165" s="351">
        <v>10.8</v>
      </c>
    </row>
    <row r="166" spans="1:7" ht="12.75">
      <c r="A166" s="368"/>
      <c r="B166" s="369" t="s">
        <v>618</v>
      </c>
      <c r="C166" s="369" t="s">
        <v>619</v>
      </c>
      <c r="D166" s="369" t="s">
        <v>261</v>
      </c>
      <c r="E166" s="370">
        <v>2006</v>
      </c>
      <c r="F166" s="350"/>
      <c r="G166" s="351"/>
    </row>
    <row r="167" spans="1:7" ht="13.5" thickBot="1">
      <c r="A167" s="371"/>
      <c r="B167" s="373" t="s">
        <v>351</v>
      </c>
      <c r="C167" s="373" t="s">
        <v>620</v>
      </c>
      <c r="D167" s="373" t="s">
        <v>336</v>
      </c>
      <c r="E167" s="374">
        <v>2006</v>
      </c>
      <c r="F167" s="361"/>
      <c r="G167" s="362"/>
    </row>
    <row r="168" spans="1:7" ht="13.5" thickBot="1">
      <c r="A168" s="10"/>
      <c r="B168" s="98"/>
      <c r="C168" s="98"/>
      <c r="D168" s="98"/>
      <c r="E168" s="10"/>
      <c r="F168" s="99"/>
      <c r="G168" s="99"/>
    </row>
    <row r="169" spans="1:7" ht="12.75">
      <c r="A169" s="363"/>
      <c r="B169" s="338" t="s">
        <v>112</v>
      </c>
      <c r="C169" s="339" t="s">
        <v>587</v>
      </c>
      <c r="D169" s="340" t="s">
        <v>588</v>
      </c>
      <c r="E169" s="341" t="s">
        <v>589</v>
      </c>
      <c r="F169" s="342" t="s">
        <v>86</v>
      </c>
      <c r="G169" s="343" t="s">
        <v>87</v>
      </c>
    </row>
    <row r="170" spans="1:7" ht="12.75">
      <c r="A170" s="344"/>
      <c r="B170" s="364" t="s">
        <v>391</v>
      </c>
      <c r="C170" s="365"/>
      <c r="D170" s="365"/>
      <c r="E170" s="365"/>
      <c r="F170" s="366"/>
      <c r="G170" s="367"/>
    </row>
    <row r="171" spans="1:7" ht="12.75">
      <c r="A171" s="368">
        <v>1</v>
      </c>
      <c r="B171" s="349" t="s">
        <v>507</v>
      </c>
      <c r="C171" s="349" t="s">
        <v>528</v>
      </c>
      <c r="D171" s="349" t="s">
        <v>266</v>
      </c>
      <c r="E171" s="18">
        <v>2005</v>
      </c>
      <c r="F171" s="350">
        <v>28.5</v>
      </c>
      <c r="G171" s="351"/>
    </row>
    <row r="172" spans="1:7" ht="12.75">
      <c r="A172" s="368">
        <v>2</v>
      </c>
      <c r="B172" s="349" t="s">
        <v>361</v>
      </c>
      <c r="C172" s="349" t="s">
        <v>362</v>
      </c>
      <c r="D172" s="349" t="s">
        <v>266</v>
      </c>
      <c r="E172" s="18">
        <v>2005</v>
      </c>
      <c r="F172" s="350">
        <v>21.6</v>
      </c>
      <c r="G172" s="351"/>
    </row>
    <row r="173" spans="1:7" ht="12.75">
      <c r="A173" s="368">
        <v>3</v>
      </c>
      <c r="B173" s="349" t="s">
        <v>502</v>
      </c>
      <c r="C173" s="349" t="s">
        <v>245</v>
      </c>
      <c r="D173" s="349" t="s">
        <v>130</v>
      </c>
      <c r="E173" s="18">
        <v>2005</v>
      </c>
      <c r="F173" s="350">
        <v>28.5</v>
      </c>
      <c r="G173" s="351"/>
    </row>
    <row r="174" spans="1:7" ht="12.75">
      <c r="A174" s="368">
        <v>4</v>
      </c>
      <c r="B174" s="349" t="s">
        <v>287</v>
      </c>
      <c r="C174" s="349" t="s">
        <v>288</v>
      </c>
      <c r="D174" s="349" t="s">
        <v>130</v>
      </c>
      <c r="E174" s="18">
        <v>2005</v>
      </c>
      <c r="F174" s="350">
        <v>16.8</v>
      </c>
      <c r="G174" s="351">
        <v>13.3</v>
      </c>
    </row>
    <row r="175" spans="1:7" ht="12.75">
      <c r="A175" s="368"/>
      <c r="B175" s="369" t="s">
        <v>630</v>
      </c>
      <c r="C175" s="369" t="s">
        <v>631</v>
      </c>
      <c r="D175" s="369" t="s">
        <v>130</v>
      </c>
      <c r="E175" s="370">
        <v>2005</v>
      </c>
      <c r="F175" s="350"/>
      <c r="G175" s="351"/>
    </row>
    <row r="176" spans="1:7" ht="12.75">
      <c r="A176" s="368">
        <v>5</v>
      </c>
      <c r="B176" s="349" t="s">
        <v>285</v>
      </c>
      <c r="C176" s="349" t="s">
        <v>286</v>
      </c>
      <c r="D176" s="349" t="s">
        <v>256</v>
      </c>
      <c r="E176" s="18">
        <v>2005</v>
      </c>
      <c r="F176" s="350">
        <v>9</v>
      </c>
      <c r="G176" s="351">
        <v>8.2</v>
      </c>
    </row>
    <row r="177" spans="1:7" ht="12.75">
      <c r="A177" s="368"/>
      <c r="B177" s="369" t="s">
        <v>632</v>
      </c>
      <c r="C177" s="369" t="s">
        <v>177</v>
      </c>
      <c r="D177" s="369" t="s">
        <v>256</v>
      </c>
      <c r="E177" s="370">
        <v>2005</v>
      </c>
      <c r="F177" s="350"/>
      <c r="G177" s="351"/>
    </row>
    <row r="178" spans="1:7" ht="12.75">
      <c r="A178" s="368">
        <v>6</v>
      </c>
      <c r="B178" s="349" t="s">
        <v>237</v>
      </c>
      <c r="C178" s="349" t="s">
        <v>129</v>
      </c>
      <c r="D178" s="349" t="s">
        <v>102</v>
      </c>
      <c r="E178" s="18">
        <v>2005</v>
      </c>
      <c r="F178" s="350">
        <v>7.2</v>
      </c>
      <c r="G178" s="351">
        <v>6</v>
      </c>
    </row>
    <row r="179" spans="1:7" ht="12.75">
      <c r="A179" s="368">
        <v>7</v>
      </c>
      <c r="B179" s="354" t="s">
        <v>213</v>
      </c>
      <c r="C179" s="349" t="s">
        <v>214</v>
      </c>
      <c r="D179" s="349" t="s">
        <v>102</v>
      </c>
      <c r="E179" s="18">
        <v>2006</v>
      </c>
      <c r="F179" s="350">
        <v>7.3</v>
      </c>
      <c r="G179" s="351">
        <v>3.8</v>
      </c>
    </row>
    <row r="180" spans="1:7" ht="12.75">
      <c r="A180" s="368">
        <v>8</v>
      </c>
      <c r="B180" s="349" t="s">
        <v>235</v>
      </c>
      <c r="C180" s="349" t="s">
        <v>236</v>
      </c>
      <c r="D180" s="349" t="s">
        <v>102</v>
      </c>
      <c r="E180" s="18">
        <v>2005</v>
      </c>
      <c r="F180" s="350">
        <v>18.5</v>
      </c>
      <c r="G180" s="351">
        <v>18.5</v>
      </c>
    </row>
    <row r="181" spans="1:7" ht="12.75">
      <c r="A181" s="368">
        <v>9</v>
      </c>
      <c r="B181" s="354" t="s">
        <v>340</v>
      </c>
      <c r="C181" s="349" t="s">
        <v>341</v>
      </c>
      <c r="D181" s="349" t="s">
        <v>102</v>
      </c>
      <c r="E181" s="18">
        <v>2006</v>
      </c>
      <c r="F181" s="350">
        <v>21.2</v>
      </c>
      <c r="G181" s="351">
        <v>21.2</v>
      </c>
    </row>
    <row r="182" spans="1:7" ht="12.75">
      <c r="A182" s="368">
        <v>10</v>
      </c>
      <c r="B182" s="349" t="s">
        <v>155</v>
      </c>
      <c r="C182" s="349" t="s">
        <v>156</v>
      </c>
      <c r="D182" s="349" t="s">
        <v>101</v>
      </c>
      <c r="E182" s="18">
        <v>2005</v>
      </c>
      <c r="F182" s="350">
        <v>22.4</v>
      </c>
      <c r="G182" s="351"/>
    </row>
    <row r="183" spans="1:7" ht="12.75">
      <c r="A183" s="368"/>
      <c r="B183" s="369" t="s">
        <v>628</v>
      </c>
      <c r="C183" s="369" t="s">
        <v>149</v>
      </c>
      <c r="D183" s="369" t="s">
        <v>101</v>
      </c>
      <c r="E183" s="370">
        <v>2005</v>
      </c>
      <c r="F183" s="350"/>
      <c r="G183" s="351"/>
    </row>
    <row r="184" spans="1:7" ht="12.75">
      <c r="A184" s="368">
        <v>11</v>
      </c>
      <c r="B184" s="354" t="s">
        <v>103</v>
      </c>
      <c r="C184" s="349" t="s">
        <v>105</v>
      </c>
      <c r="D184" s="349" t="s">
        <v>101</v>
      </c>
      <c r="E184" s="18">
        <v>2006</v>
      </c>
      <c r="F184" s="350">
        <v>3.8</v>
      </c>
      <c r="G184" s="351">
        <v>3.4</v>
      </c>
    </row>
    <row r="185" spans="1:7" ht="12.75">
      <c r="A185" s="368">
        <v>12</v>
      </c>
      <c r="B185" s="349" t="s">
        <v>158</v>
      </c>
      <c r="C185" s="349" t="s">
        <v>159</v>
      </c>
      <c r="D185" s="349" t="s">
        <v>101</v>
      </c>
      <c r="E185" s="18">
        <v>2005</v>
      </c>
      <c r="F185" s="350">
        <v>23.2</v>
      </c>
      <c r="G185" s="351"/>
    </row>
    <row r="186" spans="1:7" ht="12.75">
      <c r="A186" s="368">
        <v>13</v>
      </c>
      <c r="B186" s="349" t="s">
        <v>141</v>
      </c>
      <c r="C186" s="349" t="s">
        <v>142</v>
      </c>
      <c r="D186" s="349" t="s">
        <v>143</v>
      </c>
      <c r="E186" s="18">
        <v>2005</v>
      </c>
      <c r="F186" s="350">
        <v>5.1</v>
      </c>
      <c r="G186" s="351">
        <v>4.1</v>
      </c>
    </row>
    <row r="187" spans="1:7" ht="12.75">
      <c r="A187" s="368">
        <v>14</v>
      </c>
      <c r="B187" s="349" t="s">
        <v>405</v>
      </c>
      <c r="C187" s="349" t="s">
        <v>219</v>
      </c>
      <c r="D187" s="349" t="s">
        <v>133</v>
      </c>
      <c r="E187" s="18">
        <v>2005</v>
      </c>
      <c r="F187" s="350">
        <v>14.6</v>
      </c>
      <c r="G187" s="351">
        <v>8.6</v>
      </c>
    </row>
    <row r="188" spans="1:7" ht="12.75">
      <c r="A188" s="368">
        <v>15</v>
      </c>
      <c r="B188" s="349" t="s">
        <v>292</v>
      </c>
      <c r="C188" s="349" t="s">
        <v>223</v>
      </c>
      <c r="D188" s="349" t="s">
        <v>133</v>
      </c>
      <c r="E188" s="18">
        <v>2005</v>
      </c>
      <c r="F188" s="350">
        <v>17.5</v>
      </c>
      <c r="G188" s="351"/>
    </row>
    <row r="189" spans="1:7" ht="12.75">
      <c r="A189" s="368">
        <v>16</v>
      </c>
      <c r="B189" s="349" t="s">
        <v>321</v>
      </c>
      <c r="C189" s="349" t="s">
        <v>152</v>
      </c>
      <c r="D189" s="349" t="s">
        <v>133</v>
      </c>
      <c r="E189" s="18">
        <v>2005</v>
      </c>
      <c r="F189" s="350">
        <v>19.6</v>
      </c>
      <c r="G189" s="351">
        <v>17.1</v>
      </c>
    </row>
    <row r="190" spans="1:7" ht="12.75">
      <c r="A190" s="368"/>
      <c r="B190" s="369" t="s">
        <v>634</v>
      </c>
      <c r="C190" s="369" t="s">
        <v>239</v>
      </c>
      <c r="D190" s="369" t="s">
        <v>133</v>
      </c>
      <c r="E190" s="370">
        <v>2006</v>
      </c>
      <c r="F190" s="350"/>
      <c r="G190" s="351"/>
    </row>
    <row r="191" spans="1:7" ht="12.75">
      <c r="A191" s="368">
        <v>17</v>
      </c>
      <c r="B191" s="349" t="s">
        <v>364</v>
      </c>
      <c r="C191" s="349" t="s">
        <v>365</v>
      </c>
      <c r="D191" s="349" t="s">
        <v>85</v>
      </c>
      <c r="E191" s="18">
        <v>2005</v>
      </c>
      <c r="F191" s="350">
        <v>43</v>
      </c>
      <c r="G191" s="351"/>
    </row>
    <row r="192" spans="1:7" ht="12.75">
      <c r="A192" s="368">
        <v>18</v>
      </c>
      <c r="B192" s="354" t="s">
        <v>83</v>
      </c>
      <c r="C192" s="349" t="s">
        <v>84</v>
      </c>
      <c r="D192" s="349" t="s">
        <v>85</v>
      </c>
      <c r="E192" s="18">
        <v>2006</v>
      </c>
      <c r="F192" s="350">
        <v>4.3</v>
      </c>
      <c r="G192" s="351">
        <v>4.3</v>
      </c>
    </row>
    <row r="193" spans="1:7" ht="12.75">
      <c r="A193" s="368">
        <v>19</v>
      </c>
      <c r="B193" s="354" t="s">
        <v>347</v>
      </c>
      <c r="C193" s="349" t="s">
        <v>161</v>
      </c>
      <c r="D193" s="349" t="s">
        <v>85</v>
      </c>
      <c r="E193" s="18">
        <v>2006</v>
      </c>
      <c r="F193" s="350">
        <v>32</v>
      </c>
      <c r="G193" s="351"/>
    </row>
    <row r="194" spans="1:7" ht="12.75">
      <c r="A194" s="368"/>
      <c r="B194" s="369" t="s">
        <v>626</v>
      </c>
      <c r="C194" s="369" t="s">
        <v>627</v>
      </c>
      <c r="D194" s="369" t="s">
        <v>212</v>
      </c>
      <c r="E194" s="370">
        <v>2005</v>
      </c>
      <c r="F194" s="350"/>
      <c r="G194" s="351"/>
    </row>
    <row r="195" spans="1:7" ht="12.75">
      <c r="A195" s="368">
        <v>20</v>
      </c>
      <c r="B195" s="354" t="s">
        <v>461</v>
      </c>
      <c r="C195" s="349" t="s">
        <v>148</v>
      </c>
      <c r="D195" s="349" t="s">
        <v>212</v>
      </c>
      <c r="E195" s="18">
        <v>2006</v>
      </c>
      <c r="F195" s="350">
        <v>20.4</v>
      </c>
      <c r="G195" s="351">
        <v>16.7</v>
      </c>
    </row>
    <row r="196" spans="1:7" ht="12.75">
      <c r="A196" s="368"/>
      <c r="B196" s="369" t="s">
        <v>629</v>
      </c>
      <c r="C196" s="369" t="s">
        <v>358</v>
      </c>
      <c r="D196" s="369" t="s">
        <v>212</v>
      </c>
      <c r="E196" s="370">
        <v>2005</v>
      </c>
      <c r="F196" s="350"/>
      <c r="G196" s="351"/>
    </row>
    <row r="197" spans="1:7" ht="12.75">
      <c r="A197" s="368">
        <v>21</v>
      </c>
      <c r="B197" s="349" t="s">
        <v>315</v>
      </c>
      <c r="C197" s="349" t="s">
        <v>338</v>
      </c>
      <c r="D197" s="349" t="s">
        <v>212</v>
      </c>
      <c r="E197" s="18">
        <v>2005</v>
      </c>
      <c r="F197" s="350">
        <v>13.8</v>
      </c>
      <c r="G197" s="351"/>
    </row>
    <row r="198" spans="1:7" ht="12.75">
      <c r="A198" s="368">
        <v>22</v>
      </c>
      <c r="B198" s="349" t="s">
        <v>431</v>
      </c>
      <c r="C198" s="349" t="s">
        <v>337</v>
      </c>
      <c r="D198" s="349" t="s">
        <v>212</v>
      </c>
      <c r="E198" s="18">
        <v>2005</v>
      </c>
      <c r="F198" s="350">
        <v>14.1</v>
      </c>
      <c r="G198" s="351"/>
    </row>
    <row r="199" spans="1:7" ht="12.75">
      <c r="A199" s="368">
        <v>23</v>
      </c>
      <c r="B199" s="354" t="s">
        <v>509</v>
      </c>
      <c r="C199" s="349" t="s">
        <v>510</v>
      </c>
      <c r="D199" s="349" t="s">
        <v>171</v>
      </c>
      <c r="E199" s="18">
        <v>2006</v>
      </c>
      <c r="F199" s="350">
        <v>38</v>
      </c>
      <c r="G199" s="351"/>
    </row>
    <row r="200" spans="1:7" ht="12.75">
      <c r="A200" s="368">
        <v>24</v>
      </c>
      <c r="B200" s="349" t="s">
        <v>516</v>
      </c>
      <c r="C200" s="349" t="s">
        <v>353</v>
      </c>
      <c r="D200" s="375" t="s">
        <v>171</v>
      </c>
      <c r="E200" s="18">
        <v>2005</v>
      </c>
      <c r="F200" s="350">
        <v>34</v>
      </c>
      <c r="G200" s="351"/>
    </row>
    <row r="201" spans="1:7" ht="12.75">
      <c r="A201" s="368"/>
      <c r="B201" s="369" t="s">
        <v>623</v>
      </c>
      <c r="C201" s="369" t="s">
        <v>352</v>
      </c>
      <c r="D201" s="369" t="s">
        <v>171</v>
      </c>
      <c r="E201" s="370">
        <v>2006</v>
      </c>
      <c r="F201" s="350"/>
      <c r="G201" s="351"/>
    </row>
    <row r="202" spans="1:7" ht="12.75">
      <c r="A202" s="368"/>
      <c r="B202" s="369" t="s">
        <v>624</v>
      </c>
      <c r="C202" s="369" t="s">
        <v>625</v>
      </c>
      <c r="D202" s="369" t="s">
        <v>171</v>
      </c>
      <c r="E202" s="370">
        <v>2005</v>
      </c>
      <c r="F202" s="350"/>
      <c r="G202" s="351"/>
    </row>
    <row r="203" spans="1:7" ht="12.75">
      <c r="A203" s="368">
        <v>25</v>
      </c>
      <c r="B203" s="354" t="s">
        <v>298</v>
      </c>
      <c r="C203" s="349" t="s">
        <v>270</v>
      </c>
      <c r="D203" s="349" t="s">
        <v>145</v>
      </c>
      <c r="E203" s="18">
        <v>2006</v>
      </c>
      <c r="F203" s="350">
        <v>17.4</v>
      </c>
      <c r="G203" s="351">
        <v>17.7</v>
      </c>
    </row>
    <row r="204" spans="1:7" ht="12.75">
      <c r="A204" s="368">
        <v>26</v>
      </c>
      <c r="B204" s="354" t="s">
        <v>271</v>
      </c>
      <c r="C204" s="349" t="s">
        <v>272</v>
      </c>
      <c r="D204" s="349" t="s">
        <v>145</v>
      </c>
      <c r="E204" s="18">
        <v>2006</v>
      </c>
      <c r="F204" s="350">
        <v>18.5</v>
      </c>
      <c r="G204" s="351"/>
    </row>
    <row r="205" spans="1:7" ht="12.75">
      <c r="A205" s="368"/>
      <c r="B205" s="369" t="s">
        <v>636</v>
      </c>
      <c r="C205" s="369" t="s">
        <v>604</v>
      </c>
      <c r="D205" s="369" t="s">
        <v>145</v>
      </c>
      <c r="E205" s="370">
        <v>2005</v>
      </c>
      <c r="F205" s="350"/>
      <c r="G205" s="351"/>
    </row>
    <row r="206" spans="1:7" ht="12.75">
      <c r="A206" s="368"/>
      <c r="B206" s="369" t="s">
        <v>621</v>
      </c>
      <c r="C206" s="369" t="s">
        <v>604</v>
      </c>
      <c r="D206" s="369" t="s">
        <v>309</v>
      </c>
      <c r="E206" s="370">
        <v>2006</v>
      </c>
      <c r="F206" s="350"/>
      <c r="G206" s="351"/>
    </row>
    <row r="207" spans="1:7" ht="12.75">
      <c r="A207" s="368">
        <v>27</v>
      </c>
      <c r="B207" s="354" t="s">
        <v>128</v>
      </c>
      <c r="C207" s="349" t="s">
        <v>215</v>
      </c>
      <c r="D207" s="349" t="s">
        <v>127</v>
      </c>
      <c r="E207" s="18">
        <v>2006</v>
      </c>
      <c r="F207" s="350">
        <v>7.1</v>
      </c>
      <c r="G207" s="351">
        <v>4.1</v>
      </c>
    </row>
    <row r="208" spans="1:7" ht="12.75">
      <c r="A208" s="368">
        <v>28</v>
      </c>
      <c r="B208" s="354" t="s">
        <v>218</v>
      </c>
      <c r="C208" s="349" t="s">
        <v>219</v>
      </c>
      <c r="D208" s="349" t="s">
        <v>255</v>
      </c>
      <c r="E208" s="18">
        <v>2006</v>
      </c>
      <c r="F208" s="350">
        <v>14.6</v>
      </c>
      <c r="G208" s="351">
        <v>11.1</v>
      </c>
    </row>
    <row r="209" spans="1:7" ht="12.75">
      <c r="A209" s="368">
        <v>29</v>
      </c>
      <c r="B209" s="354" t="s">
        <v>349</v>
      </c>
      <c r="C209" s="349" t="s">
        <v>144</v>
      </c>
      <c r="D209" s="349" t="s">
        <v>255</v>
      </c>
      <c r="E209" s="18">
        <v>2006</v>
      </c>
      <c r="F209" s="350">
        <v>29.5</v>
      </c>
      <c r="G209" s="351"/>
    </row>
    <row r="210" spans="1:7" ht="12.75">
      <c r="A210" s="368">
        <v>30</v>
      </c>
      <c r="B210" s="354" t="s">
        <v>346</v>
      </c>
      <c r="C210" s="349" t="s">
        <v>144</v>
      </c>
      <c r="D210" s="349" t="s">
        <v>255</v>
      </c>
      <c r="E210" s="18">
        <v>2006</v>
      </c>
      <c r="F210" s="350">
        <v>36</v>
      </c>
      <c r="G210" s="351"/>
    </row>
    <row r="211" spans="1:7" ht="12.75">
      <c r="A211" s="368">
        <v>31</v>
      </c>
      <c r="B211" s="349" t="s">
        <v>293</v>
      </c>
      <c r="C211" s="349" t="s">
        <v>294</v>
      </c>
      <c r="D211" s="349" t="s">
        <v>136</v>
      </c>
      <c r="E211" s="18">
        <v>2005</v>
      </c>
      <c r="F211" s="350">
        <v>25.6</v>
      </c>
      <c r="G211" s="351"/>
    </row>
    <row r="212" spans="1:7" ht="12.75">
      <c r="A212" s="368">
        <v>32</v>
      </c>
      <c r="B212" s="349" t="s">
        <v>363</v>
      </c>
      <c r="C212" s="349" t="s">
        <v>170</v>
      </c>
      <c r="D212" s="349" t="s">
        <v>136</v>
      </c>
      <c r="E212" s="18">
        <v>2005</v>
      </c>
      <c r="F212" s="350">
        <v>18</v>
      </c>
      <c r="G212" s="351"/>
    </row>
    <row r="213" spans="1:7" ht="12.75">
      <c r="A213" s="368"/>
      <c r="B213" s="369" t="s">
        <v>633</v>
      </c>
      <c r="C213" s="369" t="s">
        <v>129</v>
      </c>
      <c r="D213" s="369" t="s">
        <v>136</v>
      </c>
      <c r="E213" s="370">
        <v>2006</v>
      </c>
      <c r="F213" s="350"/>
      <c r="G213" s="351"/>
    </row>
    <row r="214" spans="1:7" ht="12.75">
      <c r="A214" s="368"/>
      <c r="B214" s="369" t="s">
        <v>635</v>
      </c>
      <c r="C214" s="369" t="s">
        <v>174</v>
      </c>
      <c r="D214" s="369" t="s">
        <v>136</v>
      </c>
      <c r="E214" s="370">
        <v>2006</v>
      </c>
      <c r="F214" s="350"/>
      <c r="G214" s="351"/>
    </row>
    <row r="215" spans="1:7" s="10" customFormat="1" ht="12.75">
      <c r="A215" s="368">
        <v>33</v>
      </c>
      <c r="B215" s="349" t="s">
        <v>178</v>
      </c>
      <c r="C215" s="349" t="s">
        <v>179</v>
      </c>
      <c r="D215" s="349" t="s">
        <v>147</v>
      </c>
      <c r="E215" s="18">
        <v>2005</v>
      </c>
      <c r="F215" s="350">
        <v>43</v>
      </c>
      <c r="G215" s="351"/>
    </row>
    <row r="216" spans="1:7" s="10" customFormat="1" ht="12.75">
      <c r="A216" s="368">
        <v>34</v>
      </c>
      <c r="B216" s="354" t="s">
        <v>175</v>
      </c>
      <c r="C216" s="349" t="s">
        <v>151</v>
      </c>
      <c r="D216" s="349" t="s">
        <v>147</v>
      </c>
      <c r="E216" s="18">
        <v>2006</v>
      </c>
      <c r="F216" s="350">
        <v>33</v>
      </c>
      <c r="G216" s="351"/>
    </row>
    <row r="217" spans="1:7" s="10" customFormat="1" ht="12.75">
      <c r="A217" s="368">
        <v>35</v>
      </c>
      <c r="B217" s="354" t="s">
        <v>222</v>
      </c>
      <c r="C217" s="349" t="s">
        <v>223</v>
      </c>
      <c r="D217" s="349" t="s">
        <v>221</v>
      </c>
      <c r="E217" s="18">
        <v>2006</v>
      </c>
      <c r="F217" s="350">
        <v>20</v>
      </c>
      <c r="G217" s="351">
        <v>12.1</v>
      </c>
    </row>
    <row r="218" spans="1:7" s="10" customFormat="1" ht="12.75">
      <c r="A218" s="368">
        <v>36</v>
      </c>
      <c r="B218" s="349" t="s">
        <v>290</v>
      </c>
      <c r="C218" s="349" t="s">
        <v>291</v>
      </c>
      <c r="D218" s="349" t="s">
        <v>279</v>
      </c>
      <c r="E218" s="18">
        <v>2005</v>
      </c>
      <c r="F218" s="350">
        <v>15.4</v>
      </c>
      <c r="G218" s="351"/>
    </row>
    <row r="219" spans="1:7" s="10" customFormat="1" ht="12.75">
      <c r="A219" s="368">
        <v>37</v>
      </c>
      <c r="B219" s="354" t="s">
        <v>503</v>
      </c>
      <c r="C219" s="349" t="s">
        <v>504</v>
      </c>
      <c r="D219" s="349" t="s">
        <v>279</v>
      </c>
      <c r="E219" s="18">
        <v>2006</v>
      </c>
      <c r="F219" s="350">
        <v>30</v>
      </c>
      <c r="G219" s="351"/>
    </row>
    <row r="220" spans="1:7" s="10" customFormat="1" ht="12.75">
      <c r="A220" s="368">
        <v>38</v>
      </c>
      <c r="B220" s="354" t="s">
        <v>505</v>
      </c>
      <c r="C220" s="349" t="s">
        <v>506</v>
      </c>
      <c r="D220" s="349" t="s">
        <v>279</v>
      </c>
      <c r="E220" s="18">
        <v>2006</v>
      </c>
      <c r="F220" s="350">
        <v>32</v>
      </c>
      <c r="G220" s="351"/>
    </row>
    <row r="221" spans="1:7" s="10" customFormat="1" ht="12.75">
      <c r="A221" s="368"/>
      <c r="B221" s="369" t="s">
        <v>622</v>
      </c>
      <c r="C221" s="369" t="s">
        <v>348</v>
      </c>
      <c r="D221" s="369" t="s">
        <v>614</v>
      </c>
      <c r="E221" s="370">
        <v>2006</v>
      </c>
      <c r="F221" s="350"/>
      <c r="G221" s="351"/>
    </row>
    <row r="222" spans="1:7" s="10" customFormat="1" ht="12.75">
      <c r="A222" s="368">
        <v>39</v>
      </c>
      <c r="B222" s="354" t="s">
        <v>515</v>
      </c>
      <c r="C222" s="349" t="s">
        <v>322</v>
      </c>
      <c r="D222" s="349" t="s">
        <v>252</v>
      </c>
      <c r="E222" s="18">
        <v>2006</v>
      </c>
      <c r="F222" s="350">
        <v>51</v>
      </c>
      <c r="G222" s="351"/>
    </row>
    <row r="223" spans="1:7" s="10" customFormat="1" ht="12.75">
      <c r="A223" s="368">
        <v>40</v>
      </c>
      <c r="B223" s="349" t="s">
        <v>511</v>
      </c>
      <c r="C223" s="349" t="s">
        <v>512</v>
      </c>
      <c r="D223" s="349" t="s">
        <v>336</v>
      </c>
      <c r="E223" s="18">
        <v>2005</v>
      </c>
      <c r="F223" s="350">
        <v>39</v>
      </c>
      <c r="G223" s="351"/>
    </row>
    <row r="224" spans="1:7" s="10" customFormat="1" ht="12.75">
      <c r="A224" s="368">
        <v>41</v>
      </c>
      <c r="B224" s="349" t="s">
        <v>406</v>
      </c>
      <c r="C224" s="349" t="s">
        <v>84</v>
      </c>
      <c r="D224" s="349" t="s">
        <v>336</v>
      </c>
      <c r="E224" s="18">
        <v>2005</v>
      </c>
      <c r="F224" s="350">
        <v>21.6</v>
      </c>
      <c r="G224" s="351">
        <v>15.8</v>
      </c>
    </row>
    <row r="225" spans="1:7" s="10" customFormat="1" ht="12.75">
      <c r="A225" s="368">
        <v>42</v>
      </c>
      <c r="B225" s="349" t="s">
        <v>233</v>
      </c>
      <c r="C225" s="349" t="s">
        <v>144</v>
      </c>
      <c r="D225" s="349" t="s">
        <v>89</v>
      </c>
      <c r="E225" s="18">
        <v>2005</v>
      </c>
      <c r="F225" s="350">
        <v>12.5</v>
      </c>
      <c r="G225" s="351">
        <v>5.8</v>
      </c>
    </row>
    <row r="226" spans="1:7" ht="12.75">
      <c r="A226" s="368">
        <v>43</v>
      </c>
      <c r="B226" s="354" t="s">
        <v>407</v>
      </c>
      <c r="C226" s="349" t="s">
        <v>408</v>
      </c>
      <c r="D226" s="349" t="s">
        <v>89</v>
      </c>
      <c r="E226" s="18">
        <v>2006</v>
      </c>
      <c r="F226" s="350">
        <v>32</v>
      </c>
      <c r="G226" s="351"/>
    </row>
    <row r="227" spans="1:7" ht="12.75">
      <c r="A227" s="368">
        <v>44</v>
      </c>
      <c r="B227" s="354" t="s">
        <v>432</v>
      </c>
      <c r="C227" s="349" t="s">
        <v>433</v>
      </c>
      <c r="D227" s="349" t="s">
        <v>89</v>
      </c>
      <c r="E227" s="18">
        <v>2006</v>
      </c>
      <c r="F227" s="350">
        <v>24.4</v>
      </c>
      <c r="G227" s="351"/>
    </row>
    <row r="228" spans="1:7" ht="13.5" thickBot="1">
      <c r="A228" s="371">
        <v>45</v>
      </c>
      <c r="B228" s="359" t="s">
        <v>232</v>
      </c>
      <c r="C228" s="359" t="s">
        <v>88</v>
      </c>
      <c r="D228" s="359" t="s">
        <v>89</v>
      </c>
      <c r="E228" s="360">
        <v>2005</v>
      </c>
      <c r="F228" s="361">
        <v>3.7</v>
      </c>
      <c r="G228" s="362">
        <v>2.1</v>
      </c>
    </row>
    <row r="229" spans="2:4" ht="13.5" thickBot="1">
      <c r="B229" s="98"/>
      <c r="C229" s="63"/>
      <c r="D229" s="63"/>
    </row>
    <row r="230" spans="1:7" ht="12.75">
      <c r="A230" s="363"/>
      <c r="B230" s="338" t="s">
        <v>112</v>
      </c>
      <c r="C230" s="376" t="s">
        <v>587</v>
      </c>
      <c r="D230" s="340" t="s">
        <v>588</v>
      </c>
      <c r="E230" s="341" t="s">
        <v>589</v>
      </c>
      <c r="F230" s="342" t="s">
        <v>86</v>
      </c>
      <c r="G230" s="343" t="s">
        <v>87</v>
      </c>
    </row>
    <row r="231" spans="1:7" ht="12.75">
      <c r="A231" s="344"/>
      <c r="B231" s="345" t="s">
        <v>388</v>
      </c>
      <c r="C231" s="346"/>
      <c r="D231" s="346"/>
      <c r="E231" s="346"/>
      <c r="F231" s="347"/>
      <c r="G231" s="348"/>
    </row>
    <row r="232" spans="1:7" ht="12.75">
      <c r="A232" s="344">
        <v>1</v>
      </c>
      <c r="B232" s="354" t="s">
        <v>264</v>
      </c>
      <c r="C232" s="349" t="s">
        <v>265</v>
      </c>
      <c r="D232" s="349" t="s">
        <v>266</v>
      </c>
      <c r="E232" s="18">
        <v>2004</v>
      </c>
      <c r="F232" s="350">
        <v>14.7</v>
      </c>
      <c r="G232" s="351">
        <v>12.8</v>
      </c>
    </row>
    <row r="233" spans="1:7" ht="12.75">
      <c r="A233" s="344"/>
      <c r="B233" s="369" t="s">
        <v>638</v>
      </c>
      <c r="C233" s="369" t="s">
        <v>354</v>
      </c>
      <c r="D233" s="369" t="s">
        <v>133</v>
      </c>
      <c r="E233" s="370">
        <v>2004</v>
      </c>
      <c r="F233" s="350"/>
      <c r="G233" s="351"/>
    </row>
    <row r="234" spans="1:7" ht="12.75">
      <c r="A234" s="344">
        <v>2</v>
      </c>
      <c r="B234" s="349" t="s">
        <v>243</v>
      </c>
      <c r="C234" s="349" t="s">
        <v>244</v>
      </c>
      <c r="D234" s="349" t="s">
        <v>145</v>
      </c>
      <c r="E234" s="18">
        <v>2003</v>
      </c>
      <c r="F234" s="350">
        <v>11.8</v>
      </c>
      <c r="G234" s="351">
        <v>7.7</v>
      </c>
    </row>
    <row r="235" spans="1:7" ht="12.75">
      <c r="A235" s="344">
        <v>3</v>
      </c>
      <c r="B235" s="354" t="s">
        <v>307</v>
      </c>
      <c r="C235" s="349" t="s">
        <v>357</v>
      </c>
      <c r="D235" s="349" t="s">
        <v>309</v>
      </c>
      <c r="E235" s="18">
        <v>2004</v>
      </c>
      <c r="F235" s="350">
        <v>16.4</v>
      </c>
      <c r="G235" s="351"/>
    </row>
    <row r="236" spans="1:7" ht="12.75">
      <c r="A236" s="344">
        <v>4</v>
      </c>
      <c r="B236" s="349" t="s">
        <v>262</v>
      </c>
      <c r="C236" s="349" t="s">
        <v>263</v>
      </c>
      <c r="D236" s="349" t="s">
        <v>127</v>
      </c>
      <c r="E236" s="18">
        <v>2003</v>
      </c>
      <c r="F236" s="350">
        <v>4.3</v>
      </c>
      <c r="G236" s="351">
        <v>3.1</v>
      </c>
    </row>
    <row r="237" spans="1:7" ht="12.75">
      <c r="A237" s="344"/>
      <c r="B237" s="369" t="s">
        <v>637</v>
      </c>
      <c r="C237" s="369" t="s">
        <v>242</v>
      </c>
      <c r="D237" s="369" t="s">
        <v>127</v>
      </c>
      <c r="E237" s="370">
        <v>2003</v>
      </c>
      <c r="F237" s="350"/>
      <c r="G237" s="351"/>
    </row>
    <row r="238" spans="1:7" ht="12.75">
      <c r="A238" s="344">
        <v>5</v>
      </c>
      <c r="B238" s="354" t="s">
        <v>228</v>
      </c>
      <c r="C238" s="349" t="s">
        <v>229</v>
      </c>
      <c r="D238" s="349" t="s">
        <v>127</v>
      </c>
      <c r="E238" s="18">
        <v>2004</v>
      </c>
      <c r="F238" s="350">
        <v>4.1</v>
      </c>
      <c r="G238" s="351">
        <v>4</v>
      </c>
    </row>
    <row r="239" spans="1:7" ht="12.75">
      <c r="A239" s="344">
        <v>6</v>
      </c>
      <c r="B239" s="349" t="s">
        <v>517</v>
      </c>
      <c r="C239" s="349" t="s">
        <v>518</v>
      </c>
      <c r="D239" s="349" t="s">
        <v>246</v>
      </c>
      <c r="E239" s="18">
        <v>2003</v>
      </c>
      <c r="F239" s="350">
        <v>18.1</v>
      </c>
      <c r="G239" s="351"/>
    </row>
    <row r="240" spans="1:7" ht="13.5" thickBot="1">
      <c r="A240" s="357">
        <v>7</v>
      </c>
      <c r="B240" s="359" t="s">
        <v>524</v>
      </c>
      <c r="C240" s="359" t="s">
        <v>367</v>
      </c>
      <c r="D240" s="359" t="s">
        <v>246</v>
      </c>
      <c r="E240" s="360">
        <v>2003</v>
      </c>
      <c r="F240" s="361">
        <v>35.5</v>
      </c>
      <c r="G240" s="362"/>
    </row>
    <row r="241" spans="1:7" ht="13.5" thickBot="1">
      <c r="A241" s="10"/>
      <c r="B241" s="98"/>
      <c r="C241" s="98"/>
      <c r="D241" s="98"/>
      <c r="E241" s="10"/>
      <c r="F241" s="99"/>
      <c r="G241" s="99"/>
    </row>
    <row r="242" spans="1:7" ht="12.75">
      <c r="A242" s="363"/>
      <c r="B242" s="338" t="s">
        <v>112</v>
      </c>
      <c r="C242" s="339" t="s">
        <v>587</v>
      </c>
      <c r="D242" s="340" t="s">
        <v>588</v>
      </c>
      <c r="E242" s="341" t="s">
        <v>589</v>
      </c>
      <c r="F242" s="342" t="s">
        <v>86</v>
      </c>
      <c r="G242" s="343" t="s">
        <v>87</v>
      </c>
    </row>
    <row r="243" spans="1:7" ht="12.75">
      <c r="A243" s="344"/>
      <c r="B243" s="364" t="s">
        <v>387</v>
      </c>
      <c r="C243" s="365"/>
      <c r="D243" s="365"/>
      <c r="E243" s="365"/>
      <c r="F243" s="366"/>
      <c r="G243" s="367"/>
    </row>
    <row r="244" spans="1:7" ht="12.75">
      <c r="A244" s="368">
        <v>1</v>
      </c>
      <c r="B244" s="354" t="s">
        <v>234</v>
      </c>
      <c r="C244" s="349" t="s">
        <v>223</v>
      </c>
      <c r="D244" s="349" t="s">
        <v>130</v>
      </c>
      <c r="E244" s="18">
        <v>2004</v>
      </c>
      <c r="F244" s="350">
        <v>4.2</v>
      </c>
      <c r="G244" s="351">
        <v>4.3</v>
      </c>
    </row>
    <row r="245" spans="1:7" s="10" customFormat="1" ht="12.75">
      <c r="A245" s="368">
        <v>2</v>
      </c>
      <c r="B245" s="349" t="s">
        <v>372</v>
      </c>
      <c r="C245" s="349" t="s">
        <v>373</v>
      </c>
      <c r="D245" s="349" t="s">
        <v>130</v>
      </c>
      <c r="E245" s="18">
        <v>2003</v>
      </c>
      <c r="F245" s="350">
        <v>12.3</v>
      </c>
      <c r="G245" s="351">
        <v>9.7</v>
      </c>
    </row>
    <row r="246" spans="1:7" s="10" customFormat="1" ht="12.75">
      <c r="A246" s="368">
        <v>3</v>
      </c>
      <c r="B246" s="349" t="s">
        <v>366</v>
      </c>
      <c r="C246" s="349" t="s">
        <v>460</v>
      </c>
      <c r="D246" s="349" t="s">
        <v>102</v>
      </c>
      <c r="E246" s="18">
        <v>2003</v>
      </c>
      <c r="F246" s="350">
        <v>6.9</v>
      </c>
      <c r="G246" s="351">
        <v>4.3</v>
      </c>
    </row>
    <row r="247" spans="1:7" ht="12.75">
      <c r="A247" s="368">
        <v>4</v>
      </c>
      <c r="B247" s="349" t="s">
        <v>284</v>
      </c>
      <c r="C247" s="349" t="s">
        <v>139</v>
      </c>
      <c r="D247" s="349" t="s">
        <v>102</v>
      </c>
      <c r="E247" s="18">
        <v>2003</v>
      </c>
      <c r="F247" s="350">
        <v>9.4</v>
      </c>
      <c r="G247" s="351"/>
    </row>
    <row r="248" spans="1:7" ht="12.75">
      <c r="A248" s="368"/>
      <c r="B248" s="369" t="s">
        <v>644</v>
      </c>
      <c r="C248" s="369" t="s">
        <v>283</v>
      </c>
      <c r="D248" s="369" t="s">
        <v>102</v>
      </c>
      <c r="E248" s="370">
        <v>2003</v>
      </c>
      <c r="F248" s="350"/>
      <c r="G248" s="351"/>
    </row>
    <row r="249" spans="1:7" ht="12.75">
      <c r="A249" s="368">
        <v>5</v>
      </c>
      <c r="B249" s="354" t="s">
        <v>296</v>
      </c>
      <c r="C249" s="349" t="s">
        <v>297</v>
      </c>
      <c r="D249" s="349" t="s">
        <v>102</v>
      </c>
      <c r="E249" s="18">
        <v>2004</v>
      </c>
      <c r="F249" s="350">
        <v>3.6</v>
      </c>
      <c r="G249" s="351">
        <v>3.3</v>
      </c>
    </row>
    <row r="250" spans="1:7" ht="12.75">
      <c r="A250" s="368"/>
      <c r="B250" s="369" t="s">
        <v>640</v>
      </c>
      <c r="C250" s="369" t="s">
        <v>627</v>
      </c>
      <c r="D250" s="369" t="s">
        <v>143</v>
      </c>
      <c r="E250" s="370">
        <v>2004</v>
      </c>
      <c r="F250" s="350"/>
      <c r="G250" s="351"/>
    </row>
    <row r="251" spans="1:7" ht="12.75">
      <c r="A251" s="368">
        <v>6</v>
      </c>
      <c r="B251" s="354" t="s">
        <v>137</v>
      </c>
      <c r="C251" s="349" t="s">
        <v>138</v>
      </c>
      <c r="D251" s="349" t="s">
        <v>101</v>
      </c>
      <c r="E251" s="18">
        <v>2004</v>
      </c>
      <c r="F251" s="350">
        <v>11.4</v>
      </c>
      <c r="G251" s="351">
        <v>11</v>
      </c>
    </row>
    <row r="252" spans="1:7" ht="12.75">
      <c r="A252" s="368">
        <v>7</v>
      </c>
      <c r="B252" s="349" t="s">
        <v>248</v>
      </c>
      <c r="C252" s="349" t="s">
        <v>249</v>
      </c>
      <c r="D252" s="349" t="s">
        <v>133</v>
      </c>
      <c r="E252" s="18">
        <v>2003</v>
      </c>
      <c r="F252" s="350">
        <v>9.4</v>
      </c>
      <c r="G252" s="351">
        <v>5.8</v>
      </c>
    </row>
    <row r="253" spans="1:7" ht="12.75">
      <c r="A253" s="368">
        <v>8</v>
      </c>
      <c r="B253" s="349" t="s">
        <v>250</v>
      </c>
      <c r="C253" s="349" t="s">
        <v>251</v>
      </c>
      <c r="D253" s="349" t="s">
        <v>133</v>
      </c>
      <c r="E253" s="18">
        <v>2003</v>
      </c>
      <c r="F253" s="350">
        <v>12.9</v>
      </c>
      <c r="G253" s="351">
        <v>13.1</v>
      </c>
    </row>
    <row r="254" spans="1:7" ht="12.75">
      <c r="A254" s="368">
        <v>9</v>
      </c>
      <c r="B254" s="354" t="s">
        <v>289</v>
      </c>
      <c r="C254" s="349" t="s">
        <v>249</v>
      </c>
      <c r="D254" s="349" t="s">
        <v>133</v>
      </c>
      <c r="E254" s="18">
        <v>2004</v>
      </c>
      <c r="F254" s="350">
        <v>17.3</v>
      </c>
      <c r="G254" s="351"/>
    </row>
    <row r="255" spans="1:7" ht="12.75">
      <c r="A255" s="368">
        <v>10</v>
      </c>
      <c r="B255" s="349" t="s">
        <v>412</v>
      </c>
      <c r="C255" s="349" t="s">
        <v>413</v>
      </c>
      <c r="D255" s="349" t="s">
        <v>133</v>
      </c>
      <c r="E255" s="18">
        <v>2003</v>
      </c>
      <c r="F255" s="350">
        <v>16.4</v>
      </c>
      <c r="G255" s="351">
        <v>15.4</v>
      </c>
    </row>
    <row r="256" spans="1:7" ht="12.75">
      <c r="A256" s="368"/>
      <c r="B256" s="369" t="s">
        <v>660</v>
      </c>
      <c r="C256" s="369" t="s">
        <v>88</v>
      </c>
      <c r="D256" s="369" t="s">
        <v>133</v>
      </c>
      <c r="E256" s="370">
        <v>2003</v>
      </c>
      <c r="F256" s="350"/>
      <c r="G256" s="351"/>
    </row>
    <row r="257" spans="1:7" ht="12.75">
      <c r="A257" s="368"/>
      <c r="B257" s="369" t="s">
        <v>642</v>
      </c>
      <c r="C257" s="369" t="s">
        <v>643</v>
      </c>
      <c r="D257" s="369" t="s">
        <v>85</v>
      </c>
      <c r="E257" s="370">
        <v>2004</v>
      </c>
      <c r="F257" s="350"/>
      <c r="G257" s="351"/>
    </row>
    <row r="258" spans="1:7" ht="12.75">
      <c r="A258" s="368"/>
      <c r="B258" s="369" t="s">
        <v>639</v>
      </c>
      <c r="C258" s="369" t="s">
        <v>288</v>
      </c>
      <c r="D258" s="369" t="s">
        <v>212</v>
      </c>
      <c r="E258" s="370">
        <v>2003</v>
      </c>
      <c r="F258" s="350"/>
      <c r="G258" s="351"/>
    </row>
    <row r="259" spans="1:7" ht="12.75">
      <c r="A259" s="368">
        <v>11</v>
      </c>
      <c r="B259" s="349" t="s">
        <v>525</v>
      </c>
      <c r="C259" s="349" t="s">
        <v>526</v>
      </c>
      <c r="D259" s="349" t="s">
        <v>171</v>
      </c>
      <c r="E259" s="18">
        <v>2003</v>
      </c>
      <c r="F259" s="350">
        <v>54</v>
      </c>
      <c r="G259" s="351"/>
    </row>
    <row r="260" spans="1:7" ht="12.75">
      <c r="A260" s="368"/>
      <c r="B260" s="369" t="s">
        <v>654</v>
      </c>
      <c r="C260" s="369" t="s">
        <v>655</v>
      </c>
      <c r="D260" s="369" t="s">
        <v>171</v>
      </c>
      <c r="E260" s="370">
        <v>2004</v>
      </c>
      <c r="F260" s="350"/>
      <c r="G260" s="351"/>
    </row>
    <row r="261" spans="1:7" ht="12.75">
      <c r="A261" s="368">
        <v>12</v>
      </c>
      <c r="B261" s="349" t="s">
        <v>371</v>
      </c>
      <c r="C261" s="349" t="s">
        <v>225</v>
      </c>
      <c r="D261" s="349" t="s">
        <v>171</v>
      </c>
      <c r="E261" s="18">
        <v>2003</v>
      </c>
      <c r="F261" s="350">
        <v>11.4</v>
      </c>
      <c r="G261" s="351"/>
    </row>
    <row r="262" spans="1:7" ht="12.75">
      <c r="A262" s="368">
        <v>13</v>
      </c>
      <c r="B262" s="354" t="s">
        <v>415</v>
      </c>
      <c r="C262" s="349" t="s">
        <v>239</v>
      </c>
      <c r="D262" s="349" t="s">
        <v>127</v>
      </c>
      <c r="E262" s="18">
        <v>2004</v>
      </c>
      <c r="F262" s="350">
        <v>24</v>
      </c>
      <c r="G262" s="351"/>
    </row>
    <row r="263" spans="1:7" ht="12.75">
      <c r="A263" s="368">
        <v>14</v>
      </c>
      <c r="B263" s="354" t="s">
        <v>128</v>
      </c>
      <c r="C263" s="349" t="s">
        <v>238</v>
      </c>
      <c r="D263" s="349" t="s">
        <v>127</v>
      </c>
      <c r="E263" s="18">
        <v>2004</v>
      </c>
      <c r="F263" s="350">
        <v>6.7</v>
      </c>
      <c r="G263" s="351">
        <v>4.2</v>
      </c>
    </row>
    <row r="264" spans="1:7" ht="12.75">
      <c r="A264" s="368"/>
      <c r="B264" s="369" t="s">
        <v>647</v>
      </c>
      <c r="C264" s="369" t="s">
        <v>648</v>
      </c>
      <c r="D264" s="369" t="s">
        <v>127</v>
      </c>
      <c r="E264" s="370">
        <v>2003</v>
      </c>
      <c r="F264" s="350"/>
      <c r="G264" s="351"/>
    </row>
    <row r="265" spans="1:7" ht="12.75">
      <c r="A265" s="368">
        <v>15</v>
      </c>
      <c r="B265" s="349" t="s">
        <v>247</v>
      </c>
      <c r="C265" s="349" t="s">
        <v>149</v>
      </c>
      <c r="D265" s="349" t="s">
        <v>127</v>
      </c>
      <c r="E265" s="18">
        <v>2003</v>
      </c>
      <c r="F265" s="350">
        <v>1.2</v>
      </c>
      <c r="G265" s="351"/>
    </row>
    <row r="266" spans="1:7" ht="12.75">
      <c r="A266" s="368">
        <v>16</v>
      </c>
      <c r="B266" s="354" t="s">
        <v>414</v>
      </c>
      <c r="C266" s="349" t="s">
        <v>348</v>
      </c>
      <c r="D266" s="349" t="s">
        <v>127</v>
      </c>
      <c r="E266" s="18">
        <v>2004</v>
      </c>
      <c r="F266" s="350">
        <v>17.6</v>
      </c>
      <c r="G266" s="351"/>
    </row>
    <row r="267" spans="1:7" ht="12.75">
      <c r="A267" s="368">
        <v>17</v>
      </c>
      <c r="B267" s="354" t="s">
        <v>240</v>
      </c>
      <c r="C267" s="349" t="s">
        <v>241</v>
      </c>
      <c r="D267" s="349" t="s">
        <v>127</v>
      </c>
      <c r="E267" s="18">
        <v>2004</v>
      </c>
      <c r="F267" s="350">
        <v>6.1</v>
      </c>
      <c r="G267" s="356">
        <v>4.1</v>
      </c>
    </row>
    <row r="268" spans="1:7" ht="12.75">
      <c r="A268" s="368">
        <v>18</v>
      </c>
      <c r="B268" s="349" t="s">
        <v>202</v>
      </c>
      <c r="C268" s="349" t="s">
        <v>239</v>
      </c>
      <c r="D268" s="349" t="s">
        <v>127</v>
      </c>
      <c r="E268" s="18">
        <v>2003</v>
      </c>
      <c r="F268" s="350">
        <v>9.3</v>
      </c>
      <c r="G268" s="351">
        <v>7.3</v>
      </c>
    </row>
    <row r="269" spans="1:7" ht="12.75">
      <c r="A269" s="368"/>
      <c r="B269" s="369" t="s">
        <v>645</v>
      </c>
      <c r="C269" s="369" t="s">
        <v>646</v>
      </c>
      <c r="D269" s="369" t="s">
        <v>255</v>
      </c>
      <c r="E269" s="370">
        <v>2004</v>
      </c>
      <c r="F269" s="350"/>
      <c r="G269" s="351"/>
    </row>
    <row r="270" spans="1:7" ht="12.75">
      <c r="A270" s="368">
        <v>19</v>
      </c>
      <c r="B270" s="349" t="s">
        <v>430</v>
      </c>
      <c r="C270" s="349" t="s">
        <v>139</v>
      </c>
      <c r="D270" s="349" t="s">
        <v>255</v>
      </c>
      <c r="E270" s="18">
        <v>2003</v>
      </c>
      <c r="F270" s="350">
        <v>9.1</v>
      </c>
      <c r="G270" s="351">
        <v>8.9</v>
      </c>
    </row>
    <row r="271" spans="1:7" ht="12.75">
      <c r="A271" s="368">
        <v>20</v>
      </c>
      <c r="B271" s="349" t="s">
        <v>448</v>
      </c>
      <c r="C271" s="349" t="s">
        <v>330</v>
      </c>
      <c r="D271" s="349" t="s">
        <v>136</v>
      </c>
      <c r="E271" s="18">
        <v>2003</v>
      </c>
      <c r="F271" s="350">
        <v>19.2</v>
      </c>
      <c r="G271" s="351">
        <v>16.6</v>
      </c>
    </row>
    <row r="272" spans="1:7" ht="12.75">
      <c r="A272" s="368"/>
      <c r="B272" s="369" t="s">
        <v>653</v>
      </c>
      <c r="C272" s="369" t="s">
        <v>88</v>
      </c>
      <c r="D272" s="369" t="s">
        <v>136</v>
      </c>
      <c r="E272" s="370">
        <v>2004</v>
      </c>
      <c r="F272" s="350"/>
      <c r="G272" s="351"/>
    </row>
    <row r="273" spans="1:7" ht="12.75">
      <c r="A273" s="368">
        <v>21</v>
      </c>
      <c r="B273" s="349" t="s">
        <v>449</v>
      </c>
      <c r="C273" s="349" t="s">
        <v>161</v>
      </c>
      <c r="D273" s="349" t="s">
        <v>136</v>
      </c>
      <c r="E273" s="18">
        <v>2003</v>
      </c>
      <c r="F273" s="350">
        <v>14.5</v>
      </c>
      <c r="G273" s="351"/>
    </row>
    <row r="274" spans="1:7" ht="12.75">
      <c r="A274" s="368">
        <v>22</v>
      </c>
      <c r="B274" s="354" t="s">
        <v>180</v>
      </c>
      <c r="C274" s="349" t="s">
        <v>181</v>
      </c>
      <c r="D274" s="349" t="s">
        <v>136</v>
      </c>
      <c r="E274" s="18">
        <v>2004</v>
      </c>
      <c r="F274" s="350">
        <v>23.2</v>
      </c>
      <c r="G274" s="351"/>
    </row>
    <row r="275" spans="1:7" ht="12.75">
      <c r="A275" s="368">
        <v>23</v>
      </c>
      <c r="B275" s="354" t="s">
        <v>359</v>
      </c>
      <c r="C275" s="349" t="s">
        <v>360</v>
      </c>
      <c r="D275" s="349" t="s">
        <v>147</v>
      </c>
      <c r="E275" s="18">
        <v>2004</v>
      </c>
      <c r="F275" s="350">
        <v>25.2</v>
      </c>
      <c r="G275" s="351"/>
    </row>
    <row r="276" spans="1:7" ht="12.75">
      <c r="A276" s="368">
        <v>24</v>
      </c>
      <c r="B276" s="354" t="s">
        <v>146</v>
      </c>
      <c r="C276" s="349" t="s">
        <v>139</v>
      </c>
      <c r="D276" s="349" t="s">
        <v>147</v>
      </c>
      <c r="E276" s="18">
        <v>2004</v>
      </c>
      <c r="F276" s="350">
        <v>8.1</v>
      </c>
      <c r="G276" s="351">
        <v>6.1</v>
      </c>
    </row>
    <row r="277" spans="1:7" ht="12.75">
      <c r="A277" s="368">
        <v>25</v>
      </c>
      <c r="B277" s="349" t="s">
        <v>519</v>
      </c>
      <c r="C277" s="349" t="s">
        <v>520</v>
      </c>
      <c r="D277" s="349" t="s">
        <v>467</v>
      </c>
      <c r="E277" s="18">
        <v>2003</v>
      </c>
      <c r="F277" s="350">
        <v>18.5</v>
      </c>
      <c r="G277" s="351"/>
    </row>
    <row r="278" spans="1:7" ht="12.75">
      <c r="A278" s="368"/>
      <c r="B278" s="369" t="s">
        <v>641</v>
      </c>
      <c r="C278" s="369" t="s">
        <v>214</v>
      </c>
      <c r="D278" s="369" t="s">
        <v>279</v>
      </c>
      <c r="E278" s="370">
        <v>2004</v>
      </c>
      <c r="F278" s="350"/>
      <c r="G278" s="351"/>
    </row>
    <row r="279" spans="1:7" ht="12.75">
      <c r="A279" s="368"/>
      <c r="B279" s="369" t="s">
        <v>658</v>
      </c>
      <c r="C279" s="369" t="s">
        <v>659</v>
      </c>
      <c r="D279" s="369" t="s">
        <v>304</v>
      </c>
      <c r="E279" s="370">
        <v>2004</v>
      </c>
      <c r="F279" s="350"/>
      <c r="G279" s="351"/>
    </row>
    <row r="280" spans="1:7" ht="12.75">
      <c r="A280" s="368"/>
      <c r="B280" s="369" t="s">
        <v>649</v>
      </c>
      <c r="C280" s="369" t="s">
        <v>291</v>
      </c>
      <c r="D280" s="369" t="s">
        <v>614</v>
      </c>
      <c r="E280" s="370">
        <v>2004</v>
      </c>
      <c r="F280" s="350"/>
      <c r="G280" s="351"/>
    </row>
    <row r="281" spans="1:7" ht="12.75">
      <c r="A281" s="368"/>
      <c r="B281" s="369" t="s">
        <v>652</v>
      </c>
      <c r="C281" s="369" t="s">
        <v>144</v>
      </c>
      <c r="D281" s="369" t="s">
        <v>614</v>
      </c>
      <c r="E281" s="370">
        <v>2003</v>
      </c>
      <c r="F281" s="350"/>
      <c r="G281" s="351"/>
    </row>
    <row r="282" spans="1:7" ht="12.75">
      <c r="A282" s="368"/>
      <c r="B282" s="369" t="s">
        <v>656</v>
      </c>
      <c r="C282" s="369" t="s">
        <v>627</v>
      </c>
      <c r="D282" s="369" t="s">
        <v>614</v>
      </c>
      <c r="E282" s="370">
        <v>2004</v>
      </c>
      <c r="F282" s="350"/>
      <c r="G282" s="351"/>
    </row>
    <row r="283" spans="1:7" ht="12.75">
      <c r="A283" s="368"/>
      <c r="B283" s="369" t="s">
        <v>661</v>
      </c>
      <c r="C283" s="369" t="s">
        <v>161</v>
      </c>
      <c r="D283" s="369" t="s">
        <v>614</v>
      </c>
      <c r="E283" s="370">
        <v>2004</v>
      </c>
      <c r="F283" s="350"/>
      <c r="G283" s="351"/>
    </row>
    <row r="284" spans="1:7" ht="12.75">
      <c r="A284" s="368">
        <v>26</v>
      </c>
      <c r="B284" s="354" t="s">
        <v>522</v>
      </c>
      <c r="C284" s="349" t="s">
        <v>523</v>
      </c>
      <c r="D284" s="349" t="s">
        <v>252</v>
      </c>
      <c r="E284" s="18">
        <v>2004</v>
      </c>
      <c r="F284" s="350">
        <v>35</v>
      </c>
      <c r="G284" s="351"/>
    </row>
    <row r="285" spans="1:7" ht="12.75">
      <c r="A285" s="368">
        <v>27</v>
      </c>
      <c r="B285" s="349" t="s">
        <v>234</v>
      </c>
      <c r="C285" s="349" t="s">
        <v>161</v>
      </c>
      <c r="D285" s="349" t="s">
        <v>336</v>
      </c>
      <c r="E285" s="18">
        <v>2003</v>
      </c>
      <c r="F285" s="350">
        <v>5</v>
      </c>
      <c r="G285" s="351"/>
    </row>
    <row r="286" spans="1:7" ht="12.75">
      <c r="A286" s="368">
        <v>28</v>
      </c>
      <c r="B286" s="349" t="s">
        <v>406</v>
      </c>
      <c r="C286" s="349" t="s">
        <v>527</v>
      </c>
      <c r="D286" s="349" t="s">
        <v>336</v>
      </c>
      <c r="E286" s="18">
        <v>2003</v>
      </c>
      <c r="F286" s="350">
        <v>22.8</v>
      </c>
      <c r="G286" s="351"/>
    </row>
    <row r="287" spans="1:7" ht="12.75">
      <c r="A287" s="368"/>
      <c r="B287" s="369" t="s">
        <v>650</v>
      </c>
      <c r="C287" s="369" t="s">
        <v>651</v>
      </c>
      <c r="D287" s="369" t="s">
        <v>336</v>
      </c>
      <c r="E287" s="370">
        <v>2004</v>
      </c>
      <c r="F287" s="350"/>
      <c r="G287" s="351"/>
    </row>
    <row r="288" spans="1:7" ht="12.75">
      <c r="A288" s="368">
        <v>29</v>
      </c>
      <c r="B288" s="349" t="s">
        <v>351</v>
      </c>
      <c r="C288" s="349" t="s">
        <v>179</v>
      </c>
      <c r="D288" s="349" t="s">
        <v>336</v>
      </c>
      <c r="E288" s="18">
        <v>2003</v>
      </c>
      <c r="F288" s="350">
        <v>11.9</v>
      </c>
      <c r="G288" s="351"/>
    </row>
    <row r="289" spans="1:7" ht="12.75">
      <c r="A289" s="368"/>
      <c r="B289" s="369" t="s">
        <v>657</v>
      </c>
      <c r="C289" s="369" t="s">
        <v>362</v>
      </c>
      <c r="D289" s="369" t="s">
        <v>336</v>
      </c>
      <c r="E289" s="370">
        <v>2004</v>
      </c>
      <c r="F289" s="350"/>
      <c r="G289" s="351"/>
    </row>
    <row r="290" spans="1:7" ht="12.75">
      <c r="A290" s="368">
        <v>30</v>
      </c>
      <c r="B290" s="349" t="s">
        <v>368</v>
      </c>
      <c r="C290" s="349" t="s">
        <v>369</v>
      </c>
      <c r="D290" s="349" t="s">
        <v>89</v>
      </c>
      <c r="E290" s="18">
        <v>2003</v>
      </c>
      <c r="F290" s="350">
        <v>10</v>
      </c>
      <c r="G290" s="351">
        <v>9.6</v>
      </c>
    </row>
    <row r="291" spans="1:7" ht="13.5" thickBot="1">
      <c r="A291" s="371">
        <v>31</v>
      </c>
      <c r="B291" s="358" t="s">
        <v>198</v>
      </c>
      <c r="C291" s="359" t="s">
        <v>88</v>
      </c>
      <c r="D291" s="359" t="s">
        <v>89</v>
      </c>
      <c r="E291" s="360">
        <v>2004</v>
      </c>
      <c r="F291" s="361">
        <v>7.9</v>
      </c>
      <c r="G291" s="362">
        <v>7.7</v>
      </c>
    </row>
    <row r="292" spans="1:7" ht="12.75">
      <c r="A292" s="10"/>
      <c r="B292" s="98"/>
      <c r="C292" s="98"/>
      <c r="D292" s="98"/>
      <c r="E292" s="10"/>
      <c r="F292" s="99"/>
      <c r="G292" s="99"/>
    </row>
    <row r="293" spans="1:7" ht="12.75">
      <c r="A293" s="319" t="s">
        <v>299</v>
      </c>
      <c r="B293" s="202"/>
      <c r="C293" s="320"/>
      <c r="D293" s="203"/>
      <c r="E293" s="203"/>
      <c r="F293" s="324"/>
      <c r="G293" s="99"/>
    </row>
    <row r="294" spans="1:7" ht="12.75">
      <c r="A294" s="321" t="s">
        <v>694</v>
      </c>
      <c r="B294" s="202"/>
      <c r="C294" s="322"/>
      <c r="D294" s="203"/>
      <c r="E294" s="203"/>
      <c r="F294" s="324"/>
      <c r="G294" s="99"/>
    </row>
    <row r="295" spans="1:7" ht="12.75">
      <c r="A295" s="321" t="s">
        <v>300</v>
      </c>
      <c r="B295" s="202"/>
      <c r="C295" s="322"/>
      <c r="D295" s="203"/>
      <c r="E295" s="203"/>
      <c r="F295" s="324"/>
      <c r="G295" s="99"/>
    </row>
    <row r="296" spans="1:7" ht="12.75">
      <c r="A296" s="10"/>
      <c r="B296" s="98"/>
      <c r="C296" s="98"/>
      <c r="D296" s="98"/>
      <c r="E296" s="10"/>
      <c r="F296" s="99"/>
      <c r="G296" s="99"/>
    </row>
    <row r="297" spans="1:7" ht="12.75">
      <c r="A297" s="10"/>
      <c r="B297" s="98"/>
      <c r="C297" s="98"/>
      <c r="D297" s="98"/>
      <c r="E297" s="10"/>
      <c r="F297" s="99"/>
      <c r="G297" s="99"/>
    </row>
    <row r="298" spans="1:7" ht="12.75">
      <c r="A298" s="10"/>
      <c r="B298" s="98"/>
      <c r="C298" s="98"/>
      <c r="D298" s="98"/>
      <c r="E298" s="10"/>
      <c r="F298" s="99"/>
      <c r="G298" s="99"/>
    </row>
    <row r="299" spans="1:7" ht="12.75">
      <c r="A299" s="10"/>
      <c r="B299" s="98"/>
      <c r="C299" s="98"/>
      <c r="D299" s="98"/>
      <c r="E299" s="10"/>
      <c r="F299" s="99"/>
      <c r="G299" s="99"/>
    </row>
    <row r="300" spans="1:7" ht="12.75">
      <c r="A300" s="10"/>
      <c r="B300" s="98"/>
      <c r="C300" s="98"/>
      <c r="D300" s="98"/>
      <c r="E300" s="10"/>
      <c r="F300" s="99"/>
      <c r="G300" s="99"/>
    </row>
    <row r="301" spans="1:7" ht="12.75">
      <c r="A301" s="10"/>
      <c r="B301" s="98"/>
      <c r="C301" s="98"/>
      <c r="D301" s="98"/>
      <c r="E301" s="10"/>
      <c r="F301" s="99"/>
      <c r="G301" s="99"/>
    </row>
    <row r="302" spans="1:7" ht="12.75">
      <c r="A302" s="10"/>
      <c r="B302" s="98"/>
      <c r="C302" s="98"/>
      <c r="D302" s="98"/>
      <c r="E302" s="10"/>
      <c r="F302" s="99"/>
      <c r="G302" s="99"/>
    </row>
    <row r="303" spans="1:7" ht="12.75">
      <c r="A303" s="10"/>
      <c r="B303" s="98"/>
      <c r="C303" s="98"/>
      <c r="D303" s="98"/>
      <c r="E303" s="10"/>
      <c r="F303" s="99"/>
      <c r="G303" s="99"/>
    </row>
    <row r="304" spans="1:7" ht="12.75">
      <c r="A304" s="10"/>
      <c r="B304" s="98"/>
      <c r="C304" s="98"/>
      <c r="D304" s="98"/>
      <c r="E304" s="10"/>
      <c r="F304" s="99"/>
      <c r="G304" s="99"/>
    </row>
    <row r="305" spans="1:7" ht="12.75">
      <c r="A305" s="10"/>
      <c r="B305" s="98"/>
      <c r="C305" s="98"/>
      <c r="D305" s="98"/>
      <c r="E305" s="10"/>
      <c r="F305" s="99"/>
      <c r="G305" s="99"/>
    </row>
  </sheetData>
  <sheetProtection/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3.7109375" style="0" customWidth="1"/>
    <col min="3" max="3" width="14.00390625" style="388" customWidth="1"/>
    <col min="4" max="4" width="12.00390625" style="388" bestFit="1" customWidth="1"/>
    <col min="5" max="5" width="5.00390625" style="388" bestFit="1" customWidth="1"/>
    <col min="6" max="7" width="6.7109375" style="73" customWidth="1"/>
  </cols>
  <sheetData>
    <row r="1" spans="2:7" s="65" customFormat="1" ht="12.75">
      <c r="B1" s="116" t="s">
        <v>112</v>
      </c>
      <c r="C1" s="385" t="s">
        <v>587</v>
      </c>
      <c r="D1" s="386" t="s">
        <v>588</v>
      </c>
      <c r="E1" s="389" t="s">
        <v>589</v>
      </c>
      <c r="F1" s="72" t="s">
        <v>86</v>
      </c>
      <c r="G1" s="72" t="s">
        <v>87</v>
      </c>
    </row>
    <row r="2" spans="2:7" ht="12.75">
      <c r="B2" s="101" t="s">
        <v>581</v>
      </c>
      <c r="C2" s="346"/>
      <c r="D2" s="346"/>
      <c r="E2" s="346"/>
      <c r="F2" s="103"/>
      <c r="G2" s="103"/>
    </row>
    <row r="3" spans="1:11" ht="12.75">
      <c r="A3">
        <v>1</v>
      </c>
      <c r="B3" s="98" t="s">
        <v>554</v>
      </c>
      <c r="C3" s="349" t="s">
        <v>555</v>
      </c>
      <c r="D3" s="349" t="s">
        <v>136</v>
      </c>
      <c r="E3" s="18">
        <v>2010</v>
      </c>
      <c r="F3" s="99"/>
      <c r="G3" s="99"/>
      <c r="J3" s="545" t="s">
        <v>583</v>
      </c>
      <c r="K3" s="546"/>
    </row>
    <row r="4" spans="1:11" ht="12.75">
      <c r="A4">
        <v>2</v>
      </c>
      <c r="B4" s="98" t="s">
        <v>475</v>
      </c>
      <c r="C4" s="349" t="s">
        <v>476</v>
      </c>
      <c r="D4" s="349" t="s">
        <v>85</v>
      </c>
      <c r="E4" s="18">
        <v>2010</v>
      </c>
      <c r="F4" s="99"/>
      <c r="G4" s="99"/>
      <c r="J4" s="539" t="s">
        <v>582</v>
      </c>
      <c r="K4" s="540"/>
    </row>
    <row r="5" spans="1:11" ht="12.75">
      <c r="A5">
        <v>3</v>
      </c>
      <c r="B5" s="115" t="s">
        <v>437</v>
      </c>
      <c r="C5" s="349" t="s">
        <v>242</v>
      </c>
      <c r="D5" s="349" t="s">
        <v>89</v>
      </c>
      <c r="E5" s="18">
        <v>2011</v>
      </c>
      <c r="F5" s="99"/>
      <c r="G5" s="99"/>
      <c r="J5" s="541"/>
      <c r="K5" s="542"/>
    </row>
    <row r="6" spans="1:11" ht="12.75">
      <c r="A6">
        <v>4</v>
      </c>
      <c r="B6" s="115" t="s">
        <v>482</v>
      </c>
      <c r="C6" s="349" t="s">
        <v>135</v>
      </c>
      <c r="D6" s="349" t="s">
        <v>102</v>
      </c>
      <c r="E6" s="18">
        <v>2011</v>
      </c>
      <c r="F6" s="99"/>
      <c r="G6" s="99"/>
      <c r="J6" s="543"/>
      <c r="K6" s="544"/>
    </row>
    <row r="7" spans="1:7" ht="12.75">
      <c r="A7">
        <v>5</v>
      </c>
      <c r="B7" s="98" t="s">
        <v>556</v>
      </c>
      <c r="C7" s="349" t="s">
        <v>557</v>
      </c>
      <c r="D7" s="349" t="s">
        <v>136</v>
      </c>
      <c r="E7" s="18">
        <v>2010</v>
      </c>
      <c r="F7" s="99"/>
      <c r="G7" s="99"/>
    </row>
    <row r="8" spans="1:7" ht="12.75">
      <c r="A8">
        <v>6</v>
      </c>
      <c r="B8" s="98" t="s">
        <v>552</v>
      </c>
      <c r="C8" s="349" t="s">
        <v>354</v>
      </c>
      <c r="D8" s="349" t="s">
        <v>101</v>
      </c>
      <c r="E8" s="18">
        <v>2010</v>
      </c>
      <c r="F8" s="99"/>
      <c r="G8" s="99"/>
    </row>
    <row r="9" spans="1:8" ht="12.75">
      <c r="A9">
        <v>7</v>
      </c>
      <c r="B9" s="98" t="s">
        <v>534</v>
      </c>
      <c r="C9" s="349" t="s">
        <v>535</v>
      </c>
      <c r="D9" s="349" t="s">
        <v>136</v>
      </c>
      <c r="E9" s="18">
        <v>2010</v>
      </c>
      <c r="F9" s="99"/>
      <c r="G9" s="99"/>
      <c r="H9" s="10"/>
    </row>
    <row r="10" spans="1:8" ht="12.75">
      <c r="A10">
        <v>8</v>
      </c>
      <c r="B10" s="115" t="s">
        <v>553</v>
      </c>
      <c r="C10" s="349" t="s">
        <v>333</v>
      </c>
      <c r="D10" s="349" t="s">
        <v>336</v>
      </c>
      <c r="E10" s="18">
        <v>2012</v>
      </c>
      <c r="F10" s="99"/>
      <c r="G10" s="99"/>
      <c r="H10" s="10"/>
    </row>
    <row r="11" spans="1:8" ht="12.75">
      <c r="A11">
        <v>9</v>
      </c>
      <c r="B11" s="98" t="s">
        <v>468</v>
      </c>
      <c r="C11" s="349" t="s">
        <v>357</v>
      </c>
      <c r="D11" s="349" t="s">
        <v>336</v>
      </c>
      <c r="E11" s="18">
        <v>2010</v>
      </c>
      <c r="H11" s="10"/>
    </row>
    <row r="12" spans="1:8" ht="12.75">
      <c r="A12">
        <v>10</v>
      </c>
      <c r="B12" s="115" t="s">
        <v>382</v>
      </c>
      <c r="C12" s="349" t="s">
        <v>558</v>
      </c>
      <c r="D12" s="349" t="s">
        <v>127</v>
      </c>
      <c r="E12" s="18">
        <v>2011</v>
      </c>
      <c r="F12" s="99"/>
      <c r="G12" s="99"/>
      <c r="H12" s="10"/>
    </row>
    <row r="13" spans="2:4" ht="12.75">
      <c r="B13" s="98"/>
      <c r="C13" s="387"/>
      <c r="D13" s="387"/>
    </row>
    <row r="14" spans="2:8" ht="12.75">
      <c r="B14" s="116" t="s">
        <v>112</v>
      </c>
      <c r="C14" s="385" t="s">
        <v>587</v>
      </c>
      <c r="D14" s="386" t="s">
        <v>588</v>
      </c>
      <c r="E14" s="389" t="s">
        <v>589</v>
      </c>
      <c r="F14" s="72" t="s">
        <v>86</v>
      </c>
      <c r="G14" s="72" t="s">
        <v>87</v>
      </c>
      <c r="H14" s="10"/>
    </row>
    <row r="15" spans="2:7" ht="12.75">
      <c r="B15" s="106" t="s">
        <v>575</v>
      </c>
      <c r="C15" s="365"/>
      <c r="D15" s="365"/>
      <c r="E15" s="365"/>
      <c r="F15" s="108"/>
      <c r="G15" s="108"/>
    </row>
    <row r="16" spans="1:8" ht="12.75">
      <c r="A16" s="10">
        <v>1</v>
      </c>
      <c r="B16" s="98" t="s">
        <v>366</v>
      </c>
      <c r="C16" s="349" t="s">
        <v>291</v>
      </c>
      <c r="D16" s="349" t="s">
        <v>102</v>
      </c>
      <c r="E16" s="18">
        <v>2010</v>
      </c>
      <c r="F16" s="99"/>
      <c r="G16" s="99"/>
      <c r="H16" s="10"/>
    </row>
    <row r="17" spans="1:8" ht="12.75">
      <c r="A17" s="10">
        <v>2</v>
      </c>
      <c r="B17" s="98" t="s">
        <v>329</v>
      </c>
      <c r="C17" s="349" t="s">
        <v>249</v>
      </c>
      <c r="D17" s="349" t="s">
        <v>266</v>
      </c>
      <c r="E17" s="18">
        <v>2010</v>
      </c>
      <c r="F17" s="99"/>
      <c r="G17" s="99"/>
      <c r="H17" s="10"/>
    </row>
    <row r="18" spans="1:8" ht="12.75">
      <c r="A18" s="10">
        <v>3</v>
      </c>
      <c r="B18" s="115" t="s">
        <v>176</v>
      </c>
      <c r="C18" s="349" t="s">
        <v>177</v>
      </c>
      <c r="D18" s="349" t="s">
        <v>136</v>
      </c>
      <c r="E18" s="18">
        <v>2011</v>
      </c>
      <c r="F18" s="99"/>
      <c r="G18" s="99"/>
      <c r="H18" s="10"/>
    </row>
    <row r="19" spans="1:8" ht="12.75">
      <c r="A19" s="10">
        <v>4</v>
      </c>
      <c r="B19" s="98" t="s">
        <v>559</v>
      </c>
      <c r="C19" s="349" t="s">
        <v>560</v>
      </c>
      <c r="D19" s="349" t="s">
        <v>136</v>
      </c>
      <c r="E19" s="18">
        <v>2010</v>
      </c>
      <c r="F19" s="99"/>
      <c r="G19" s="99"/>
      <c r="H19" s="10"/>
    </row>
    <row r="20" spans="1:8" ht="12.75">
      <c r="A20" s="10">
        <v>5</v>
      </c>
      <c r="B20" s="115" t="s">
        <v>471</v>
      </c>
      <c r="C20" s="349" t="s">
        <v>472</v>
      </c>
      <c r="D20" s="349" t="s">
        <v>252</v>
      </c>
      <c r="E20" s="18">
        <v>2012</v>
      </c>
      <c r="F20" s="99"/>
      <c r="G20" s="99"/>
      <c r="H20" s="10"/>
    </row>
    <row r="21" spans="1:8" ht="12.75">
      <c r="A21" s="10">
        <v>6</v>
      </c>
      <c r="B21" s="98" t="s">
        <v>463</v>
      </c>
      <c r="C21" s="349" t="s">
        <v>464</v>
      </c>
      <c r="D21" s="349" t="s">
        <v>246</v>
      </c>
      <c r="E21" s="18">
        <v>2010</v>
      </c>
      <c r="F21" s="99"/>
      <c r="G21" s="99"/>
      <c r="H21" s="10"/>
    </row>
    <row r="22" spans="1:8" ht="12.75">
      <c r="A22" s="10">
        <v>7</v>
      </c>
      <c r="B22" s="115" t="s">
        <v>155</v>
      </c>
      <c r="C22" s="349" t="s">
        <v>362</v>
      </c>
      <c r="D22" s="349" t="s">
        <v>246</v>
      </c>
      <c r="E22" s="18">
        <v>2011</v>
      </c>
      <c r="F22" s="99"/>
      <c r="G22" s="99"/>
      <c r="H22" s="10"/>
    </row>
    <row r="23" spans="1:8" ht="12.75">
      <c r="A23" s="10">
        <v>8</v>
      </c>
      <c r="B23" s="115" t="s">
        <v>564</v>
      </c>
      <c r="C23" s="349" t="s">
        <v>151</v>
      </c>
      <c r="D23" s="349" t="s">
        <v>336</v>
      </c>
      <c r="E23" s="18">
        <v>2011</v>
      </c>
      <c r="F23" s="99"/>
      <c r="G23" s="99"/>
      <c r="H23" s="10"/>
    </row>
    <row r="24" spans="1:8" ht="12.75">
      <c r="A24" s="10">
        <v>9</v>
      </c>
      <c r="B24" s="98" t="s">
        <v>205</v>
      </c>
      <c r="C24" s="349" t="s">
        <v>206</v>
      </c>
      <c r="D24" s="349" t="s">
        <v>127</v>
      </c>
      <c r="E24" s="18">
        <v>2010</v>
      </c>
      <c r="F24" s="99"/>
      <c r="G24" s="99"/>
      <c r="H24" s="10"/>
    </row>
    <row r="25" spans="1:8" ht="12.75">
      <c r="A25" s="10">
        <v>10</v>
      </c>
      <c r="B25" s="98" t="s">
        <v>345</v>
      </c>
      <c r="C25" s="349" t="s">
        <v>223</v>
      </c>
      <c r="D25" s="349" t="s">
        <v>266</v>
      </c>
      <c r="E25" s="18">
        <v>2010</v>
      </c>
      <c r="F25" s="99"/>
      <c r="G25" s="99"/>
      <c r="H25" s="10"/>
    </row>
    <row r="26" spans="1:8" ht="12.75">
      <c r="A26" s="10">
        <v>11</v>
      </c>
      <c r="B26" s="115" t="s">
        <v>477</v>
      </c>
      <c r="C26" s="349" t="s">
        <v>352</v>
      </c>
      <c r="D26" s="349" t="s">
        <v>255</v>
      </c>
      <c r="E26" s="18">
        <v>2012</v>
      </c>
      <c r="F26" s="99"/>
      <c r="G26" s="99"/>
      <c r="H26" s="10"/>
    </row>
    <row r="27" spans="1:8" ht="12.75">
      <c r="A27" s="10">
        <v>12</v>
      </c>
      <c r="B27" s="115" t="s">
        <v>569</v>
      </c>
      <c r="C27" s="349" t="s">
        <v>170</v>
      </c>
      <c r="D27" s="349" t="s">
        <v>570</v>
      </c>
      <c r="E27" s="18">
        <v>2013</v>
      </c>
      <c r="F27" s="99"/>
      <c r="G27" s="99"/>
      <c r="H27" s="10"/>
    </row>
    <row r="28" spans="1:8" ht="12.75">
      <c r="A28" s="10">
        <v>13</v>
      </c>
      <c r="B28" s="98" t="s">
        <v>561</v>
      </c>
      <c r="C28" s="349" t="s">
        <v>294</v>
      </c>
      <c r="D28" s="349" t="s">
        <v>136</v>
      </c>
      <c r="E28" s="18">
        <v>2010</v>
      </c>
      <c r="F28" s="99"/>
      <c r="G28" s="99"/>
      <c r="H28" s="10"/>
    </row>
    <row r="29" spans="1:8" ht="12.75">
      <c r="A29" s="10">
        <v>14</v>
      </c>
      <c r="B29" s="115" t="s">
        <v>178</v>
      </c>
      <c r="C29" s="349" t="s">
        <v>565</v>
      </c>
      <c r="D29" s="349" t="s">
        <v>256</v>
      </c>
      <c r="E29" s="18">
        <v>2011</v>
      </c>
      <c r="F29" s="99"/>
      <c r="G29" s="99"/>
      <c r="H29" s="10"/>
    </row>
    <row r="30" spans="1:8" ht="12.75">
      <c r="A30" s="10">
        <v>15</v>
      </c>
      <c r="B30" s="115" t="s">
        <v>203</v>
      </c>
      <c r="C30" s="349" t="s">
        <v>204</v>
      </c>
      <c r="D30" s="349" t="s">
        <v>127</v>
      </c>
      <c r="E30" s="18">
        <v>2011</v>
      </c>
      <c r="F30" s="99"/>
      <c r="G30" s="99"/>
      <c r="H30" s="10"/>
    </row>
    <row r="31" spans="1:8" ht="12.75">
      <c r="A31" s="10">
        <v>16</v>
      </c>
      <c r="B31" s="115" t="s">
        <v>200</v>
      </c>
      <c r="C31" s="349" t="s">
        <v>201</v>
      </c>
      <c r="D31" s="349" t="s">
        <v>127</v>
      </c>
      <c r="E31" s="18">
        <v>2011</v>
      </c>
      <c r="F31" s="99"/>
      <c r="G31" s="99"/>
      <c r="H31" s="10"/>
    </row>
    <row r="32" spans="1:8" ht="12.75">
      <c r="A32" s="10">
        <v>17</v>
      </c>
      <c r="B32" s="98" t="s">
        <v>182</v>
      </c>
      <c r="C32" s="349" t="s">
        <v>129</v>
      </c>
      <c r="D32" s="349" t="s">
        <v>147</v>
      </c>
      <c r="E32" s="18">
        <v>2010</v>
      </c>
      <c r="F32" s="99"/>
      <c r="G32" s="99"/>
      <c r="H32" s="10"/>
    </row>
    <row r="33" spans="1:8" ht="12.75">
      <c r="A33" s="10">
        <v>18</v>
      </c>
      <c r="B33" s="98" t="s">
        <v>198</v>
      </c>
      <c r="C33" s="349" t="s">
        <v>199</v>
      </c>
      <c r="D33" s="349" t="s">
        <v>89</v>
      </c>
      <c r="E33" s="18">
        <v>2010</v>
      </c>
      <c r="F33" s="99"/>
      <c r="G33" s="99"/>
      <c r="H33" s="10"/>
    </row>
    <row r="34" spans="1:8" ht="12.75">
      <c r="A34" s="10">
        <v>19</v>
      </c>
      <c r="B34" s="98" t="s">
        <v>439</v>
      </c>
      <c r="C34" s="349" t="s">
        <v>440</v>
      </c>
      <c r="D34" s="349" t="s">
        <v>212</v>
      </c>
      <c r="E34" s="18">
        <v>2010</v>
      </c>
      <c r="F34" s="99"/>
      <c r="G34" s="99"/>
      <c r="H34" s="10"/>
    </row>
    <row r="35" spans="2:8" ht="12.75">
      <c r="B35" s="98"/>
      <c r="C35" s="387"/>
      <c r="D35" s="387"/>
      <c r="H35" s="10"/>
    </row>
    <row r="36" spans="2:8" ht="12.75">
      <c r="B36" s="116" t="s">
        <v>112</v>
      </c>
      <c r="C36" s="385" t="s">
        <v>587</v>
      </c>
      <c r="D36" s="386" t="s">
        <v>588</v>
      </c>
      <c r="E36" s="389" t="s">
        <v>589</v>
      </c>
      <c r="F36" s="72" t="s">
        <v>86</v>
      </c>
      <c r="G36" s="72" t="s">
        <v>87</v>
      </c>
      <c r="H36" s="10"/>
    </row>
    <row r="37" spans="2:8" ht="12.75">
      <c r="B37" s="101" t="s">
        <v>580</v>
      </c>
      <c r="C37" s="372"/>
      <c r="D37" s="372"/>
      <c r="E37" s="346"/>
      <c r="F37" s="103"/>
      <c r="G37" s="103"/>
      <c r="H37" s="10"/>
    </row>
    <row r="38" spans="1:8" ht="12.75">
      <c r="A38">
        <v>1</v>
      </c>
      <c r="B38" s="115" t="s">
        <v>331</v>
      </c>
      <c r="C38" s="349" t="s">
        <v>332</v>
      </c>
      <c r="D38" s="349" t="s">
        <v>145</v>
      </c>
      <c r="E38" s="18">
        <v>2009</v>
      </c>
      <c r="F38" s="99"/>
      <c r="G38" s="99"/>
      <c r="H38" s="10"/>
    </row>
    <row r="39" spans="1:7" ht="12.75">
      <c r="A39" s="10">
        <v>2</v>
      </c>
      <c r="B39" s="115" t="s">
        <v>334</v>
      </c>
      <c r="C39" s="349" t="s">
        <v>335</v>
      </c>
      <c r="D39" s="349" t="s">
        <v>336</v>
      </c>
      <c r="E39" s="18">
        <v>2009</v>
      </c>
      <c r="F39" s="99"/>
      <c r="G39" s="99"/>
    </row>
    <row r="40" spans="1:7" ht="12.75">
      <c r="A40">
        <v>3</v>
      </c>
      <c r="B40" s="98" t="s">
        <v>442</v>
      </c>
      <c r="C40" s="349" t="s">
        <v>443</v>
      </c>
      <c r="D40" s="349" t="s">
        <v>246</v>
      </c>
      <c r="E40" s="18">
        <v>2008</v>
      </c>
      <c r="F40" s="99"/>
      <c r="G40" s="99"/>
    </row>
    <row r="41" spans="1:7" ht="12.75">
      <c r="A41" s="10">
        <v>4</v>
      </c>
      <c r="B41" s="98" t="s">
        <v>475</v>
      </c>
      <c r="C41" s="349" t="s">
        <v>495</v>
      </c>
      <c r="D41" s="349" t="s">
        <v>85</v>
      </c>
      <c r="E41" s="18">
        <v>2008</v>
      </c>
      <c r="F41" s="99"/>
      <c r="G41" s="99"/>
    </row>
    <row r="42" spans="1:8" ht="12.75">
      <c r="A42">
        <v>5</v>
      </c>
      <c r="B42" s="98" t="s">
        <v>342</v>
      </c>
      <c r="C42" s="349" t="s">
        <v>370</v>
      </c>
      <c r="D42" s="349" t="s">
        <v>127</v>
      </c>
      <c r="E42" s="18">
        <v>2008</v>
      </c>
      <c r="F42" s="99"/>
      <c r="G42" s="99"/>
      <c r="H42" s="10"/>
    </row>
    <row r="43" spans="1:8" ht="12.75">
      <c r="A43" s="10">
        <v>6</v>
      </c>
      <c r="B43" s="115" t="s">
        <v>282</v>
      </c>
      <c r="C43" s="349" t="s">
        <v>313</v>
      </c>
      <c r="D43" s="349" t="s">
        <v>256</v>
      </c>
      <c r="E43" s="18">
        <v>2009</v>
      </c>
      <c r="F43" s="99"/>
      <c r="G43" s="99"/>
      <c r="H43" s="10"/>
    </row>
    <row r="44" spans="1:8" ht="12.75">
      <c r="A44">
        <v>7</v>
      </c>
      <c r="B44" s="98" t="s">
        <v>191</v>
      </c>
      <c r="C44" s="349" t="s">
        <v>192</v>
      </c>
      <c r="D44" s="349" t="s">
        <v>127</v>
      </c>
      <c r="E44" s="18">
        <v>2008</v>
      </c>
      <c r="F44" s="99"/>
      <c r="G44" s="99"/>
      <c r="H44" s="10"/>
    </row>
    <row r="45" spans="1:8" ht="12.75">
      <c r="A45" s="10">
        <v>8</v>
      </c>
      <c r="B45" s="115" t="s">
        <v>208</v>
      </c>
      <c r="C45" s="349" t="s">
        <v>254</v>
      </c>
      <c r="D45" s="349" t="s">
        <v>127</v>
      </c>
      <c r="E45" s="18">
        <v>2009</v>
      </c>
      <c r="F45" s="99"/>
      <c r="G45" s="99"/>
      <c r="H45" s="10"/>
    </row>
    <row r="46" spans="1:8" ht="12.75">
      <c r="A46">
        <v>9</v>
      </c>
      <c r="B46" s="98" t="s">
        <v>374</v>
      </c>
      <c r="C46" s="349" t="s">
        <v>242</v>
      </c>
      <c r="D46" s="349" t="s">
        <v>102</v>
      </c>
      <c r="E46" s="18">
        <v>2008</v>
      </c>
      <c r="F46" s="99"/>
      <c r="G46" s="99"/>
      <c r="H46" s="10"/>
    </row>
    <row r="47" spans="1:8" ht="12.75">
      <c r="A47" s="10">
        <v>10</v>
      </c>
      <c r="B47" s="115" t="s">
        <v>483</v>
      </c>
      <c r="C47" s="349" t="s">
        <v>484</v>
      </c>
      <c r="D47" s="349" t="s">
        <v>147</v>
      </c>
      <c r="E47" s="18">
        <v>2009</v>
      </c>
      <c r="F47" s="99"/>
      <c r="G47" s="99"/>
      <c r="H47" s="10"/>
    </row>
    <row r="48" spans="1:8" ht="12.75">
      <c r="A48">
        <v>11</v>
      </c>
      <c r="B48" s="115" t="s">
        <v>478</v>
      </c>
      <c r="C48" s="349" t="s">
        <v>479</v>
      </c>
      <c r="D48" s="349" t="s">
        <v>266</v>
      </c>
      <c r="E48" s="18">
        <v>2009</v>
      </c>
      <c r="F48" s="99"/>
      <c r="G48" s="99"/>
      <c r="H48" s="10"/>
    </row>
    <row r="49" spans="1:8" ht="12.75">
      <c r="A49" s="10">
        <v>12</v>
      </c>
      <c r="B49" s="98" t="s">
        <v>193</v>
      </c>
      <c r="C49" s="349" t="s">
        <v>194</v>
      </c>
      <c r="D49" s="349" t="s">
        <v>136</v>
      </c>
      <c r="E49" s="18">
        <v>2008</v>
      </c>
      <c r="F49" s="99"/>
      <c r="G49" s="99"/>
      <c r="H49" s="10"/>
    </row>
    <row r="50" spans="2:8" ht="12.75">
      <c r="B50" s="98"/>
      <c r="C50" s="387"/>
      <c r="D50" s="387"/>
      <c r="H50" s="10"/>
    </row>
    <row r="51" spans="2:8" ht="12.75">
      <c r="B51" s="116" t="s">
        <v>112</v>
      </c>
      <c r="C51" s="385" t="s">
        <v>587</v>
      </c>
      <c r="D51" s="386" t="s">
        <v>588</v>
      </c>
      <c r="E51" s="389" t="s">
        <v>589</v>
      </c>
      <c r="F51" s="72" t="s">
        <v>86</v>
      </c>
      <c r="G51" s="72" t="s">
        <v>87</v>
      </c>
      <c r="H51" s="10"/>
    </row>
    <row r="52" spans="2:8" ht="12.75">
      <c r="B52" s="106" t="s">
        <v>574</v>
      </c>
      <c r="C52" s="365"/>
      <c r="D52" s="365"/>
      <c r="E52" s="365"/>
      <c r="F52" s="108"/>
      <c r="G52" s="108"/>
      <c r="H52" s="10"/>
    </row>
    <row r="53" spans="1:8" ht="12.75">
      <c r="A53" s="10">
        <v>1</v>
      </c>
      <c r="B53" s="115" t="s">
        <v>462</v>
      </c>
      <c r="C53" s="349" t="s">
        <v>270</v>
      </c>
      <c r="D53" s="349" t="s">
        <v>85</v>
      </c>
      <c r="E53" s="18">
        <v>2009</v>
      </c>
      <c r="F53" s="99"/>
      <c r="G53" s="99"/>
      <c r="H53" s="10"/>
    </row>
    <row r="54" spans="1:8" ht="12.75">
      <c r="A54" s="10">
        <v>2</v>
      </c>
      <c r="B54" s="98" t="s">
        <v>196</v>
      </c>
      <c r="C54" s="349" t="s">
        <v>197</v>
      </c>
      <c r="D54" s="349" t="s">
        <v>136</v>
      </c>
      <c r="E54" s="18">
        <v>2008</v>
      </c>
      <c r="F54" s="99"/>
      <c r="G54" s="99"/>
      <c r="H54" s="10"/>
    </row>
    <row r="55" spans="1:7" ht="12.75">
      <c r="A55" s="10">
        <v>3</v>
      </c>
      <c r="B55" s="98" t="s">
        <v>318</v>
      </c>
      <c r="C55" s="349" t="s">
        <v>88</v>
      </c>
      <c r="D55" s="349" t="s">
        <v>130</v>
      </c>
      <c r="E55" s="18">
        <v>2008</v>
      </c>
      <c r="F55" s="99"/>
      <c r="G55" s="99"/>
    </row>
    <row r="56" spans="1:7" ht="12.75">
      <c r="A56" s="10">
        <v>4</v>
      </c>
      <c r="B56" s="98" t="s">
        <v>316</v>
      </c>
      <c r="C56" s="349" t="s">
        <v>317</v>
      </c>
      <c r="D56" s="349" t="s">
        <v>145</v>
      </c>
      <c r="E56" s="18">
        <v>2008</v>
      </c>
      <c r="F56" s="99"/>
      <c r="G56" s="99"/>
    </row>
    <row r="57" spans="1:7" ht="12.75">
      <c r="A57" s="10">
        <v>5</v>
      </c>
      <c r="B57" s="115" t="s">
        <v>324</v>
      </c>
      <c r="C57" s="349" t="s">
        <v>325</v>
      </c>
      <c r="D57" s="349" t="s">
        <v>256</v>
      </c>
      <c r="E57" s="18">
        <v>2009</v>
      </c>
      <c r="F57" s="99"/>
      <c r="G57" s="99"/>
    </row>
    <row r="58" spans="1:7" ht="12.75">
      <c r="A58" s="10">
        <v>6</v>
      </c>
      <c r="B58" s="98" t="s">
        <v>224</v>
      </c>
      <c r="C58" s="349" t="s">
        <v>225</v>
      </c>
      <c r="D58" s="349" t="s">
        <v>127</v>
      </c>
      <c r="E58" s="18">
        <v>2008</v>
      </c>
      <c r="F58" s="99"/>
      <c r="G58" s="99"/>
    </row>
    <row r="59" spans="1:7" ht="12.75">
      <c r="A59" s="10">
        <v>7</v>
      </c>
      <c r="B59" s="115" t="s">
        <v>465</v>
      </c>
      <c r="C59" s="349" t="s">
        <v>466</v>
      </c>
      <c r="D59" s="349" t="s">
        <v>467</v>
      </c>
      <c r="E59" s="18">
        <v>2009</v>
      </c>
      <c r="F59" s="99"/>
      <c r="G59" s="99"/>
    </row>
    <row r="60" spans="1:7" ht="12.75">
      <c r="A60" s="10">
        <v>8</v>
      </c>
      <c r="B60" s="98" t="s">
        <v>489</v>
      </c>
      <c r="C60" s="349" t="s">
        <v>204</v>
      </c>
      <c r="D60" s="349" t="s">
        <v>246</v>
      </c>
      <c r="E60" s="18">
        <v>2008</v>
      </c>
      <c r="F60" s="99"/>
      <c r="G60" s="99"/>
    </row>
    <row r="61" spans="1:8" ht="12.75">
      <c r="A61" s="10">
        <v>9</v>
      </c>
      <c r="B61" s="98" t="s">
        <v>536</v>
      </c>
      <c r="C61" s="349" t="s">
        <v>149</v>
      </c>
      <c r="D61" s="349" t="s">
        <v>136</v>
      </c>
      <c r="E61" s="18">
        <v>2008</v>
      </c>
      <c r="F61" s="99"/>
      <c r="G61" s="99"/>
      <c r="H61" s="10"/>
    </row>
    <row r="62" spans="1:8" ht="12.75">
      <c r="A62" s="10">
        <v>10</v>
      </c>
      <c r="B62" s="98" t="s">
        <v>155</v>
      </c>
      <c r="C62" s="349" t="s">
        <v>358</v>
      </c>
      <c r="D62" s="349" t="s">
        <v>246</v>
      </c>
      <c r="E62" s="18">
        <v>2008</v>
      </c>
      <c r="F62" s="99"/>
      <c r="G62" s="99"/>
      <c r="H62" s="10"/>
    </row>
    <row r="63" spans="1:8" ht="12.75">
      <c r="A63" s="10">
        <v>11</v>
      </c>
      <c r="B63" s="115" t="s">
        <v>435</v>
      </c>
      <c r="C63" s="349" t="s">
        <v>436</v>
      </c>
      <c r="D63" s="349" t="s">
        <v>212</v>
      </c>
      <c r="E63" s="18">
        <v>2009</v>
      </c>
      <c r="F63" s="99"/>
      <c r="G63" s="99"/>
      <c r="H63" s="10"/>
    </row>
    <row r="64" spans="1:8" ht="12.75">
      <c r="A64" s="10">
        <v>12</v>
      </c>
      <c r="B64" s="98" t="s">
        <v>173</v>
      </c>
      <c r="C64" s="349" t="s">
        <v>227</v>
      </c>
      <c r="D64" s="349" t="s">
        <v>147</v>
      </c>
      <c r="E64" s="18">
        <v>2008</v>
      </c>
      <c r="F64" s="99"/>
      <c r="G64" s="99"/>
      <c r="H64" s="10"/>
    </row>
    <row r="65" spans="1:8" ht="12.75">
      <c r="A65" s="10">
        <v>13</v>
      </c>
      <c r="B65" s="115" t="s">
        <v>173</v>
      </c>
      <c r="C65" s="349" t="s">
        <v>174</v>
      </c>
      <c r="D65" s="349" t="s">
        <v>147</v>
      </c>
      <c r="E65" s="18">
        <v>2009</v>
      </c>
      <c r="F65" s="99"/>
      <c r="G65" s="99"/>
      <c r="H65" s="10"/>
    </row>
    <row r="66" spans="1:8" ht="12.75">
      <c r="A66" s="10">
        <v>14</v>
      </c>
      <c r="B66" s="98" t="s">
        <v>287</v>
      </c>
      <c r="C66" s="349" t="s">
        <v>319</v>
      </c>
      <c r="D66" s="349" t="s">
        <v>130</v>
      </c>
      <c r="E66" s="18">
        <v>2008</v>
      </c>
      <c r="F66" s="99"/>
      <c r="G66" s="99"/>
      <c r="H66" s="10"/>
    </row>
    <row r="67" spans="1:8" ht="12.75">
      <c r="A67" s="10">
        <v>15</v>
      </c>
      <c r="B67" s="115" t="s">
        <v>473</v>
      </c>
      <c r="C67" s="349" t="s">
        <v>161</v>
      </c>
      <c r="D67" s="349" t="s">
        <v>147</v>
      </c>
      <c r="E67" s="18">
        <v>2009</v>
      </c>
      <c r="F67" s="99"/>
      <c r="G67" s="99"/>
      <c r="H67" s="10"/>
    </row>
    <row r="68" spans="1:8" ht="12.75">
      <c r="A68" s="10">
        <v>16</v>
      </c>
      <c r="B68" s="115" t="s">
        <v>437</v>
      </c>
      <c r="C68" s="349" t="s">
        <v>438</v>
      </c>
      <c r="D68" s="349" t="s">
        <v>89</v>
      </c>
      <c r="E68" s="18">
        <v>2009</v>
      </c>
      <c r="F68" s="99"/>
      <c r="G68" s="99"/>
      <c r="H68" s="10"/>
    </row>
    <row r="69" spans="1:8" ht="12.75">
      <c r="A69" s="10">
        <v>17</v>
      </c>
      <c r="B69" s="115" t="s">
        <v>379</v>
      </c>
      <c r="C69" s="349" t="s">
        <v>276</v>
      </c>
      <c r="D69" s="349" t="s">
        <v>252</v>
      </c>
      <c r="E69" s="18">
        <v>2009</v>
      </c>
      <c r="F69" s="99"/>
      <c r="G69" s="99"/>
      <c r="H69" s="10"/>
    </row>
    <row r="70" spans="1:8" ht="12.75">
      <c r="A70" s="10">
        <v>18</v>
      </c>
      <c r="B70" s="98" t="s">
        <v>531</v>
      </c>
      <c r="C70" s="349" t="s">
        <v>148</v>
      </c>
      <c r="D70" s="349" t="s">
        <v>212</v>
      </c>
      <c r="E70" s="18">
        <v>2008</v>
      </c>
      <c r="F70" s="99"/>
      <c r="G70" s="99"/>
      <c r="H70" s="10"/>
    </row>
    <row r="71" spans="1:8" ht="12.75">
      <c r="A71" s="10">
        <v>19</v>
      </c>
      <c r="B71" s="98" t="s">
        <v>306</v>
      </c>
      <c r="C71" s="349" t="s">
        <v>291</v>
      </c>
      <c r="D71" s="349" t="s">
        <v>102</v>
      </c>
      <c r="E71" s="18">
        <v>2008</v>
      </c>
      <c r="F71" s="99"/>
      <c r="G71" s="99"/>
      <c r="H71" s="10"/>
    </row>
    <row r="72" spans="1:8" ht="12.75">
      <c r="A72" s="10">
        <v>20</v>
      </c>
      <c r="B72" s="115" t="s">
        <v>416</v>
      </c>
      <c r="C72" s="349" t="s">
        <v>138</v>
      </c>
      <c r="D72" s="349" t="s">
        <v>133</v>
      </c>
      <c r="E72" s="18">
        <v>2009</v>
      </c>
      <c r="F72" s="99"/>
      <c r="G72" s="99"/>
      <c r="H72" s="10"/>
    </row>
    <row r="73" spans="1:8" ht="12.75">
      <c r="A73" s="10">
        <v>21</v>
      </c>
      <c r="B73" s="98" t="s">
        <v>350</v>
      </c>
      <c r="C73" s="349" t="s">
        <v>148</v>
      </c>
      <c r="D73" s="349" t="s">
        <v>336</v>
      </c>
      <c r="E73" s="18">
        <v>2008</v>
      </c>
      <c r="F73" s="99"/>
      <c r="G73" s="99"/>
      <c r="H73" s="10"/>
    </row>
    <row r="74" spans="1:8" ht="12.75">
      <c r="A74" s="10">
        <v>22</v>
      </c>
      <c r="B74" s="98" t="s">
        <v>323</v>
      </c>
      <c r="C74" s="349" t="s">
        <v>161</v>
      </c>
      <c r="D74" s="349" t="s">
        <v>255</v>
      </c>
      <c r="E74" s="18">
        <v>2008</v>
      </c>
      <c r="F74" s="99"/>
      <c r="G74" s="99"/>
      <c r="H74" s="10"/>
    </row>
    <row r="75" spans="1:8" ht="12.75">
      <c r="A75" s="10">
        <v>23</v>
      </c>
      <c r="B75" s="98" t="s">
        <v>235</v>
      </c>
      <c r="C75" s="349" t="s">
        <v>485</v>
      </c>
      <c r="D75" s="349" t="s">
        <v>252</v>
      </c>
      <c r="E75" s="18">
        <v>2008</v>
      </c>
      <c r="F75" s="99"/>
      <c r="G75" s="99"/>
      <c r="H75" s="10"/>
    </row>
    <row r="76" spans="1:8" ht="12.75">
      <c r="A76" s="10">
        <v>24</v>
      </c>
      <c r="B76" s="115" t="s">
        <v>328</v>
      </c>
      <c r="C76" s="349" t="s">
        <v>272</v>
      </c>
      <c r="D76" s="349" t="s">
        <v>255</v>
      </c>
      <c r="E76" s="18">
        <v>2009</v>
      </c>
      <c r="F76" s="99"/>
      <c r="G76" s="99"/>
      <c r="H76" s="10"/>
    </row>
    <row r="77" spans="1:8" ht="12.75">
      <c r="A77" s="10">
        <v>25</v>
      </c>
      <c r="B77" s="115" t="s">
        <v>480</v>
      </c>
      <c r="C77" s="349" t="s">
        <v>481</v>
      </c>
      <c r="D77" s="349" t="s">
        <v>467</v>
      </c>
      <c r="E77" s="18">
        <v>2009</v>
      </c>
      <c r="F77" s="99"/>
      <c r="G77" s="99"/>
      <c r="H77" s="10"/>
    </row>
    <row r="78" spans="1:7" ht="12.75">
      <c r="A78" s="10">
        <v>26</v>
      </c>
      <c r="B78" s="115" t="s">
        <v>326</v>
      </c>
      <c r="C78" s="349" t="s">
        <v>327</v>
      </c>
      <c r="D78" s="349" t="s">
        <v>266</v>
      </c>
      <c r="E78" s="18">
        <v>2009</v>
      </c>
      <c r="F78" s="99"/>
      <c r="G78" s="99"/>
    </row>
    <row r="79" spans="1:8" ht="12.75">
      <c r="A79" s="10">
        <v>27</v>
      </c>
      <c r="B79" s="98" t="s">
        <v>169</v>
      </c>
      <c r="C79" s="349" t="s">
        <v>170</v>
      </c>
      <c r="D79" s="349" t="s">
        <v>133</v>
      </c>
      <c r="E79" s="18">
        <v>2008</v>
      </c>
      <c r="F79" s="99"/>
      <c r="G79" s="99"/>
      <c r="H79" s="10"/>
    </row>
    <row r="80" spans="1:8" ht="12.75">
      <c r="A80" s="10">
        <v>28</v>
      </c>
      <c r="B80" s="115" t="s">
        <v>168</v>
      </c>
      <c r="C80" s="349" t="s">
        <v>161</v>
      </c>
      <c r="D80" s="349" t="s">
        <v>130</v>
      </c>
      <c r="E80" s="18">
        <v>2009</v>
      </c>
      <c r="F80" s="99"/>
      <c r="G80" s="99"/>
      <c r="H80" s="10"/>
    </row>
    <row r="81" spans="1:8" ht="12.75">
      <c r="A81" s="10">
        <v>29</v>
      </c>
      <c r="B81" s="98" t="s">
        <v>314</v>
      </c>
      <c r="C81" s="349" t="s">
        <v>152</v>
      </c>
      <c r="D81" s="349" t="s">
        <v>255</v>
      </c>
      <c r="E81" s="18">
        <v>2008</v>
      </c>
      <c r="F81" s="99"/>
      <c r="G81" s="99"/>
      <c r="H81" s="10"/>
    </row>
    <row r="82" spans="1:8" ht="12.75">
      <c r="A82" s="10">
        <v>30</v>
      </c>
      <c r="B82" s="98" t="s">
        <v>203</v>
      </c>
      <c r="C82" s="349" t="s">
        <v>226</v>
      </c>
      <c r="D82" s="349" t="s">
        <v>127</v>
      </c>
      <c r="E82" s="18">
        <v>2008</v>
      </c>
      <c r="F82" s="99"/>
      <c r="G82" s="99"/>
      <c r="H82" s="10"/>
    </row>
    <row r="83" spans="1:8" ht="12.75">
      <c r="A83" s="10">
        <v>31</v>
      </c>
      <c r="B83" s="115" t="s">
        <v>474</v>
      </c>
      <c r="C83" s="349" t="s">
        <v>494</v>
      </c>
      <c r="D83" s="349" t="s">
        <v>145</v>
      </c>
      <c r="E83" s="18">
        <v>2009</v>
      </c>
      <c r="F83" s="99"/>
      <c r="G83" s="99"/>
      <c r="H83" s="10"/>
    </row>
    <row r="84" spans="1:8" ht="12.75">
      <c r="A84" s="10">
        <v>32</v>
      </c>
      <c r="B84" s="115" t="s">
        <v>474</v>
      </c>
      <c r="C84" s="349" t="s">
        <v>249</v>
      </c>
      <c r="D84" s="349" t="s">
        <v>145</v>
      </c>
      <c r="E84" s="18">
        <v>2009</v>
      </c>
      <c r="F84" s="99"/>
      <c r="G84" s="99"/>
      <c r="H84" s="10"/>
    </row>
    <row r="85" spans="1:8" ht="12.75">
      <c r="A85" s="10">
        <v>33</v>
      </c>
      <c r="B85" s="98" t="s">
        <v>305</v>
      </c>
      <c r="C85" s="349" t="s">
        <v>254</v>
      </c>
      <c r="D85" s="349" t="s">
        <v>384</v>
      </c>
      <c r="E85" s="18">
        <v>2008</v>
      </c>
      <c r="F85" s="99"/>
      <c r="G85" s="99"/>
      <c r="H85" s="10"/>
    </row>
    <row r="86" spans="1:8" ht="12.75">
      <c r="A86" s="10">
        <v>34</v>
      </c>
      <c r="B86" s="115" t="s">
        <v>377</v>
      </c>
      <c r="C86" s="349" t="s">
        <v>378</v>
      </c>
      <c r="D86" s="349" t="s">
        <v>130</v>
      </c>
      <c r="E86" s="18">
        <v>2009</v>
      </c>
      <c r="F86" s="99"/>
      <c r="G86" s="99"/>
      <c r="H86" s="10"/>
    </row>
    <row r="87" spans="1:8" ht="12.75">
      <c r="A87" s="10">
        <v>35</v>
      </c>
      <c r="B87" s="98" t="s">
        <v>532</v>
      </c>
      <c r="C87" s="349" t="s">
        <v>533</v>
      </c>
      <c r="D87" s="349" t="s">
        <v>136</v>
      </c>
      <c r="E87" s="18">
        <v>2008</v>
      </c>
      <c r="F87" s="99"/>
      <c r="G87" s="99"/>
      <c r="H87" s="10"/>
    </row>
    <row r="88" spans="1:8" ht="12.75">
      <c r="A88" s="10">
        <v>36</v>
      </c>
      <c r="B88" s="98" t="s">
        <v>491</v>
      </c>
      <c r="C88" s="349" t="s">
        <v>492</v>
      </c>
      <c r="D88" s="349" t="s">
        <v>336</v>
      </c>
      <c r="E88" s="18">
        <v>2008</v>
      </c>
      <c r="F88" s="99"/>
      <c r="G88" s="99"/>
      <c r="H88" s="10"/>
    </row>
    <row r="89" spans="1:8" ht="12.75">
      <c r="A89" s="10">
        <v>37</v>
      </c>
      <c r="B89" s="115" t="s">
        <v>469</v>
      </c>
      <c r="C89" s="349" t="s">
        <v>470</v>
      </c>
      <c r="D89" s="349" t="s">
        <v>171</v>
      </c>
      <c r="E89" s="18">
        <v>2009</v>
      </c>
      <c r="F89" s="99"/>
      <c r="G89" s="99"/>
      <c r="H89" s="10"/>
    </row>
    <row r="90" spans="1:8" ht="12.75">
      <c r="A90" s="10">
        <v>38</v>
      </c>
      <c r="B90" s="98" t="s">
        <v>496</v>
      </c>
      <c r="C90" s="349" t="s">
        <v>497</v>
      </c>
      <c r="D90" s="349" t="s">
        <v>145</v>
      </c>
      <c r="E90" s="18">
        <v>2008</v>
      </c>
      <c r="F90" s="99"/>
      <c r="G90" s="99"/>
      <c r="H90" s="10"/>
    </row>
    <row r="91" spans="1:8" ht="12.75">
      <c r="A91" s="10">
        <v>39</v>
      </c>
      <c r="B91" s="98" t="s">
        <v>202</v>
      </c>
      <c r="C91" s="349" t="s">
        <v>144</v>
      </c>
      <c r="D91" s="349" t="s">
        <v>127</v>
      </c>
      <c r="E91" s="18">
        <v>2008</v>
      </c>
      <c r="F91" s="99"/>
      <c r="G91" s="99"/>
      <c r="H91" s="10"/>
    </row>
    <row r="92" spans="1:8" ht="12.75">
      <c r="A92" s="10">
        <v>40</v>
      </c>
      <c r="B92" s="115" t="s">
        <v>562</v>
      </c>
      <c r="C92" s="349" t="s">
        <v>563</v>
      </c>
      <c r="D92" s="349" t="s">
        <v>101</v>
      </c>
      <c r="E92" s="18">
        <v>2009</v>
      </c>
      <c r="F92" s="99"/>
      <c r="G92" s="99"/>
      <c r="H92" s="10"/>
    </row>
    <row r="93" spans="1:8" ht="12.75">
      <c r="A93" s="10">
        <v>41</v>
      </c>
      <c r="B93" s="115" t="s">
        <v>562</v>
      </c>
      <c r="C93" s="349" t="s">
        <v>150</v>
      </c>
      <c r="D93" s="349" t="s">
        <v>101</v>
      </c>
      <c r="E93" s="18">
        <v>2009</v>
      </c>
      <c r="F93" s="99"/>
      <c r="G93" s="99"/>
      <c r="H93" s="10"/>
    </row>
    <row r="94" spans="1:8" ht="12.75">
      <c r="A94" s="10">
        <v>42</v>
      </c>
      <c r="B94" s="98" t="s">
        <v>380</v>
      </c>
      <c r="C94" s="349" t="s">
        <v>381</v>
      </c>
      <c r="D94" s="349" t="s">
        <v>127</v>
      </c>
      <c r="E94" s="18">
        <v>2008</v>
      </c>
      <c r="F94" s="99"/>
      <c r="G94" s="99"/>
      <c r="H94" s="10"/>
    </row>
    <row r="95" spans="1:8" ht="12.75">
      <c r="A95" s="10">
        <v>43</v>
      </c>
      <c r="B95" s="115" t="s">
        <v>385</v>
      </c>
      <c r="C95" s="349" t="s">
        <v>358</v>
      </c>
      <c r="D95" s="349" t="s">
        <v>101</v>
      </c>
      <c r="E95" s="18">
        <v>2009</v>
      </c>
      <c r="F95" s="99"/>
      <c r="G95" s="99"/>
      <c r="H95" s="10"/>
    </row>
    <row r="96" spans="1:8" ht="12.75">
      <c r="A96" s="10">
        <v>44</v>
      </c>
      <c r="B96" s="98" t="s">
        <v>157</v>
      </c>
      <c r="C96" s="349" t="s">
        <v>144</v>
      </c>
      <c r="D96" s="349" t="s">
        <v>85</v>
      </c>
      <c r="E96" s="18">
        <v>2008</v>
      </c>
      <c r="F96" s="99"/>
      <c r="G96" s="99"/>
      <c r="H96" s="10"/>
    </row>
    <row r="97" spans="1:8" ht="12.75">
      <c r="A97" s="10">
        <v>45</v>
      </c>
      <c r="B97" s="98" t="s">
        <v>486</v>
      </c>
      <c r="C97" s="349" t="s">
        <v>225</v>
      </c>
      <c r="D97" s="349" t="s">
        <v>279</v>
      </c>
      <c r="E97" s="18">
        <v>2008</v>
      </c>
      <c r="F97" s="99"/>
      <c r="G97" s="99"/>
      <c r="H97" s="10"/>
    </row>
    <row r="98" spans="1:8" ht="12.75">
      <c r="A98" s="10">
        <v>46</v>
      </c>
      <c r="B98" s="115" t="s">
        <v>382</v>
      </c>
      <c r="C98" s="349" t="s">
        <v>383</v>
      </c>
      <c r="D98" s="349" t="s">
        <v>127</v>
      </c>
      <c r="E98" s="18">
        <v>2009</v>
      </c>
      <c r="F98" s="99"/>
      <c r="G98" s="99"/>
      <c r="H98" s="10"/>
    </row>
    <row r="99" spans="1:8" ht="12.75">
      <c r="A99" s="10">
        <v>47</v>
      </c>
      <c r="B99" s="98" t="s">
        <v>320</v>
      </c>
      <c r="C99" s="349" t="s">
        <v>283</v>
      </c>
      <c r="D99" s="349" t="s">
        <v>102</v>
      </c>
      <c r="E99" s="18">
        <v>2008</v>
      </c>
      <c r="F99" s="99"/>
      <c r="G99" s="99"/>
      <c r="H99" s="10"/>
    </row>
    <row r="100" spans="2:8" ht="12.75">
      <c r="B100" s="98"/>
      <c r="C100" s="349"/>
      <c r="D100" s="349"/>
      <c r="E100" s="18"/>
      <c r="F100" s="99"/>
      <c r="G100" s="99"/>
      <c r="H100" s="10"/>
    </row>
    <row r="101" spans="2:8" ht="12.75">
      <c r="B101" s="116" t="s">
        <v>112</v>
      </c>
      <c r="C101" s="385" t="s">
        <v>587</v>
      </c>
      <c r="D101" s="386" t="s">
        <v>588</v>
      </c>
      <c r="E101" s="389" t="s">
        <v>589</v>
      </c>
      <c r="F101" s="72" t="s">
        <v>86</v>
      </c>
      <c r="G101" s="72" t="s">
        <v>87</v>
      </c>
      <c r="H101" s="10"/>
    </row>
    <row r="102" spans="2:7" ht="12.75">
      <c r="B102" s="101" t="s">
        <v>579</v>
      </c>
      <c r="C102" s="346"/>
      <c r="D102" s="346"/>
      <c r="E102" s="346"/>
      <c r="F102" s="103"/>
      <c r="G102" s="103"/>
    </row>
    <row r="103" spans="1:7" ht="12.75">
      <c r="A103" s="10">
        <v>1</v>
      </c>
      <c r="B103" s="115" t="s">
        <v>257</v>
      </c>
      <c r="C103" s="349" t="s">
        <v>258</v>
      </c>
      <c r="D103" s="349" t="s">
        <v>212</v>
      </c>
      <c r="E103" s="18">
        <v>2007</v>
      </c>
      <c r="F103" s="99"/>
      <c r="G103" s="99"/>
    </row>
    <row r="104" spans="1:7" ht="12.75">
      <c r="A104" s="10">
        <v>2</v>
      </c>
      <c r="B104" s="98" t="s">
        <v>253</v>
      </c>
      <c r="C104" s="349" t="s">
        <v>254</v>
      </c>
      <c r="D104" s="349" t="s">
        <v>255</v>
      </c>
      <c r="E104" s="18">
        <v>2006</v>
      </c>
      <c r="F104" s="99"/>
      <c r="G104" s="99"/>
    </row>
    <row r="105" spans="1:8" ht="12.75">
      <c r="A105" s="10">
        <v>3</v>
      </c>
      <c r="B105" s="98" t="s">
        <v>207</v>
      </c>
      <c r="C105" s="349" t="s">
        <v>194</v>
      </c>
      <c r="D105" s="349" t="s">
        <v>145</v>
      </c>
      <c r="E105" s="18">
        <v>2006</v>
      </c>
      <c r="F105" s="99"/>
      <c r="G105" s="99"/>
      <c r="H105" s="10"/>
    </row>
    <row r="106" spans="1:8" ht="12.75">
      <c r="A106" s="10">
        <v>4</v>
      </c>
      <c r="B106" s="98" t="s">
        <v>521</v>
      </c>
      <c r="C106" s="349" t="s">
        <v>354</v>
      </c>
      <c r="D106" s="349" t="s">
        <v>279</v>
      </c>
      <c r="E106" s="18">
        <v>2006</v>
      </c>
      <c r="F106" s="99"/>
      <c r="G106" s="99"/>
      <c r="H106" s="10"/>
    </row>
    <row r="107" spans="1:8" ht="12.75">
      <c r="A107" s="10">
        <v>5</v>
      </c>
      <c r="B107" s="98" t="s">
        <v>134</v>
      </c>
      <c r="C107" s="349" t="s">
        <v>135</v>
      </c>
      <c r="D107" s="349" t="s">
        <v>136</v>
      </c>
      <c r="E107" s="18">
        <v>2006</v>
      </c>
      <c r="F107" s="99"/>
      <c r="G107" s="99"/>
      <c r="H107" s="10"/>
    </row>
    <row r="108" spans="1:8" ht="12.75">
      <c r="A108" s="10">
        <v>6</v>
      </c>
      <c r="B108" s="115" t="s">
        <v>307</v>
      </c>
      <c r="C108" s="349" t="s">
        <v>308</v>
      </c>
      <c r="D108" s="349" t="s">
        <v>309</v>
      </c>
      <c r="E108" s="18">
        <v>2007</v>
      </c>
      <c r="F108" s="99"/>
      <c r="G108" s="99"/>
      <c r="H108" s="10"/>
    </row>
    <row r="109" spans="1:8" ht="12.75">
      <c r="A109" s="10">
        <v>7</v>
      </c>
      <c r="B109" s="98" t="s">
        <v>259</v>
      </c>
      <c r="C109" s="349" t="s">
        <v>260</v>
      </c>
      <c r="D109" s="349" t="s">
        <v>143</v>
      </c>
      <c r="E109" s="18">
        <v>2006</v>
      </c>
      <c r="F109" s="99"/>
      <c r="G109" s="99"/>
      <c r="H109" s="10"/>
    </row>
    <row r="110" spans="1:8" ht="12.75">
      <c r="A110" s="10">
        <v>8</v>
      </c>
      <c r="B110" s="115" t="s">
        <v>310</v>
      </c>
      <c r="C110" s="349" t="s">
        <v>311</v>
      </c>
      <c r="D110" s="349" t="s">
        <v>89</v>
      </c>
      <c r="E110" s="18">
        <v>2007</v>
      </c>
      <c r="F110" s="99"/>
      <c r="G110" s="99"/>
      <c r="H110" s="10"/>
    </row>
    <row r="111" spans="1:8" ht="12.75">
      <c r="A111" s="10">
        <v>9</v>
      </c>
      <c r="B111" s="98" t="s">
        <v>210</v>
      </c>
      <c r="C111" s="349" t="s">
        <v>211</v>
      </c>
      <c r="D111" s="349" t="s">
        <v>212</v>
      </c>
      <c r="E111" s="18">
        <v>2006</v>
      </c>
      <c r="F111" s="99"/>
      <c r="G111" s="99"/>
      <c r="H111" s="10"/>
    </row>
    <row r="112" spans="1:8" ht="12.75">
      <c r="A112" s="10">
        <v>10</v>
      </c>
      <c r="B112" s="115" t="s">
        <v>441</v>
      </c>
      <c r="C112" s="349" t="s">
        <v>308</v>
      </c>
      <c r="D112" s="349" t="s">
        <v>171</v>
      </c>
      <c r="E112" s="18">
        <v>2007</v>
      </c>
      <c r="F112" s="99"/>
      <c r="G112" s="99"/>
      <c r="H112" s="10"/>
    </row>
    <row r="113" spans="1:8" ht="12.75">
      <c r="A113" s="10">
        <v>11</v>
      </c>
      <c r="B113" s="115" t="s">
        <v>208</v>
      </c>
      <c r="C113" s="349" t="s">
        <v>209</v>
      </c>
      <c r="D113" s="349" t="s">
        <v>127</v>
      </c>
      <c r="E113" s="18">
        <v>2007</v>
      </c>
      <c r="F113" s="99"/>
      <c r="G113" s="99"/>
      <c r="H113" s="10"/>
    </row>
    <row r="114" spans="1:8" ht="12.75">
      <c r="A114" s="10"/>
      <c r="B114" s="98"/>
      <c r="C114" s="349"/>
      <c r="D114" s="349"/>
      <c r="E114" s="18"/>
      <c r="F114" s="99"/>
      <c r="G114" s="99"/>
      <c r="H114" s="10"/>
    </row>
    <row r="115" spans="2:8" ht="12.75">
      <c r="B115" s="116" t="s">
        <v>112</v>
      </c>
      <c r="C115" s="385" t="s">
        <v>587</v>
      </c>
      <c r="D115" s="386" t="s">
        <v>588</v>
      </c>
      <c r="E115" s="389" t="s">
        <v>589</v>
      </c>
      <c r="F115" s="72" t="s">
        <v>86</v>
      </c>
      <c r="G115" s="72" t="s">
        <v>87</v>
      </c>
      <c r="H115" s="10"/>
    </row>
    <row r="116" spans="2:8" ht="12.75">
      <c r="B116" s="106" t="s">
        <v>573</v>
      </c>
      <c r="C116" s="365"/>
      <c r="D116" s="365"/>
      <c r="E116" s="365"/>
      <c r="F116" s="108"/>
      <c r="G116" s="108"/>
      <c r="H116" s="10"/>
    </row>
    <row r="117" spans="1:8" ht="12.75">
      <c r="A117" s="10">
        <v>1</v>
      </c>
      <c r="B117" s="98" t="s">
        <v>509</v>
      </c>
      <c r="C117" s="349" t="s">
        <v>510</v>
      </c>
      <c r="D117" s="349" t="s">
        <v>171</v>
      </c>
      <c r="E117" s="18">
        <v>2006</v>
      </c>
      <c r="F117" s="99"/>
      <c r="G117" s="99"/>
      <c r="H117" s="10"/>
    </row>
    <row r="118" spans="1:7" ht="12.75">
      <c r="A118" s="10">
        <v>2</v>
      </c>
      <c r="B118" s="115" t="s">
        <v>280</v>
      </c>
      <c r="C118" s="349" t="s">
        <v>281</v>
      </c>
      <c r="D118" s="349" t="s">
        <v>133</v>
      </c>
      <c r="E118" s="18">
        <v>2007</v>
      </c>
      <c r="F118" s="99"/>
      <c r="G118" s="99"/>
    </row>
    <row r="119" spans="1:8" ht="12.75">
      <c r="A119" s="10">
        <v>3</v>
      </c>
      <c r="B119" s="115" t="s">
        <v>277</v>
      </c>
      <c r="C119" s="349" t="s">
        <v>278</v>
      </c>
      <c r="D119" s="349" t="s">
        <v>279</v>
      </c>
      <c r="E119" s="18">
        <v>2007</v>
      </c>
      <c r="F119" s="99"/>
      <c r="G119" s="99"/>
      <c r="H119" s="10"/>
    </row>
    <row r="120" spans="1:8" ht="12.75">
      <c r="A120" s="10">
        <v>4</v>
      </c>
      <c r="B120" s="98" t="s">
        <v>218</v>
      </c>
      <c r="C120" s="349" t="s">
        <v>219</v>
      </c>
      <c r="D120" s="349" t="s">
        <v>255</v>
      </c>
      <c r="E120" s="18">
        <v>2006</v>
      </c>
      <c r="F120" s="99"/>
      <c r="G120" s="99"/>
      <c r="H120" s="10"/>
    </row>
    <row r="121" spans="1:8" ht="12.75">
      <c r="A121" s="10">
        <v>5</v>
      </c>
      <c r="B121" s="98" t="s">
        <v>349</v>
      </c>
      <c r="C121" s="349" t="s">
        <v>144</v>
      </c>
      <c r="D121" s="349" t="s">
        <v>255</v>
      </c>
      <c r="E121" s="18">
        <v>2006</v>
      </c>
      <c r="F121" s="99"/>
      <c r="G121" s="99"/>
      <c r="H121" s="10"/>
    </row>
    <row r="122" spans="1:8" ht="12.75">
      <c r="A122" s="10">
        <v>6</v>
      </c>
      <c r="B122" s="98" t="s">
        <v>515</v>
      </c>
      <c r="C122" s="349" t="s">
        <v>322</v>
      </c>
      <c r="D122" s="349" t="s">
        <v>252</v>
      </c>
      <c r="E122" s="18">
        <v>2006</v>
      </c>
      <c r="F122" s="99"/>
      <c r="G122" s="99"/>
      <c r="H122" s="10"/>
    </row>
    <row r="123" spans="1:8" ht="12.75">
      <c r="A123" s="10">
        <v>7</v>
      </c>
      <c r="B123" s="115" t="s">
        <v>292</v>
      </c>
      <c r="C123" s="349" t="s">
        <v>490</v>
      </c>
      <c r="D123" s="349" t="s">
        <v>133</v>
      </c>
      <c r="E123" s="18">
        <v>2007</v>
      </c>
      <c r="F123" s="99"/>
      <c r="G123" s="99"/>
      <c r="H123" s="10"/>
    </row>
    <row r="124" spans="1:8" ht="12.75">
      <c r="A124" s="10">
        <v>8</v>
      </c>
      <c r="B124" s="98" t="s">
        <v>298</v>
      </c>
      <c r="C124" s="349" t="s">
        <v>270</v>
      </c>
      <c r="D124" s="349" t="s">
        <v>145</v>
      </c>
      <c r="E124" s="18">
        <v>2006</v>
      </c>
      <c r="F124" s="99"/>
      <c r="G124" s="99"/>
      <c r="H124" s="10"/>
    </row>
    <row r="125" spans="1:8" ht="12.75">
      <c r="A125" s="10">
        <v>9</v>
      </c>
      <c r="B125" s="98" t="s">
        <v>213</v>
      </c>
      <c r="C125" s="349" t="s">
        <v>214</v>
      </c>
      <c r="D125" s="349" t="s">
        <v>102</v>
      </c>
      <c r="E125" s="18">
        <v>2006</v>
      </c>
      <c r="F125" s="99"/>
      <c r="G125" s="99"/>
      <c r="H125" s="10"/>
    </row>
    <row r="126" spans="1:8" ht="12.75">
      <c r="A126" s="10">
        <v>10</v>
      </c>
      <c r="B126" s="98" t="s">
        <v>346</v>
      </c>
      <c r="C126" s="349" t="s">
        <v>144</v>
      </c>
      <c r="D126" s="349" t="s">
        <v>255</v>
      </c>
      <c r="E126" s="18">
        <v>2006</v>
      </c>
      <c r="F126" s="99"/>
      <c r="G126" s="99"/>
      <c r="H126" s="10"/>
    </row>
    <row r="127" spans="1:8" ht="12.75">
      <c r="A127" s="10">
        <v>11</v>
      </c>
      <c r="B127" s="115" t="s">
        <v>342</v>
      </c>
      <c r="C127" s="349" t="s">
        <v>161</v>
      </c>
      <c r="D127" s="349" t="s">
        <v>133</v>
      </c>
      <c r="E127" s="18">
        <v>2007</v>
      </c>
      <c r="F127" s="99"/>
      <c r="G127" s="99"/>
      <c r="H127" s="10"/>
    </row>
    <row r="128" spans="1:8" ht="12.75">
      <c r="A128" s="10">
        <v>12</v>
      </c>
      <c r="B128" s="115" t="s">
        <v>282</v>
      </c>
      <c r="C128" s="349" t="s">
        <v>129</v>
      </c>
      <c r="D128" s="349" t="s">
        <v>256</v>
      </c>
      <c r="E128" s="18">
        <v>2007</v>
      </c>
      <c r="F128" s="99"/>
      <c r="G128" s="99"/>
      <c r="H128" s="10"/>
    </row>
    <row r="129" spans="1:8" ht="12.75">
      <c r="A129" s="10">
        <v>13</v>
      </c>
      <c r="B129" s="115" t="s">
        <v>452</v>
      </c>
      <c r="C129" s="349" t="s">
        <v>453</v>
      </c>
      <c r="D129" s="349" t="s">
        <v>454</v>
      </c>
      <c r="E129" s="18">
        <v>2007</v>
      </c>
      <c r="F129" s="99"/>
      <c r="G129" s="99"/>
      <c r="H129" s="10"/>
    </row>
    <row r="130" spans="1:8" ht="12.75">
      <c r="A130" s="10">
        <v>14</v>
      </c>
      <c r="B130" s="115" t="s">
        <v>287</v>
      </c>
      <c r="C130" s="349" t="s">
        <v>312</v>
      </c>
      <c r="D130" s="349" t="s">
        <v>130</v>
      </c>
      <c r="E130" s="18">
        <v>2007</v>
      </c>
      <c r="F130" s="99"/>
      <c r="G130" s="99"/>
      <c r="H130" s="10"/>
    </row>
    <row r="131" spans="1:8" ht="12.75">
      <c r="A131" s="10">
        <v>15</v>
      </c>
      <c r="B131" s="115" t="s">
        <v>513</v>
      </c>
      <c r="C131" s="349" t="s">
        <v>514</v>
      </c>
      <c r="D131" s="349" t="s">
        <v>212</v>
      </c>
      <c r="E131" s="18">
        <v>2007</v>
      </c>
      <c r="F131" s="99"/>
      <c r="G131" s="99"/>
      <c r="H131" s="10"/>
    </row>
    <row r="132" spans="1:8" ht="12.75">
      <c r="A132" s="10">
        <v>16</v>
      </c>
      <c r="B132" s="115" t="s">
        <v>487</v>
      </c>
      <c r="C132" s="349" t="s">
        <v>488</v>
      </c>
      <c r="D132" s="349" t="s">
        <v>221</v>
      </c>
      <c r="E132" s="18">
        <v>2007</v>
      </c>
      <c r="F132" s="99"/>
      <c r="G132" s="99"/>
      <c r="H132" s="10"/>
    </row>
    <row r="133" spans="1:8" ht="12.75">
      <c r="A133" s="10">
        <v>17</v>
      </c>
      <c r="B133" s="98" t="s">
        <v>222</v>
      </c>
      <c r="C133" s="349" t="s">
        <v>223</v>
      </c>
      <c r="D133" s="349" t="s">
        <v>221</v>
      </c>
      <c r="E133" s="18">
        <v>2006</v>
      </c>
      <c r="F133" s="99"/>
      <c r="G133" s="99"/>
      <c r="H133" s="10"/>
    </row>
    <row r="134" spans="1:8" ht="12.75">
      <c r="A134" s="10">
        <v>18</v>
      </c>
      <c r="B134" s="98" t="s">
        <v>271</v>
      </c>
      <c r="C134" s="349" t="s">
        <v>272</v>
      </c>
      <c r="D134" s="349" t="s">
        <v>145</v>
      </c>
      <c r="E134" s="18">
        <v>2006</v>
      </c>
      <c r="F134" s="99"/>
      <c r="G134" s="99"/>
      <c r="H134" s="10"/>
    </row>
    <row r="135" spans="1:8" ht="12.75">
      <c r="A135" s="10">
        <v>19</v>
      </c>
      <c r="B135" s="115" t="s">
        <v>434</v>
      </c>
      <c r="C135" s="349" t="s">
        <v>84</v>
      </c>
      <c r="D135" s="349" t="s">
        <v>127</v>
      </c>
      <c r="E135" s="18">
        <v>2007</v>
      </c>
      <c r="F135" s="99"/>
      <c r="G135" s="99"/>
      <c r="H135" s="10"/>
    </row>
    <row r="136" spans="1:8" ht="12.75">
      <c r="A136" s="10">
        <v>20</v>
      </c>
      <c r="B136" s="115" t="s">
        <v>345</v>
      </c>
      <c r="C136" s="349" t="s">
        <v>249</v>
      </c>
      <c r="D136" s="349" t="s">
        <v>266</v>
      </c>
      <c r="E136" s="18">
        <v>2007</v>
      </c>
      <c r="F136" s="99"/>
      <c r="G136" s="99"/>
      <c r="H136" s="10"/>
    </row>
    <row r="137" spans="1:8" ht="12.75">
      <c r="A137" s="10">
        <v>21</v>
      </c>
      <c r="B137" s="98" t="s">
        <v>407</v>
      </c>
      <c r="C137" s="349" t="s">
        <v>408</v>
      </c>
      <c r="D137" s="349" t="s">
        <v>89</v>
      </c>
      <c r="E137" s="18">
        <v>2006</v>
      </c>
      <c r="F137" s="99"/>
      <c r="G137" s="99"/>
      <c r="H137" s="10"/>
    </row>
    <row r="138" spans="1:8" ht="12.75">
      <c r="A138" s="10">
        <v>22</v>
      </c>
      <c r="B138" s="115" t="s">
        <v>416</v>
      </c>
      <c r="C138" s="349" t="s">
        <v>417</v>
      </c>
      <c r="D138" s="349" t="s">
        <v>133</v>
      </c>
      <c r="E138" s="18">
        <v>2007</v>
      </c>
      <c r="F138" s="99"/>
      <c r="G138" s="99"/>
      <c r="H138" s="10"/>
    </row>
    <row r="139" spans="1:8" ht="12.75">
      <c r="A139" s="10">
        <v>23</v>
      </c>
      <c r="B139" s="98" t="s">
        <v>128</v>
      </c>
      <c r="C139" s="349" t="s">
        <v>215</v>
      </c>
      <c r="D139" s="349" t="s">
        <v>127</v>
      </c>
      <c r="E139" s="18">
        <v>2006</v>
      </c>
      <c r="F139" s="99"/>
      <c r="G139" s="99"/>
      <c r="H139" s="10"/>
    </row>
    <row r="140" spans="1:8" ht="12.75">
      <c r="A140" s="10">
        <v>24</v>
      </c>
      <c r="B140" s="98" t="s">
        <v>461</v>
      </c>
      <c r="C140" s="349" t="s">
        <v>148</v>
      </c>
      <c r="D140" s="349" t="s">
        <v>212</v>
      </c>
      <c r="E140" s="18">
        <v>2006</v>
      </c>
      <c r="F140" s="99"/>
      <c r="G140" s="99"/>
      <c r="H140" s="10"/>
    </row>
    <row r="141" spans="1:8" ht="12.75">
      <c r="A141" s="10">
        <v>25</v>
      </c>
      <c r="B141" s="115" t="s">
        <v>273</v>
      </c>
      <c r="C141" s="349" t="s">
        <v>274</v>
      </c>
      <c r="D141" s="349" t="s">
        <v>89</v>
      </c>
      <c r="E141" s="18">
        <v>2007</v>
      </c>
      <c r="F141" s="99"/>
      <c r="G141" s="99"/>
      <c r="H141" s="10"/>
    </row>
    <row r="142" spans="1:8" ht="12.75">
      <c r="A142" s="10">
        <v>26</v>
      </c>
      <c r="B142" s="98" t="s">
        <v>432</v>
      </c>
      <c r="C142" s="349" t="s">
        <v>433</v>
      </c>
      <c r="D142" s="349" t="s">
        <v>89</v>
      </c>
      <c r="E142" s="18">
        <v>2006</v>
      </c>
      <c r="F142" s="99"/>
      <c r="G142" s="99"/>
      <c r="H142" s="10"/>
    </row>
    <row r="143" spans="1:8" ht="12.75">
      <c r="A143" s="10">
        <v>27</v>
      </c>
      <c r="B143" s="115" t="s">
        <v>220</v>
      </c>
      <c r="C143" s="349" t="s">
        <v>144</v>
      </c>
      <c r="D143" s="349" t="s">
        <v>221</v>
      </c>
      <c r="E143" s="18">
        <v>2007</v>
      </c>
      <c r="F143" s="99"/>
      <c r="G143" s="99"/>
      <c r="H143" s="10"/>
    </row>
    <row r="144" spans="1:7" ht="12.75">
      <c r="A144" s="10">
        <v>28</v>
      </c>
      <c r="B144" s="98" t="s">
        <v>103</v>
      </c>
      <c r="C144" s="349" t="s">
        <v>105</v>
      </c>
      <c r="D144" s="349" t="s">
        <v>101</v>
      </c>
      <c r="E144" s="18">
        <v>2006</v>
      </c>
      <c r="F144" s="99"/>
      <c r="G144" s="99"/>
    </row>
    <row r="145" spans="1:8" ht="12.75">
      <c r="A145" s="10">
        <v>29</v>
      </c>
      <c r="B145" s="98" t="s">
        <v>503</v>
      </c>
      <c r="C145" s="349" t="s">
        <v>504</v>
      </c>
      <c r="D145" s="349" t="s">
        <v>279</v>
      </c>
      <c r="E145" s="18">
        <v>2006</v>
      </c>
      <c r="F145" s="99"/>
      <c r="G145" s="99"/>
      <c r="H145" s="10"/>
    </row>
    <row r="146" spans="1:8" ht="12.75">
      <c r="A146" s="10">
        <v>30</v>
      </c>
      <c r="B146" s="115" t="s">
        <v>498</v>
      </c>
      <c r="C146" s="349" t="s">
        <v>499</v>
      </c>
      <c r="D146" s="349" t="s">
        <v>252</v>
      </c>
      <c r="E146" s="18">
        <v>2007</v>
      </c>
      <c r="F146" s="99"/>
      <c r="G146" s="99"/>
      <c r="H146" s="10"/>
    </row>
    <row r="147" spans="1:8" ht="12.75">
      <c r="A147" s="10">
        <v>31</v>
      </c>
      <c r="B147" s="115" t="s">
        <v>275</v>
      </c>
      <c r="C147" s="349" t="s">
        <v>276</v>
      </c>
      <c r="D147" s="349" t="s">
        <v>127</v>
      </c>
      <c r="E147" s="18">
        <v>2007</v>
      </c>
      <c r="F147" s="99"/>
      <c r="G147" s="99"/>
      <c r="H147" s="10"/>
    </row>
    <row r="148" spans="1:8" ht="12.75">
      <c r="A148" s="10">
        <v>32</v>
      </c>
      <c r="B148" s="115" t="s">
        <v>216</v>
      </c>
      <c r="C148" s="349" t="s">
        <v>217</v>
      </c>
      <c r="D148" s="349" t="s">
        <v>89</v>
      </c>
      <c r="E148" s="18">
        <v>2007</v>
      </c>
      <c r="F148" s="99"/>
      <c r="G148" s="99"/>
      <c r="H148" s="10"/>
    </row>
    <row r="149" spans="1:8" ht="12.75">
      <c r="A149" s="10">
        <v>33</v>
      </c>
      <c r="B149" s="115" t="s">
        <v>315</v>
      </c>
      <c r="C149" s="349" t="s">
        <v>129</v>
      </c>
      <c r="D149" s="349" t="s">
        <v>212</v>
      </c>
      <c r="E149" s="18">
        <v>2007</v>
      </c>
      <c r="F149" s="99"/>
      <c r="G149" s="99"/>
      <c r="H149" s="10"/>
    </row>
    <row r="150" spans="1:8" ht="12.75">
      <c r="A150" s="10">
        <v>34</v>
      </c>
      <c r="B150" s="98" t="s">
        <v>340</v>
      </c>
      <c r="C150" s="349" t="s">
        <v>341</v>
      </c>
      <c r="D150" s="349" t="s">
        <v>102</v>
      </c>
      <c r="E150" s="18">
        <v>2006</v>
      </c>
      <c r="F150" s="99"/>
      <c r="G150" s="99"/>
      <c r="H150" s="10"/>
    </row>
    <row r="151" spans="1:8" ht="12.75">
      <c r="A151" s="10">
        <v>35</v>
      </c>
      <c r="B151" s="115" t="s">
        <v>493</v>
      </c>
      <c r="C151" s="349" t="s">
        <v>206</v>
      </c>
      <c r="D151" s="349" t="s">
        <v>221</v>
      </c>
      <c r="E151" s="18">
        <v>2007</v>
      </c>
      <c r="F151" s="99"/>
      <c r="G151" s="99"/>
      <c r="H151" s="10"/>
    </row>
    <row r="152" spans="1:8" ht="12.75">
      <c r="A152" s="10">
        <v>36</v>
      </c>
      <c r="B152" s="98" t="s">
        <v>83</v>
      </c>
      <c r="C152" s="349" t="s">
        <v>84</v>
      </c>
      <c r="D152" s="349" t="s">
        <v>85</v>
      </c>
      <c r="E152" s="18">
        <v>2006</v>
      </c>
      <c r="F152" s="99"/>
      <c r="G152" s="99"/>
      <c r="H152" s="10"/>
    </row>
    <row r="153" spans="1:8" ht="12.75">
      <c r="A153" s="10">
        <v>37</v>
      </c>
      <c r="B153" s="115" t="s">
        <v>339</v>
      </c>
      <c r="C153" s="349" t="s">
        <v>286</v>
      </c>
      <c r="D153" s="349" t="s">
        <v>212</v>
      </c>
      <c r="E153" s="18">
        <v>2007</v>
      </c>
      <c r="F153" s="99"/>
      <c r="G153" s="99"/>
      <c r="H153" s="10"/>
    </row>
    <row r="154" spans="1:8" ht="12.75">
      <c r="A154" s="10">
        <v>38</v>
      </c>
      <c r="B154" s="98" t="s">
        <v>505</v>
      </c>
      <c r="C154" s="349" t="s">
        <v>506</v>
      </c>
      <c r="D154" s="349" t="s">
        <v>279</v>
      </c>
      <c r="E154" s="18">
        <v>2006</v>
      </c>
      <c r="F154" s="99"/>
      <c r="G154" s="99"/>
      <c r="H154" s="10"/>
    </row>
    <row r="155" spans="1:8" ht="12.75">
      <c r="A155" s="10">
        <v>39</v>
      </c>
      <c r="B155" s="115" t="s">
        <v>343</v>
      </c>
      <c r="C155" s="349" t="s">
        <v>344</v>
      </c>
      <c r="D155" s="349" t="s">
        <v>266</v>
      </c>
      <c r="E155" s="18">
        <v>2007</v>
      </c>
      <c r="F155" s="99"/>
      <c r="G155" s="99"/>
      <c r="H155" s="10"/>
    </row>
    <row r="156" spans="1:8" ht="12.75">
      <c r="A156" s="10">
        <v>40</v>
      </c>
      <c r="B156" s="98" t="s">
        <v>347</v>
      </c>
      <c r="C156" s="349" t="s">
        <v>161</v>
      </c>
      <c r="D156" s="349" t="s">
        <v>85</v>
      </c>
      <c r="E156" s="18">
        <v>2006</v>
      </c>
      <c r="F156" s="99"/>
      <c r="G156" s="99"/>
      <c r="H156" s="10"/>
    </row>
    <row r="157" spans="1:8" ht="12.75">
      <c r="A157" s="10">
        <v>41</v>
      </c>
      <c r="B157" s="115" t="s">
        <v>347</v>
      </c>
      <c r="C157" s="349" t="s">
        <v>353</v>
      </c>
      <c r="D157" s="349" t="s">
        <v>85</v>
      </c>
      <c r="E157" s="18">
        <v>2007</v>
      </c>
      <c r="F157" s="99"/>
      <c r="G157" s="99"/>
      <c r="H157" s="10"/>
    </row>
    <row r="158" spans="1:8" ht="12.75">
      <c r="A158" s="10">
        <v>42</v>
      </c>
      <c r="B158" s="98" t="s">
        <v>175</v>
      </c>
      <c r="C158" s="349" t="s">
        <v>151</v>
      </c>
      <c r="D158" s="349" t="s">
        <v>147</v>
      </c>
      <c r="E158" s="18">
        <v>2006</v>
      </c>
      <c r="F158" s="99"/>
      <c r="G158" s="99"/>
      <c r="H158" s="10"/>
    </row>
    <row r="159" spans="1:7" s="10" customFormat="1" ht="12.75">
      <c r="A159"/>
      <c r="B159" s="98"/>
      <c r="C159" s="387"/>
      <c r="D159" s="387"/>
      <c r="E159" s="388"/>
      <c r="F159" s="73"/>
      <c r="G159" s="73"/>
    </row>
    <row r="160" spans="1:7" s="10" customFormat="1" ht="12.75">
      <c r="A160"/>
      <c r="B160" s="116" t="s">
        <v>112</v>
      </c>
      <c r="C160" s="385" t="s">
        <v>587</v>
      </c>
      <c r="D160" s="386" t="s">
        <v>588</v>
      </c>
      <c r="E160" s="389" t="s">
        <v>589</v>
      </c>
      <c r="F160" s="72" t="s">
        <v>86</v>
      </c>
      <c r="G160" s="72" t="s">
        <v>87</v>
      </c>
    </row>
    <row r="161" spans="1:7" s="10" customFormat="1" ht="12.75">
      <c r="A161"/>
      <c r="B161" s="101" t="s">
        <v>578</v>
      </c>
      <c r="C161" s="346"/>
      <c r="D161" s="346"/>
      <c r="E161" s="346"/>
      <c r="F161" s="103"/>
      <c r="G161" s="103"/>
    </row>
    <row r="162" spans="1:7" s="10" customFormat="1" ht="12.75">
      <c r="A162">
        <v>1</v>
      </c>
      <c r="B162" s="115" t="s">
        <v>507</v>
      </c>
      <c r="C162" s="349" t="s">
        <v>508</v>
      </c>
      <c r="D162" s="349" t="s">
        <v>266</v>
      </c>
      <c r="E162" s="18">
        <v>2005</v>
      </c>
      <c r="F162" s="99"/>
      <c r="G162" s="99"/>
    </row>
    <row r="163" spans="1:7" ht="12.75">
      <c r="A163">
        <v>2</v>
      </c>
      <c r="B163" s="98" t="s">
        <v>264</v>
      </c>
      <c r="C163" s="349" t="s">
        <v>265</v>
      </c>
      <c r="D163" s="349" t="s">
        <v>266</v>
      </c>
      <c r="E163" s="18">
        <v>2004</v>
      </c>
      <c r="F163" s="99"/>
      <c r="G163" s="99"/>
    </row>
    <row r="164" spans="1:7" ht="12.75">
      <c r="A164">
        <v>3</v>
      </c>
      <c r="B164" s="115" t="s">
        <v>131</v>
      </c>
      <c r="C164" s="349" t="s">
        <v>132</v>
      </c>
      <c r="D164" s="349" t="s">
        <v>304</v>
      </c>
      <c r="E164" s="18">
        <v>2005</v>
      </c>
      <c r="F164" s="99"/>
      <c r="G164" s="99"/>
    </row>
    <row r="165" spans="1:7" ht="12.75">
      <c r="A165">
        <v>4</v>
      </c>
      <c r="B165" s="115" t="s">
        <v>230</v>
      </c>
      <c r="C165" s="349" t="s">
        <v>231</v>
      </c>
      <c r="D165" s="349" t="s">
        <v>127</v>
      </c>
      <c r="E165" s="18">
        <v>2005</v>
      </c>
      <c r="F165" s="99"/>
      <c r="G165" s="99"/>
    </row>
    <row r="166" spans="1:7" ht="12.75">
      <c r="A166">
        <v>5</v>
      </c>
      <c r="B166" s="115" t="s">
        <v>500</v>
      </c>
      <c r="C166" s="349" t="s">
        <v>501</v>
      </c>
      <c r="D166" s="349" t="s">
        <v>133</v>
      </c>
      <c r="E166" s="18">
        <v>2005</v>
      </c>
      <c r="F166" s="99"/>
      <c r="G166" s="99"/>
    </row>
    <row r="167" spans="1:7" ht="12.75">
      <c r="A167">
        <v>6</v>
      </c>
      <c r="B167" s="98" t="s">
        <v>307</v>
      </c>
      <c r="C167" s="349" t="s">
        <v>357</v>
      </c>
      <c r="D167" s="349" t="s">
        <v>309</v>
      </c>
      <c r="E167" s="18">
        <v>2004</v>
      </c>
      <c r="F167" s="99"/>
      <c r="G167" s="99"/>
    </row>
    <row r="168" spans="1:7" ht="12.75">
      <c r="A168">
        <v>7</v>
      </c>
      <c r="B168" s="115" t="s">
        <v>153</v>
      </c>
      <c r="C168" s="349" t="s">
        <v>154</v>
      </c>
      <c r="D168" s="349" t="s">
        <v>101</v>
      </c>
      <c r="E168" s="18">
        <v>2005</v>
      </c>
      <c r="F168" s="99"/>
      <c r="G168" s="99"/>
    </row>
    <row r="169" spans="1:7" ht="12.75">
      <c r="A169">
        <v>8</v>
      </c>
      <c r="B169" s="115" t="s">
        <v>355</v>
      </c>
      <c r="C169" s="349" t="s">
        <v>356</v>
      </c>
      <c r="D169" s="349" t="s">
        <v>309</v>
      </c>
      <c r="E169" s="18">
        <v>2005</v>
      </c>
      <c r="F169" s="99"/>
      <c r="G169" s="99"/>
    </row>
    <row r="170" spans="1:7" ht="12.75">
      <c r="A170">
        <v>9</v>
      </c>
      <c r="B170" s="98" t="s">
        <v>228</v>
      </c>
      <c r="C170" s="349" t="s">
        <v>229</v>
      </c>
      <c r="D170" s="349" t="s">
        <v>127</v>
      </c>
      <c r="E170" s="18">
        <v>2004</v>
      </c>
      <c r="F170" s="99"/>
      <c r="G170" s="99"/>
    </row>
    <row r="171" spans="1:7" ht="12.75">
      <c r="A171">
        <v>10</v>
      </c>
      <c r="B171" s="115" t="s">
        <v>267</v>
      </c>
      <c r="C171" s="349" t="s">
        <v>268</v>
      </c>
      <c r="D171" s="349" t="s">
        <v>145</v>
      </c>
      <c r="E171" s="18">
        <v>2005</v>
      </c>
      <c r="F171" s="99"/>
      <c r="G171" s="99"/>
    </row>
    <row r="172" spans="1:8" ht="12.75">
      <c r="A172">
        <v>11</v>
      </c>
      <c r="B172" s="115" t="s">
        <v>267</v>
      </c>
      <c r="C172" s="349" t="s">
        <v>269</v>
      </c>
      <c r="D172" s="349" t="s">
        <v>145</v>
      </c>
      <c r="E172" s="18">
        <v>2005</v>
      </c>
      <c r="F172" s="99"/>
      <c r="G172" s="99"/>
      <c r="H172" s="10"/>
    </row>
    <row r="173" spans="1:8" ht="12.75">
      <c r="A173" s="10"/>
      <c r="B173" s="98"/>
      <c r="C173" s="349"/>
      <c r="D173" s="349"/>
      <c r="E173" s="18"/>
      <c r="F173" s="99"/>
      <c r="G173" s="99"/>
      <c r="H173" s="10"/>
    </row>
    <row r="174" spans="2:8" ht="12.75">
      <c r="B174" s="116" t="s">
        <v>112</v>
      </c>
      <c r="C174" s="385" t="s">
        <v>587</v>
      </c>
      <c r="D174" s="386" t="s">
        <v>588</v>
      </c>
      <c r="E174" s="389" t="s">
        <v>589</v>
      </c>
      <c r="F174" s="72" t="s">
        <v>86</v>
      </c>
      <c r="G174" s="72" t="s">
        <v>87</v>
      </c>
      <c r="H174" s="10"/>
    </row>
    <row r="175" spans="2:8" ht="12.75">
      <c r="B175" s="106" t="s">
        <v>572</v>
      </c>
      <c r="C175" s="365"/>
      <c r="D175" s="365"/>
      <c r="E175" s="365"/>
      <c r="F175" s="108"/>
      <c r="G175" s="108"/>
      <c r="H175" s="10"/>
    </row>
    <row r="176" spans="1:8" ht="12.75">
      <c r="A176" s="10">
        <v>1</v>
      </c>
      <c r="B176" s="98" t="s">
        <v>415</v>
      </c>
      <c r="C176" s="349" t="s">
        <v>239</v>
      </c>
      <c r="D176" s="349" t="s">
        <v>127</v>
      </c>
      <c r="E176" s="18">
        <v>2004</v>
      </c>
      <c r="F176" s="99"/>
      <c r="G176" s="99"/>
      <c r="H176" s="10"/>
    </row>
    <row r="177" spans="1:8" ht="12.75">
      <c r="A177" s="10">
        <v>2</v>
      </c>
      <c r="B177" s="98" t="s">
        <v>137</v>
      </c>
      <c r="C177" s="349" t="s">
        <v>138</v>
      </c>
      <c r="D177" s="349" t="s">
        <v>101</v>
      </c>
      <c r="E177" s="18">
        <v>2004</v>
      </c>
      <c r="F177" s="99"/>
      <c r="G177" s="99"/>
      <c r="H177" s="10"/>
    </row>
    <row r="178" spans="1:8" ht="12.75">
      <c r="A178" s="10">
        <v>3</v>
      </c>
      <c r="B178" s="115" t="s">
        <v>516</v>
      </c>
      <c r="C178" s="349" t="s">
        <v>353</v>
      </c>
      <c r="D178" s="375" t="s">
        <v>171</v>
      </c>
      <c r="E178" s="18">
        <v>2005</v>
      </c>
      <c r="F178" s="99"/>
      <c r="G178" s="99"/>
      <c r="H178" s="10"/>
    </row>
    <row r="179" spans="1:8" ht="12.75">
      <c r="A179" s="10">
        <v>4</v>
      </c>
      <c r="B179" s="115" t="s">
        <v>502</v>
      </c>
      <c r="C179" s="349" t="s">
        <v>245</v>
      </c>
      <c r="D179" s="349" t="s">
        <v>130</v>
      </c>
      <c r="E179" s="18">
        <v>2005</v>
      </c>
      <c r="F179" s="99"/>
      <c r="G179" s="99"/>
      <c r="H179" s="10"/>
    </row>
    <row r="180" spans="1:7" ht="12.75">
      <c r="A180" s="10">
        <v>5</v>
      </c>
      <c r="B180" s="115" t="s">
        <v>507</v>
      </c>
      <c r="C180" s="349" t="s">
        <v>528</v>
      </c>
      <c r="D180" s="349" t="s">
        <v>266</v>
      </c>
      <c r="E180" s="18">
        <v>2005</v>
      </c>
      <c r="F180" s="99"/>
      <c r="G180" s="99"/>
    </row>
    <row r="181" spans="1:7" ht="12.75">
      <c r="A181" s="10">
        <v>6</v>
      </c>
      <c r="B181" s="115" t="s">
        <v>237</v>
      </c>
      <c r="C181" s="349" t="s">
        <v>129</v>
      </c>
      <c r="D181" s="349" t="s">
        <v>102</v>
      </c>
      <c r="E181" s="18">
        <v>2005</v>
      </c>
      <c r="F181" s="99"/>
      <c r="G181" s="99"/>
    </row>
    <row r="182" spans="1:7" s="10" customFormat="1" ht="12.75">
      <c r="A182" s="10">
        <v>7</v>
      </c>
      <c r="B182" s="98" t="s">
        <v>359</v>
      </c>
      <c r="C182" s="349" t="s">
        <v>360</v>
      </c>
      <c r="D182" s="349" t="s">
        <v>147</v>
      </c>
      <c r="E182" s="18">
        <v>2004</v>
      </c>
      <c r="F182" s="99"/>
      <c r="G182" s="99"/>
    </row>
    <row r="183" spans="1:8" s="10" customFormat="1" ht="12.75">
      <c r="A183" s="10">
        <v>8</v>
      </c>
      <c r="B183" s="115" t="s">
        <v>285</v>
      </c>
      <c r="C183" s="349" t="s">
        <v>286</v>
      </c>
      <c r="D183" s="349" t="s">
        <v>256</v>
      </c>
      <c r="E183" s="18">
        <v>2005</v>
      </c>
      <c r="F183" s="99"/>
      <c r="G183" s="99"/>
      <c r="H183"/>
    </row>
    <row r="184" spans="1:8" ht="12.75">
      <c r="A184" s="10">
        <v>9</v>
      </c>
      <c r="B184" s="115" t="s">
        <v>405</v>
      </c>
      <c r="C184" s="349" t="s">
        <v>219</v>
      </c>
      <c r="D184" s="349" t="s">
        <v>133</v>
      </c>
      <c r="E184" s="18">
        <v>2005</v>
      </c>
      <c r="F184" s="99"/>
      <c r="G184" s="99"/>
      <c r="H184" s="10"/>
    </row>
    <row r="185" spans="1:8" ht="12.75">
      <c r="A185" s="10">
        <v>10</v>
      </c>
      <c r="B185" s="98" t="s">
        <v>234</v>
      </c>
      <c r="C185" s="349" t="s">
        <v>223</v>
      </c>
      <c r="D185" s="349" t="s">
        <v>130</v>
      </c>
      <c r="E185" s="18">
        <v>2004</v>
      </c>
      <c r="F185" s="99"/>
      <c r="G185" s="99"/>
      <c r="H185" s="10"/>
    </row>
    <row r="186" spans="1:8" ht="12.75">
      <c r="A186" s="10">
        <v>11</v>
      </c>
      <c r="B186" s="115" t="s">
        <v>364</v>
      </c>
      <c r="C186" s="349" t="s">
        <v>365</v>
      </c>
      <c r="D186" s="349" t="s">
        <v>85</v>
      </c>
      <c r="E186" s="18">
        <v>2005</v>
      </c>
      <c r="F186" s="99"/>
      <c r="G186" s="99"/>
      <c r="H186" s="10"/>
    </row>
    <row r="187" spans="1:8" ht="12.75">
      <c r="A187" s="10">
        <v>12</v>
      </c>
      <c r="B187" s="98" t="s">
        <v>289</v>
      </c>
      <c r="C187" s="349" t="s">
        <v>249</v>
      </c>
      <c r="D187" s="349" t="s">
        <v>133</v>
      </c>
      <c r="E187" s="18">
        <v>2004</v>
      </c>
      <c r="F187" s="99"/>
      <c r="G187" s="99"/>
      <c r="H187" s="10"/>
    </row>
    <row r="188" spans="1:8" ht="12.75">
      <c r="A188" s="10">
        <v>13</v>
      </c>
      <c r="B188" s="115" t="s">
        <v>292</v>
      </c>
      <c r="C188" s="349" t="s">
        <v>223</v>
      </c>
      <c r="D188" s="349" t="s">
        <v>133</v>
      </c>
      <c r="E188" s="18">
        <v>2005</v>
      </c>
      <c r="F188" s="99"/>
      <c r="G188" s="99"/>
      <c r="H188" s="10"/>
    </row>
    <row r="189" spans="1:8" ht="12.75">
      <c r="A189" s="10">
        <v>14</v>
      </c>
      <c r="B189" s="115" t="s">
        <v>290</v>
      </c>
      <c r="C189" s="349" t="s">
        <v>291</v>
      </c>
      <c r="D189" s="349" t="s">
        <v>279</v>
      </c>
      <c r="E189" s="18">
        <v>2005</v>
      </c>
      <c r="F189" s="99"/>
      <c r="G189" s="99"/>
      <c r="H189" s="10"/>
    </row>
    <row r="190" spans="1:8" ht="12.75">
      <c r="A190" s="10">
        <v>15</v>
      </c>
      <c r="B190" s="115" t="s">
        <v>511</v>
      </c>
      <c r="C190" s="349" t="s">
        <v>512</v>
      </c>
      <c r="D190" s="349" t="s">
        <v>336</v>
      </c>
      <c r="E190" s="18">
        <v>2005</v>
      </c>
      <c r="F190" s="99"/>
      <c r="G190" s="99"/>
      <c r="H190" s="10"/>
    </row>
    <row r="191" spans="1:8" ht="12.75">
      <c r="A191" s="10">
        <v>16</v>
      </c>
      <c r="B191" s="115" t="s">
        <v>406</v>
      </c>
      <c r="C191" s="349" t="s">
        <v>84</v>
      </c>
      <c r="D191" s="349" t="s">
        <v>336</v>
      </c>
      <c r="E191" s="18">
        <v>2005</v>
      </c>
      <c r="F191" s="99"/>
      <c r="G191" s="99"/>
      <c r="H191" s="10"/>
    </row>
    <row r="192" spans="1:8" ht="12.75">
      <c r="A192" s="10">
        <v>17</v>
      </c>
      <c r="B192" s="115" t="s">
        <v>155</v>
      </c>
      <c r="C192" s="349" t="s">
        <v>156</v>
      </c>
      <c r="D192" s="349" t="s">
        <v>101</v>
      </c>
      <c r="E192" s="18">
        <v>2005</v>
      </c>
      <c r="F192" s="99"/>
      <c r="G192" s="99"/>
      <c r="H192" s="10"/>
    </row>
    <row r="193" spans="1:8" ht="12.75">
      <c r="A193" s="10">
        <v>18</v>
      </c>
      <c r="B193" s="115" t="s">
        <v>293</v>
      </c>
      <c r="C193" s="349" t="s">
        <v>294</v>
      </c>
      <c r="D193" s="349" t="s">
        <v>136</v>
      </c>
      <c r="E193" s="18">
        <v>2005</v>
      </c>
      <c r="F193" s="99"/>
      <c r="G193" s="99"/>
      <c r="H193" s="10"/>
    </row>
    <row r="194" spans="1:8" ht="12.75">
      <c r="A194" s="10">
        <v>19</v>
      </c>
      <c r="B194" s="115" t="s">
        <v>287</v>
      </c>
      <c r="C194" s="349" t="s">
        <v>288</v>
      </c>
      <c r="D194" s="349" t="s">
        <v>130</v>
      </c>
      <c r="E194" s="18">
        <v>2005</v>
      </c>
      <c r="F194" s="99"/>
      <c r="G194" s="99"/>
      <c r="H194" s="10"/>
    </row>
    <row r="195" spans="1:8" ht="12.75">
      <c r="A195" s="10">
        <v>20</v>
      </c>
      <c r="B195" s="115" t="s">
        <v>233</v>
      </c>
      <c r="C195" s="349" t="s">
        <v>144</v>
      </c>
      <c r="D195" s="349" t="s">
        <v>89</v>
      </c>
      <c r="E195" s="18">
        <v>2005</v>
      </c>
      <c r="F195" s="99"/>
      <c r="G195" s="99"/>
      <c r="H195" s="10"/>
    </row>
    <row r="196" spans="1:8" ht="12.75">
      <c r="A196" s="10">
        <v>21</v>
      </c>
      <c r="B196" s="98" t="s">
        <v>296</v>
      </c>
      <c r="C196" s="349" t="s">
        <v>297</v>
      </c>
      <c r="D196" s="349" t="s">
        <v>102</v>
      </c>
      <c r="E196" s="18">
        <v>2004</v>
      </c>
      <c r="F196" s="99"/>
      <c r="G196" s="99"/>
      <c r="H196" s="10"/>
    </row>
    <row r="197" spans="1:8" ht="12.75">
      <c r="A197" s="10">
        <v>22</v>
      </c>
      <c r="B197" s="115" t="s">
        <v>235</v>
      </c>
      <c r="C197" s="349" t="s">
        <v>236</v>
      </c>
      <c r="D197" s="349" t="s">
        <v>102</v>
      </c>
      <c r="E197" s="18">
        <v>2005</v>
      </c>
      <c r="F197" s="99"/>
      <c r="G197" s="99"/>
      <c r="H197" s="10"/>
    </row>
    <row r="198" spans="1:8" ht="12.75">
      <c r="A198" s="10">
        <v>23</v>
      </c>
      <c r="B198" s="98" t="s">
        <v>128</v>
      </c>
      <c r="C198" s="349" t="s">
        <v>238</v>
      </c>
      <c r="D198" s="349" t="s">
        <v>127</v>
      </c>
      <c r="E198" s="18">
        <v>2004</v>
      </c>
      <c r="F198" s="99"/>
      <c r="G198" s="99"/>
      <c r="H198" s="10"/>
    </row>
    <row r="199" spans="1:8" ht="12.75">
      <c r="A199" s="10">
        <v>24</v>
      </c>
      <c r="B199" s="115" t="s">
        <v>363</v>
      </c>
      <c r="C199" s="349" t="s">
        <v>170</v>
      </c>
      <c r="D199" s="349" t="s">
        <v>136</v>
      </c>
      <c r="E199" s="18">
        <v>2005</v>
      </c>
      <c r="F199" s="99"/>
      <c r="G199" s="99"/>
      <c r="H199" s="10"/>
    </row>
    <row r="200" spans="1:8" ht="12.75">
      <c r="A200" s="10">
        <v>25</v>
      </c>
      <c r="B200" s="115" t="s">
        <v>178</v>
      </c>
      <c r="C200" s="349" t="s">
        <v>179</v>
      </c>
      <c r="D200" s="349" t="s">
        <v>147</v>
      </c>
      <c r="E200" s="18">
        <v>2005</v>
      </c>
      <c r="F200" s="99"/>
      <c r="G200" s="99"/>
      <c r="H200" s="10"/>
    </row>
    <row r="201" spans="1:8" ht="12.75">
      <c r="A201" s="10">
        <v>26</v>
      </c>
      <c r="B201" s="115" t="s">
        <v>361</v>
      </c>
      <c r="C201" s="349" t="s">
        <v>362</v>
      </c>
      <c r="D201" s="349" t="s">
        <v>266</v>
      </c>
      <c r="E201" s="18">
        <v>2005</v>
      </c>
      <c r="F201" s="99"/>
      <c r="G201" s="99"/>
      <c r="H201" s="10"/>
    </row>
    <row r="202" spans="1:8" ht="12.75">
      <c r="A202" s="10">
        <v>27</v>
      </c>
      <c r="B202" s="98" t="s">
        <v>414</v>
      </c>
      <c r="C202" s="349" t="s">
        <v>348</v>
      </c>
      <c r="D202" s="349" t="s">
        <v>127</v>
      </c>
      <c r="E202" s="18">
        <v>2004</v>
      </c>
      <c r="F202" s="99"/>
      <c r="G202" s="99"/>
      <c r="H202" s="10"/>
    </row>
    <row r="203" spans="1:8" ht="12.75">
      <c r="A203" s="10">
        <v>28</v>
      </c>
      <c r="B203" s="98" t="s">
        <v>180</v>
      </c>
      <c r="C203" s="349" t="s">
        <v>181</v>
      </c>
      <c r="D203" s="349" t="s">
        <v>136</v>
      </c>
      <c r="E203" s="18">
        <v>2004</v>
      </c>
      <c r="F203" s="99"/>
      <c r="G203" s="99"/>
      <c r="H203" s="10"/>
    </row>
    <row r="204" spans="1:8" ht="12.75">
      <c r="A204" s="10">
        <v>29</v>
      </c>
      <c r="B204" s="115" t="s">
        <v>321</v>
      </c>
      <c r="C204" s="349" t="s">
        <v>152</v>
      </c>
      <c r="D204" s="349" t="s">
        <v>133</v>
      </c>
      <c r="E204" s="18">
        <v>2005</v>
      </c>
      <c r="F204" s="99"/>
      <c r="G204" s="99"/>
      <c r="H204" s="10"/>
    </row>
    <row r="205" spans="1:8" ht="12.75">
      <c r="A205" s="10">
        <v>30</v>
      </c>
      <c r="B205" s="115" t="s">
        <v>158</v>
      </c>
      <c r="C205" s="349" t="s">
        <v>159</v>
      </c>
      <c r="D205" s="349" t="s">
        <v>101</v>
      </c>
      <c r="E205" s="18">
        <v>2005</v>
      </c>
      <c r="F205" s="99"/>
      <c r="G205" s="99"/>
      <c r="H205" s="10"/>
    </row>
    <row r="206" spans="1:8" ht="12.75">
      <c r="A206" s="10">
        <v>31</v>
      </c>
      <c r="B206" s="98" t="s">
        <v>522</v>
      </c>
      <c r="C206" s="349" t="s">
        <v>523</v>
      </c>
      <c r="D206" s="349" t="s">
        <v>252</v>
      </c>
      <c r="E206" s="18">
        <v>2004</v>
      </c>
      <c r="F206" s="99"/>
      <c r="G206" s="99"/>
      <c r="H206" s="10"/>
    </row>
    <row r="207" spans="1:8" ht="12.75">
      <c r="A207" s="10">
        <v>32</v>
      </c>
      <c r="B207" s="115" t="s">
        <v>315</v>
      </c>
      <c r="C207" s="349" t="s">
        <v>338</v>
      </c>
      <c r="D207" s="349" t="s">
        <v>212</v>
      </c>
      <c r="E207" s="18">
        <v>2005</v>
      </c>
      <c r="F207" s="99"/>
      <c r="G207" s="99"/>
      <c r="H207" s="10"/>
    </row>
    <row r="208" spans="1:8" ht="12.75">
      <c r="A208" s="10">
        <v>33</v>
      </c>
      <c r="B208" s="98" t="s">
        <v>146</v>
      </c>
      <c r="C208" s="349" t="s">
        <v>139</v>
      </c>
      <c r="D208" s="349" t="s">
        <v>147</v>
      </c>
      <c r="E208" s="18">
        <v>2004</v>
      </c>
      <c r="F208" s="99"/>
      <c r="G208" s="99"/>
      <c r="H208" s="10"/>
    </row>
    <row r="209" spans="1:8" ht="12.75">
      <c r="A209" s="10">
        <v>34</v>
      </c>
      <c r="B209" s="98" t="s">
        <v>198</v>
      </c>
      <c r="C209" s="349" t="s">
        <v>88</v>
      </c>
      <c r="D209" s="349" t="s">
        <v>89</v>
      </c>
      <c r="E209" s="18">
        <v>2004</v>
      </c>
      <c r="F209" s="99"/>
      <c r="G209" s="99"/>
      <c r="H209" s="10"/>
    </row>
    <row r="210" spans="1:8" ht="12.75">
      <c r="A210" s="10">
        <v>35</v>
      </c>
      <c r="B210" s="98" t="s">
        <v>240</v>
      </c>
      <c r="C210" s="349" t="s">
        <v>241</v>
      </c>
      <c r="D210" s="349" t="s">
        <v>127</v>
      </c>
      <c r="E210" s="18">
        <v>2004</v>
      </c>
      <c r="F210" s="99"/>
      <c r="H210" s="10"/>
    </row>
    <row r="211" spans="1:8" ht="12.75">
      <c r="A211" s="10">
        <v>36</v>
      </c>
      <c r="B211" s="115" t="s">
        <v>232</v>
      </c>
      <c r="C211" s="349" t="s">
        <v>88</v>
      </c>
      <c r="D211" s="349" t="s">
        <v>89</v>
      </c>
      <c r="E211" s="18">
        <v>2005</v>
      </c>
      <c r="F211" s="99"/>
      <c r="G211" s="99"/>
      <c r="H211" s="10"/>
    </row>
    <row r="212" spans="1:8" ht="12.75">
      <c r="A212" s="10">
        <v>37</v>
      </c>
      <c r="B212" s="115" t="s">
        <v>431</v>
      </c>
      <c r="C212" s="349" t="s">
        <v>337</v>
      </c>
      <c r="D212" s="349" t="s">
        <v>212</v>
      </c>
      <c r="E212" s="18">
        <v>2005</v>
      </c>
      <c r="F212" s="99"/>
      <c r="G212" s="99"/>
      <c r="H212" s="10"/>
    </row>
    <row r="213" spans="1:8" ht="12.75">
      <c r="A213" s="10">
        <v>38</v>
      </c>
      <c r="B213" s="115" t="s">
        <v>141</v>
      </c>
      <c r="C213" s="349" t="s">
        <v>142</v>
      </c>
      <c r="D213" s="349" t="s">
        <v>143</v>
      </c>
      <c r="E213" s="18">
        <v>2005</v>
      </c>
      <c r="F213" s="99"/>
      <c r="G213" s="99"/>
      <c r="H213" s="10"/>
    </row>
    <row r="214" spans="1:8" ht="12.75">
      <c r="A214" s="10"/>
      <c r="B214" s="98"/>
      <c r="C214" s="349"/>
      <c r="D214" s="349"/>
      <c r="E214" s="18"/>
      <c r="F214" s="99"/>
      <c r="G214" s="99"/>
      <c r="H214" s="10"/>
    </row>
    <row r="215" spans="1:8" ht="12.75">
      <c r="A215" s="319" t="s">
        <v>299</v>
      </c>
      <c r="B215" s="202"/>
      <c r="C215" s="320"/>
      <c r="D215" s="203"/>
      <c r="E215" s="203"/>
      <c r="F215" s="324"/>
      <c r="G215" s="99"/>
      <c r="H215" s="10"/>
    </row>
    <row r="216" spans="1:8" ht="12.75">
      <c r="A216" s="321" t="s">
        <v>694</v>
      </c>
      <c r="B216" s="202"/>
      <c r="C216" s="322"/>
      <c r="D216" s="203"/>
      <c r="E216" s="203"/>
      <c r="F216" s="324"/>
      <c r="G216" s="99"/>
      <c r="H216" s="10"/>
    </row>
    <row r="217" spans="1:8" ht="12.75">
      <c r="A217" s="321" t="s">
        <v>300</v>
      </c>
      <c r="B217" s="202"/>
      <c r="C217" s="322"/>
      <c r="D217" s="203"/>
      <c r="E217" s="203"/>
      <c r="F217" s="324"/>
      <c r="G217" s="99"/>
      <c r="H217" s="10"/>
    </row>
    <row r="218" spans="1:8" ht="12.75">
      <c r="A218" s="10"/>
      <c r="B218" s="98"/>
      <c r="C218" s="349"/>
      <c r="D218" s="349"/>
      <c r="E218" s="18"/>
      <c r="F218" s="99"/>
      <c r="G218" s="99"/>
      <c r="H218" s="10"/>
    </row>
    <row r="219" spans="1:8" ht="12.75">
      <c r="A219" s="10"/>
      <c r="B219" s="98"/>
      <c r="C219" s="349"/>
      <c r="D219" s="349"/>
      <c r="E219" s="18"/>
      <c r="F219" s="99"/>
      <c r="G219" s="99"/>
      <c r="H219" s="10"/>
    </row>
    <row r="220" spans="1:8" ht="12.75">
      <c r="A220" s="10"/>
      <c r="B220" s="98"/>
      <c r="C220" s="349"/>
      <c r="D220" s="349"/>
      <c r="E220" s="18"/>
      <c r="F220" s="99"/>
      <c r="G220" s="99"/>
      <c r="H220" s="10"/>
    </row>
    <row r="221" spans="1:8" ht="12.75">
      <c r="A221" s="10"/>
      <c r="B221" s="98"/>
      <c r="C221" s="349"/>
      <c r="D221" s="349"/>
      <c r="E221" s="18"/>
      <c r="F221" s="99"/>
      <c r="G221" s="99"/>
      <c r="H221" s="10"/>
    </row>
    <row r="222" spans="1:7" ht="12.75">
      <c r="A222" s="10"/>
      <c r="B222" s="98"/>
      <c r="C222" s="349"/>
      <c r="D222" s="349"/>
      <c r="E222" s="18"/>
      <c r="F222" s="99"/>
      <c r="G222" s="99"/>
    </row>
    <row r="223" spans="1:7" ht="12.75">
      <c r="A223" s="10"/>
      <c r="B223" s="98"/>
      <c r="C223" s="349"/>
      <c r="D223" s="349"/>
      <c r="E223" s="18"/>
      <c r="F223" s="99"/>
      <c r="G223" s="99"/>
    </row>
    <row r="224" spans="1:7" ht="12.75">
      <c r="A224" s="10"/>
      <c r="B224" s="98"/>
      <c r="C224" s="349"/>
      <c r="D224" s="349"/>
      <c r="E224" s="18"/>
      <c r="F224" s="99"/>
      <c r="G224" s="99"/>
    </row>
    <row r="225" spans="1:7" ht="12.75">
      <c r="A225" s="10"/>
      <c r="B225" s="98"/>
      <c r="C225" s="349"/>
      <c r="D225" s="349"/>
      <c r="E225" s="18"/>
      <c r="F225" s="99"/>
      <c r="G225" s="99"/>
    </row>
    <row r="226" spans="1:7" ht="12.75">
      <c r="A226" s="10"/>
      <c r="B226" s="98"/>
      <c r="C226" s="349"/>
      <c r="D226" s="349"/>
      <c r="E226" s="18"/>
      <c r="F226" s="99"/>
      <c r="G226" s="99"/>
    </row>
    <row r="227" spans="1:7" ht="12.75">
      <c r="A227" s="10"/>
      <c r="B227" s="98"/>
      <c r="C227" s="349"/>
      <c r="D227" s="349"/>
      <c r="E227" s="18"/>
      <c r="F227" s="99"/>
      <c r="G227" s="99"/>
    </row>
  </sheetData>
  <sheetProtection/>
  <mergeCells count="2">
    <mergeCell ref="J4:K6"/>
    <mergeCell ref="J3:K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96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16384" width="11.421875" style="24" customWidth="1"/>
  </cols>
  <sheetData>
    <row r="1" spans="1:25" ht="12.75" customHeight="1">
      <c r="A1" s="461">
        <v>2019</v>
      </c>
      <c r="B1" s="464">
        <v>2018</v>
      </c>
      <c r="C1" s="181" t="s">
        <v>50</v>
      </c>
      <c r="D1" s="453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</row>
    <row r="2" spans="1:25" ht="20.25" customHeight="1" thickBot="1">
      <c r="A2" s="462"/>
      <c r="B2" s="465"/>
      <c r="C2" s="94" t="s">
        <v>54</v>
      </c>
      <c r="D2" s="454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</row>
    <row r="3" spans="1:25" ht="13.5" customHeight="1" thickBot="1">
      <c r="A3" s="463"/>
      <c r="B3" s="466"/>
      <c r="C3" s="95" t="s">
        <v>16</v>
      </c>
      <c r="D3" s="455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</row>
    <row r="4" spans="1:25" ht="12.75" customHeight="1">
      <c r="A4" s="182">
        <v>1</v>
      </c>
      <c r="B4" s="212">
        <v>6</v>
      </c>
      <c r="C4" s="217" t="s">
        <v>27</v>
      </c>
      <c r="D4" s="110">
        <f aca="true" t="shared" si="0" ref="D4:D38">SUM(Y4)</f>
        <v>11</v>
      </c>
      <c r="E4" s="188"/>
      <c r="F4" s="130"/>
      <c r="G4" s="60"/>
      <c r="H4" s="60"/>
      <c r="I4" s="147">
        <v>2</v>
      </c>
      <c r="J4" s="60"/>
      <c r="K4" s="60"/>
      <c r="L4" s="60"/>
      <c r="M4" s="62"/>
      <c r="N4" s="139">
        <f aca="true" t="shared" si="1" ref="N4:N38">SUM(F4:M4)</f>
        <v>2</v>
      </c>
      <c r="O4" s="67"/>
      <c r="P4" s="130"/>
      <c r="Q4" s="60"/>
      <c r="R4" s="60"/>
      <c r="S4" s="61">
        <v>11</v>
      </c>
      <c r="T4" s="60"/>
      <c r="U4" s="60"/>
      <c r="V4" s="60"/>
      <c r="W4" s="62"/>
      <c r="X4" s="68"/>
      <c r="Y4" s="35">
        <v>11</v>
      </c>
    </row>
    <row r="5" spans="1:25" ht="12.75" customHeight="1">
      <c r="A5" s="183">
        <v>1</v>
      </c>
      <c r="B5" s="213">
        <v>7</v>
      </c>
      <c r="C5" s="123" t="s">
        <v>164</v>
      </c>
      <c r="D5" s="111">
        <f t="shared" si="0"/>
        <v>11</v>
      </c>
      <c r="E5" s="189"/>
      <c r="F5" s="131"/>
      <c r="G5" s="132"/>
      <c r="H5" s="148">
        <v>2</v>
      </c>
      <c r="I5" s="132"/>
      <c r="J5" s="132"/>
      <c r="K5" s="132"/>
      <c r="L5" s="132"/>
      <c r="M5" s="133"/>
      <c r="N5" s="140">
        <f t="shared" si="1"/>
        <v>2</v>
      </c>
      <c r="O5" s="67"/>
      <c r="P5" s="131"/>
      <c r="Q5" s="132"/>
      <c r="R5" s="132">
        <v>11</v>
      </c>
      <c r="S5" s="134"/>
      <c r="T5" s="132"/>
      <c r="U5" s="132"/>
      <c r="V5" s="132"/>
      <c r="W5" s="133"/>
      <c r="X5" s="68"/>
      <c r="Y5" s="32">
        <v>11</v>
      </c>
    </row>
    <row r="6" spans="1:25" ht="12.75" customHeight="1">
      <c r="A6" s="183">
        <v>3</v>
      </c>
      <c r="B6" s="213">
        <v>1</v>
      </c>
      <c r="C6" s="122" t="s">
        <v>29</v>
      </c>
      <c r="D6" s="111">
        <f t="shared" si="0"/>
        <v>10</v>
      </c>
      <c r="E6" s="189"/>
      <c r="F6" s="131"/>
      <c r="G6" s="132"/>
      <c r="H6" s="132"/>
      <c r="I6" s="132"/>
      <c r="J6" s="148">
        <v>5</v>
      </c>
      <c r="K6" s="148">
        <v>1</v>
      </c>
      <c r="L6" s="132"/>
      <c r="M6" s="133"/>
      <c r="N6" s="140">
        <f t="shared" si="1"/>
        <v>6</v>
      </c>
      <c r="O6" s="67"/>
      <c r="P6" s="131"/>
      <c r="Q6" s="132"/>
      <c r="R6" s="132"/>
      <c r="S6" s="134"/>
      <c r="T6" s="132">
        <v>5</v>
      </c>
      <c r="U6" s="132">
        <v>6</v>
      </c>
      <c r="V6" s="132"/>
      <c r="W6" s="133"/>
      <c r="X6" s="68"/>
      <c r="Y6" s="32">
        <v>10</v>
      </c>
    </row>
    <row r="7" spans="1:25" ht="12.75" customHeight="1">
      <c r="A7" s="183">
        <v>4</v>
      </c>
      <c r="B7" s="213">
        <v>4</v>
      </c>
      <c r="C7" s="122" t="s">
        <v>62</v>
      </c>
      <c r="D7" s="111">
        <f t="shared" si="0"/>
        <v>8</v>
      </c>
      <c r="E7" s="189"/>
      <c r="F7" s="131"/>
      <c r="G7" s="132"/>
      <c r="H7" s="148">
        <v>2</v>
      </c>
      <c r="I7" s="132"/>
      <c r="J7" s="148">
        <v>1</v>
      </c>
      <c r="K7" s="148">
        <v>1</v>
      </c>
      <c r="L7" s="132"/>
      <c r="M7" s="133"/>
      <c r="N7" s="140">
        <f t="shared" si="1"/>
        <v>4</v>
      </c>
      <c r="O7" s="67"/>
      <c r="P7" s="131"/>
      <c r="Q7" s="132"/>
      <c r="R7" s="132">
        <v>2</v>
      </c>
      <c r="S7" s="134"/>
      <c r="T7" s="132">
        <v>4</v>
      </c>
      <c r="U7" s="132">
        <v>2</v>
      </c>
      <c r="V7" s="132"/>
      <c r="W7" s="133"/>
      <c r="X7" s="68"/>
      <c r="Y7" s="32">
        <v>8</v>
      </c>
    </row>
    <row r="8" spans="1:25" ht="12.75" customHeight="1">
      <c r="A8" s="191">
        <v>4</v>
      </c>
      <c r="B8" s="213">
        <v>13</v>
      </c>
      <c r="C8" s="123" t="s">
        <v>184</v>
      </c>
      <c r="D8" s="111">
        <f t="shared" si="0"/>
        <v>8</v>
      </c>
      <c r="E8" s="189"/>
      <c r="F8" s="131"/>
      <c r="G8" s="132"/>
      <c r="H8" s="148">
        <v>1</v>
      </c>
      <c r="I8" s="132"/>
      <c r="J8" s="132"/>
      <c r="K8" s="132"/>
      <c r="L8" s="132"/>
      <c r="M8" s="133"/>
      <c r="N8" s="140">
        <f t="shared" si="1"/>
        <v>1</v>
      </c>
      <c r="O8" s="67"/>
      <c r="P8" s="131"/>
      <c r="Q8" s="132"/>
      <c r="R8" s="132">
        <v>8</v>
      </c>
      <c r="S8" s="134"/>
      <c r="T8" s="132"/>
      <c r="U8" s="132"/>
      <c r="V8" s="132"/>
      <c r="W8" s="133"/>
      <c r="X8" s="68"/>
      <c r="Y8" s="32">
        <v>8</v>
      </c>
    </row>
    <row r="9" spans="1:25" ht="12.75" customHeight="1">
      <c r="A9" s="183">
        <v>4</v>
      </c>
      <c r="B9" s="213">
        <v>16</v>
      </c>
      <c r="C9" s="123" t="s">
        <v>303</v>
      </c>
      <c r="D9" s="111">
        <f t="shared" si="0"/>
        <v>8</v>
      </c>
      <c r="E9" s="189"/>
      <c r="F9" s="131"/>
      <c r="G9" s="132"/>
      <c r="H9" s="132"/>
      <c r="I9" s="148">
        <v>1</v>
      </c>
      <c r="J9" s="132"/>
      <c r="K9" s="132"/>
      <c r="L9" s="132"/>
      <c r="M9" s="133"/>
      <c r="N9" s="140">
        <f t="shared" si="1"/>
        <v>1</v>
      </c>
      <c r="O9" s="67"/>
      <c r="P9" s="131"/>
      <c r="Q9" s="132"/>
      <c r="R9" s="132"/>
      <c r="S9" s="134">
        <v>8</v>
      </c>
      <c r="T9" s="132"/>
      <c r="U9" s="132"/>
      <c r="V9" s="132"/>
      <c r="W9" s="133"/>
      <c r="X9" s="68"/>
      <c r="Y9" s="32">
        <v>8</v>
      </c>
    </row>
    <row r="10" spans="1:25" ht="12.75" customHeight="1">
      <c r="A10" s="183">
        <v>7</v>
      </c>
      <c r="B10" s="214">
        <v>5</v>
      </c>
      <c r="C10" s="122" t="s">
        <v>19</v>
      </c>
      <c r="D10" s="111">
        <f t="shared" si="0"/>
        <v>7</v>
      </c>
      <c r="E10" s="189"/>
      <c r="F10" s="131"/>
      <c r="G10" s="132"/>
      <c r="H10" s="148">
        <v>1</v>
      </c>
      <c r="I10" s="132"/>
      <c r="J10" s="148">
        <v>1</v>
      </c>
      <c r="K10" s="132"/>
      <c r="L10" s="132"/>
      <c r="M10" s="133"/>
      <c r="N10" s="140">
        <f t="shared" si="1"/>
        <v>2</v>
      </c>
      <c r="O10" s="67"/>
      <c r="P10" s="131"/>
      <c r="Q10" s="132"/>
      <c r="R10" s="132">
        <v>6</v>
      </c>
      <c r="S10" s="134"/>
      <c r="T10" s="132">
        <v>1</v>
      </c>
      <c r="U10" s="132"/>
      <c r="V10" s="132"/>
      <c r="W10" s="133"/>
      <c r="X10" s="68"/>
      <c r="Y10" s="32">
        <v>7</v>
      </c>
    </row>
    <row r="11" spans="1:25" ht="12.75" customHeight="1">
      <c r="A11" s="183">
        <v>8</v>
      </c>
      <c r="B11" s="213">
        <v>11</v>
      </c>
      <c r="C11" s="123" t="s">
        <v>73</v>
      </c>
      <c r="D11" s="111">
        <f t="shared" si="0"/>
        <v>4</v>
      </c>
      <c r="E11" s="189"/>
      <c r="F11" s="131"/>
      <c r="G11" s="132"/>
      <c r="H11" s="132"/>
      <c r="I11" s="132"/>
      <c r="J11" s="132"/>
      <c r="K11" s="148">
        <v>1</v>
      </c>
      <c r="L11" s="132"/>
      <c r="M11" s="133"/>
      <c r="N11" s="140">
        <f t="shared" si="1"/>
        <v>1</v>
      </c>
      <c r="O11" s="67"/>
      <c r="P11" s="131"/>
      <c r="Q11" s="132"/>
      <c r="R11" s="132"/>
      <c r="S11" s="134"/>
      <c r="T11" s="132"/>
      <c r="U11" s="132">
        <v>4</v>
      </c>
      <c r="V11" s="132"/>
      <c r="W11" s="133"/>
      <c r="X11" s="68"/>
      <c r="Y11" s="32">
        <v>4</v>
      </c>
    </row>
    <row r="12" spans="1:25" ht="12.75" customHeight="1">
      <c r="A12" s="183">
        <v>9</v>
      </c>
      <c r="B12" s="213">
        <v>2</v>
      </c>
      <c r="C12" s="122" t="s">
        <v>57</v>
      </c>
      <c r="D12" s="111">
        <f t="shared" si="0"/>
        <v>3</v>
      </c>
      <c r="E12" s="189"/>
      <c r="F12" s="131"/>
      <c r="G12" s="132"/>
      <c r="H12" s="148">
        <v>2</v>
      </c>
      <c r="I12" s="132"/>
      <c r="J12" s="148">
        <v>1</v>
      </c>
      <c r="K12" s="132"/>
      <c r="L12" s="132"/>
      <c r="M12" s="133"/>
      <c r="N12" s="140">
        <f t="shared" si="1"/>
        <v>3</v>
      </c>
      <c r="O12" s="67"/>
      <c r="P12" s="131"/>
      <c r="Q12" s="132"/>
      <c r="R12" s="132">
        <v>2</v>
      </c>
      <c r="S12" s="134"/>
      <c r="T12" s="132">
        <v>1</v>
      </c>
      <c r="U12" s="132"/>
      <c r="V12" s="132"/>
      <c r="W12" s="133"/>
      <c r="X12" s="68"/>
      <c r="Y12" s="32">
        <v>3</v>
      </c>
    </row>
    <row r="13" spans="1:25" ht="12.75" customHeight="1">
      <c r="A13" s="183">
        <v>9</v>
      </c>
      <c r="B13" s="213">
        <v>8</v>
      </c>
      <c r="C13" s="123" t="s">
        <v>185</v>
      </c>
      <c r="D13" s="111">
        <f t="shared" si="0"/>
        <v>3</v>
      </c>
      <c r="E13" s="189"/>
      <c r="F13" s="131"/>
      <c r="G13" s="132"/>
      <c r="H13" s="132"/>
      <c r="I13" s="132"/>
      <c r="J13" s="132">
        <v>1</v>
      </c>
      <c r="K13" s="132"/>
      <c r="L13" s="148">
        <v>2</v>
      </c>
      <c r="M13" s="133"/>
      <c r="N13" s="140">
        <f t="shared" si="1"/>
        <v>3</v>
      </c>
      <c r="O13" s="67"/>
      <c r="P13" s="131"/>
      <c r="Q13" s="132"/>
      <c r="R13" s="132"/>
      <c r="S13" s="134"/>
      <c r="T13" s="132">
        <v>1</v>
      </c>
      <c r="U13" s="132"/>
      <c r="V13" s="132">
        <v>2</v>
      </c>
      <c r="W13" s="133"/>
      <c r="X13" s="68"/>
      <c r="Y13" s="32">
        <v>3</v>
      </c>
    </row>
    <row r="14" spans="1:25" ht="12.75" customHeight="1">
      <c r="A14" s="183">
        <v>9</v>
      </c>
      <c r="B14" s="213">
        <v>14</v>
      </c>
      <c r="C14" s="122" t="s">
        <v>22</v>
      </c>
      <c r="D14" s="111">
        <f t="shared" si="0"/>
        <v>3</v>
      </c>
      <c r="E14" s="189"/>
      <c r="F14" s="131"/>
      <c r="G14" s="132"/>
      <c r="H14" s="148">
        <v>3</v>
      </c>
      <c r="I14" s="134"/>
      <c r="J14" s="132"/>
      <c r="K14" s="132"/>
      <c r="L14" s="132"/>
      <c r="M14" s="133"/>
      <c r="N14" s="140">
        <f t="shared" si="1"/>
        <v>3</v>
      </c>
      <c r="O14" s="67"/>
      <c r="P14" s="131"/>
      <c r="Q14" s="132"/>
      <c r="R14" s="132">
        <v>3</v>
      </c>
      <c r="S14" s="134"/>
      <c r="T14" s="132"/>
      <c r="U14" s="132"/>
      <c r="V14" s="132"/>
      <c r="W14" s="133"/>
      <c r="X14" s="68"/>
      <c r="Y14" s="32">
        <v>3</v>
      </c>
    </row>
    <row r="15" spans="1:25" ht="12.75" customHeight="1">
      <c r="A15" s="183">
        <v>12</v>
      </c>
      <c r="B15" s="213">
        <v>9</v>
      </c>
      <c r="C15" s="122" t="s">
        <v>17</v>
      </c>
      <c r="D15" s="111">
        <f t="shared" si="0"/>
        <v>2</v>
      </c>
      <c r="E15" s="189"/>
      <c r="F15" s="131"/>
      <c r="G15" s="132"/>
      <c r="H15" s="132"/>
      <c r="I15" s="132"/>
      <c r="J15" s="132"/>
      <c r="K15" s="132"/>
      <c r="L15" s="148">
        <v>1</v>
      </c>
      <c r="M15" s="133"/>
      <c r="N15" s="140">
        <f t="shared" si="1"/>
        <v>1</v>
      </c>
      <c r="O15" s="67"/>
      <c r="P15" s="131"/>
      <c r="Q15" s="132"/>
      <c r="R15" s="132"/>
      <c r="S15" s="134"/>
      <c r="T15" s="132"/>
      <c r="U15" s="132"/>
      <c r="V15" s="132">
        <v>2</v>
      </c>
      <c r="W15" s="133"/>
      <c r="X15" s="68"/>
      <c r="Y15" s="32">
        <v>2</v>
      </c>
    </row>
    <row r="16" spans="1:25" ht="12.75" customHeight="1">
      <c r="A16" s="183">
        <v>12</v>
      </c>
      <c r="B16" s="214">
        <v>20</v>
      </c>
      <c r="C16" s="123" t="s">
        <v>183</v>
      </c>
      <c r="D16" s="111">
        <f t="shared" si="0"/>
        <v>2</v>
      </c>
      <c r="E16" s="189"/>
      <c r="F16" s="131"/>
      <c r="G16" s="132"/>
      <c r="H16" s="132">
        <v>1</v>
      </c>
      <c r="I16" s="134"/>
      <c r="J16" s="148">
        <v>1</v>
      </c>
      <c r="K16" s="132"/>
      <c r="L16" s="132"/>
      <c r="M16" s="133"/>
      <c r="N16" s="140">
        <f t="shared" si="1"/>
        <v>2</v>
      </c>
      <c r="O16" s="67"/>
      <c r="P16" s="131"/>
      <c r="Q16" s="132"/>
      <c r="R16" s="132">
        <v>1</v>
      </c>
      <c r="S16" s="134"/>
      <c r="T16" s="132">
        <v>1</v>
      </c>
      <c r="U16" s="132"/>
      <c r="V16" s="132"/>
      <c r="W16" s="133"/>
      <c r="X16" s="68"/>
      <c r="Y16" s="32">
        <v>2</v>
      </c>
    </row>
    <row r="17" spans="1:25" ht="12.75" customHeight="1">
      <c r="A17" s="183">
        <v>12</v>
      </c>
      <c r="B17" s="214">
        <v>23</v>
      </c>
      <c r="C17" s="123" t="s">
        <v>52</v>
      </c>
      <c r="D17" s="111">
        <f t="shared" si="0"/>
        <v>2</v>
      </c>
      <c r="E17" s="189"/>
      <c r="F17" s="131"/>
      <c r="G17" s="132"/>
      <c r="H17" s="148">
        <v>1</v>
      </c>
      <c r="I17" s="134"/>
      <c r="J17" s="148">
        <v>1</v>
      </c>
      <c r="K17" s="132"/>
      <c r="L17" s="132"/>
      <c r="M17" s="133"/>
      <c r="N17" s="140">
        <f t="shared" si="1"/>
        <v>2</v>
      </c>
      <c r="O17" s="67"/>
      <c r="P17" s="131"/>
      <c r="Q17" s="132"/>
      <c r="R17" s="132">
        <v>1</v>
      </c>
      <c r="S17" s="134"/>
      <c r="T17" s="132">
        <v>1</v>
      </c>
      <c r="U17" s="132"/>
      <c r="V17" s="132"/>
      <c r="W17" s="133"/>
      <c r="X17" s="68"/>
      <c r="Y17" s="32">
        <v>2</v>
      </c>
    </row>
    <row r="18" spans="1:25" ht="12.75" customHeight="1">
      <c r="A18" s="183">
        <v>15</v>
      </c>
      <c r="B18" s="213">
        <v>10</v>
      </c>
      <c r="C18" s="123" t="s">
        <v>30</v>
      </c>
      <c r="D18" s="111">
        <f t="shared" si="0"/>
        <v>1</v>
      </c>
      <c r="E18" s="189"/>
      <c r="F18" s="131"/>
      <c r="G18" s="132"/>
      <c r="H18" s="148">
        <v>1</v>
      </c>
      <c r="I18" s="132"/>
      <c r="J18" s="132"/>
      <c r="K18" s="132"/>
      <c r="L18" s="132"/>
      <c r="M18" s="133"/>
      <c r="N18" s="140">
        <f t="shared" si="1"/>
        <v>1</v>
      </c>
      <c r="O18" s="67"/>
      <c r="P18" s="131"/>
      <c r="Q18" s="132"/>
      <c r="R18" s="132">
        <v>1</v>
      </c>
      <c r="S18" s="134"/>
      <c r="T18" s="132"/>
      <c r="U18" s="132"/>
      <c r="V18" s="132"/>
      <c r="W18" s="133"/>
      <c r="X18" s="68"/>
      <c r="Y18" s="32">
        <v>1</v>
      </c>
    </row>
    <row r="19" spans="1:25" ht="12.75" customHeight="1">
      <c r="A19" s="183">
        <v>15</v>
      </c>
      <c r="B19" s="213">
        <v>17</v>
      </c>
      <c r="C19" s="122" t="s">
        <v>18</v>
      </c>
      <c r="D19" s="111">
        <f t="shared" si="0"/>
        <v>1</v>
      </c>
      <c r="E19" s="189"/>
      <c r="F19" s="131"/>
      <c r="G19" s="132"/>
      <c r="H19" s="132"/>
      <c r="I19" s="132"/>
      <c r="J19" s="132"/>
      <c r="K19" s="132"/>
      <c r="L19" s="148">
        <v>1</v>
      </c>
      <c r="M19" s="133"/>
      <c r="N19" s="140">
        <f t="shared" si="1"/>
        <v>1</v>
      </c>
      <c r="O19" s="67"/>
      <c r="P19" s="131"/>
      <c r="Q19" s="132"/>
      <c r="R19" s="132"/>
      <c r="S19" s="134"/>
      <c r="T19" s="132"/>
      <c r="U19" s="132"/>
      <c r="V19" s="132">
        <v>1</v>
      </c>
      <c r="W19" s="133"/>
      <c r="X19" s="68"/>
      <c r="Y19" s="32">
        <v>1</v>
      </c>
    </row>
    <row r="20" spans="1:25" ht="12.75" customHeight="1">
      <c r="A20" s="184" t="s">
        <v>56</v>
      </c>
      <c r="B20" s="213">
        <v>3</v>
      </c>
      <c r="C20" s="123" t="s">
        <v>74</v>
      </c>
      <c r="D20" s="111">
        <f t="shared" si="0"/>
        <v>0</v>
      </c>
      <c r="E20" s="189"/>
      <c r="F20" s="131"/>
      <c r="G20" s="132"/>
      <c r="H20" s="132"/>
      <c r="I20" s="132"/>
      <c r="J20" s="132"/>
      <c r="K20" s="132"/>
      <c r="L20" s="132"/>
      <c r="M20" s="133"/>
      <c r="N20" s="140">
        <f t="shared" si="1"/>
        <v>0</v>
      </c>
      <c r="O20" s="67"/>
      <c r="P20" s="131"/>
      <c r="Q20" s="132"/>
      <c r="R20" s="132"/>
      <c r="S20" s="134"/>
      <c r="T20" s="132"/>
      <c r="U20" s="132"/>
      <c r="V20" s="132"/>
      <c r="W20" s="133"/>
      <c r="X20" s="68"/>
      <c r="Y20" s="32"/>
    </row>
    <row r="21" spans="1:25" ht="12.75" customHeight="1">
      <c r="A21" s="184" t="s">
        <v>56</v>
      </c>
      <c r="B21" s="213">
        <v>12</v>
      </c>
      <c r="C21" s="123" t="s">
        <v>20</v>
      </c>
      <c r="D21" s="111">
        <f t="shared" si="0"/>
        <v>0</v>
      </c>
      <c r="E21" s="189"/>
      <c r="F21" s="131"/>
      <c r="G21" s="132"/>
      <c r="H21" s="132"/>
      <c r="I21" s="132"/>
      <c r="J21" s="132"/>
      <c r="K21" s="132"/>
      <c r="L21" s="132"/>
      <c r="M21" s="133"/>
      <c r="N21" s="140">
        <f t="shared" si="1"/>
        <v>0</v>
      </c>
      <c r="O21" s="67"/>
      <c r="P21" s="131"/>
      <c r="Q21" s="132"/>
      <c r="R21" s="132"/>
      <c r="S21" s="134"/>
      <c r="T21" s="132"/>
      <c r="U21" s="132"/>
      <c r="V21" s="132"/>
      <c r="W21" s="133"/>
      <c r="X21" s="68"/>
      <c r="Y21" s="32"/>
    </row>
    <row r="22" spans="1:25" ht="12.75" customHeight="1">
      <c r="A22" s="184" t="s">
        <v>56</v>
      </c>
      <c r="B22" s="213">
        <v>15</v>
      </c>
      <c r="C22" s="123" t="s">
        <v>61</v>
      </c>
      <c r="D22" s="111">
        <f t="shared" si="0"/>
        <v>0</v>
      </c>
      <c r="E22" s="189"/>
      <c r="F22" s="131"/>
      <c r="G22" s="132"/>
      <c r="H22" s="132"/>
      <c r="I22" s="134"/>
      <c r="J22" s="132"/>
      <c r="K22" s="132"/>
      <c r="L22" s="132"/>
      <c r="M22" s="133"/>
      <c r="N22" s="140">
        <f t="shared" si="1"/>
        <v>0</v>
      </c>
      <c r="O22" s="67"/>
      <c r="P22" s="131"/>
      <c r="Q22" s="132"/>
      <c r="R22" s="132"/>
      <c r="S22" s="134"/>
      <c r="T22" s="132"/>
      <c r="U22" s="132"/>
      <c r="V22" s="132"/>
      <c r="W22" s="133"/>
      <c r="X22" s="68"/>
      <c r="Y22" s="32"/>
    </row>
    <row r="23" spans="1:25" ht="12.75" customHeight="1">
      <c r="A23" s="184" t="s">
        <v>56</v>
      </c>
      <c r="B23" s="213">
        <v>18</v>
      </c>
      <c r="C23" s="122" t="s">
        <v>42</v>
      </c>
      <c r="D23" s="111">
        <f t="shared" si="0"/>
        <v>0</v>
      </c>
      <c r="E23" s="189"/>
      <c r="F23" s="131"/>
      <c r="G23" s="132"/>
      <c r="H23" s="132"/>
      <c r="I23" s="132"/>
      <c r="J23" s="132"/>
      <c r="K23" s="132"/>
      <c r="L23" s="132"/>
      <c r="M23" s="133"/>
      <c r="N23" s="140">
        <f t="shared" si="1"/>
        <v>0</v>
      </c>
      <c r="O23" s="67"/>
      <c r="P23" s="131"/>
      <c r="Q23" s="132"/>
      <c r="R23" s="132"/>
      <c r="S23" s="134"/>
      <c r="T23" s="132"/>
      <c r="U23" s="132"/>
      <c r="V23" s="132"/>
      <c r="W23" s="133"/>
      <c r="X23" s="68"/>
      <c r="Y23" s="32"/>
    </row>
    <row r="24" spans="1:25" ht="12.75" customHeight="1">
      <c r="A24" s="184" t="s">
        <v>56</v>
      </c>
      <c r="B24" s="214">
        <v>19</v>
      </c>
      <c r="C24" s="123" t="s">
        <v>28</v>
      </c>
      <c r="D24" s="111">
        <f t="shared" si="0"/>
        <v>0</v>
      </c>
      <c r="E24" s="189"/>
      <c r="F24" s="131"/>
      <c r="G24" s="132"/>
      <c r="H24" s="132"/>
      <c r="I24" s="134"/>
      <c r="J24" s="132"/>
      <c r="K24" s="132"/>
      <c r="L24" s="132"/>
      <c r="M24" s="133"/>
      <c r="N24" s="140">
        <f t="shared" si="1"/>
        <v>0</v>
      </c>
      <c r="O24" s="67"/>
      <c r="P24" s="131"/>
      <c r="Q24" s="132"/>
      <c r="R24" s="132"/>
      <c r="S24" s="134"/>
      <c r="T24" s="132"/>
      <c r="U24" s="132"/>
      <c r="V24" s="132"/>
      <c r="W24" s="133"/>
      <c r="X24" s="68"/>
      <c r="Y24" s="32"/>
    </row>
    <row r="25" spans="1:25" ht="12.75" customHeight="1">
      <c r="A25" s="184" t="s">
        <v>56</v>
      </c>
      <c r="B25" s="214">
        <v>21</v>
      </c>
      <c r="C25" s="124" t="s">
        <v>31</v>
      </c>
      <c r="D25" s="111">
        <f t="shared" si="0"/>
        <v>0</v>
      </c>
      <c r="E25" s="189"/>
      <c r="F25" s="131"/>
      <c r="G25" s="132"/>
      <c r="H25" s="132"/>
      <c r="I25" s="132"/>
      <c r="J25" s="132"/>
      <c r="K25" s="132"/>
      <c r="L25" s="132"/>
      <c r="M25" s="133"/>
      <c r="N25" s="140">
        <f t="shared" si="1"/>
        <v>0</v>
      </c>
      <c r="O25" s="67"/>
      <c r="P25" s="131"/>
      <c r="Q25" s="132"/>
      <c r="R25" s="132"/>
      <c r="S25" s="134"/>
      <c r="T25" s="132"/>
      <c r="U25" s="132"/>
      <c r="V25" s="132"/>
      <c r="W25" s="133"/>
      <c r="X25" s="68"/>
      <c r="Y25" s="32"/>
    </row>
    <row r="26" spans="1:25" ht="12.75" customHeight="1">
      <c r="A26" s="184" t="s">
        <v>56</v>
      </c>
      <c r="B26" s="214">
        <v>22</v>
      </c>
      <c r="C26" s="123" t="s">
        <v>21</v>
      </c>
      <c r="D26" s="111">
        <f t="shared" si="0"/>
        <v>0</v>
      </c>
      <c r="E26" s="189"/>
      <c r="F26" s="131"/>
      <c r="G26" s="132"/>
      <c r="H26" s="132"/>
      <c r="I26" s="134"/>
      <c r="J26" s="132"/>
      <c r="K26" s="132"/>
      <c r="L26" s="132"/>
      <c r="M26" s="133"/>
      <c r="N26" s="140">
        <f t="shared" si="1"/>
        <v>0</v>
      </c>
      <c r="O26" s="67"/>
      <c r="P26" s="131"/>
      <c r="Q26" s="132"/>
      <c r="R26" s="132"/>
      <c r="S26" s="134"/>
      <c r="T26" s="132"/>
      <c r="U26" s="132"/>
      <c r="V26" s="132"/>
      <c r="W26" s="133"/>
      <c r="X26" s="68"/>
      <c r="Y26" s="32"/>
    </row>
    <row r="27" spans="1:25" ht="12.75" customHeight="1">
      <c r="A27" s="184" t="s">
        <v>56</v>
      </c>
      <c r="B27" s="214">
        <v>24</v>
      </c>
      <c r="C27" s="123" t="s">
        <v>45</v>
      </c>
      <c r="D27" s="111">
        <f t="shared" si="0"/>
        <v>0</v>
      </c>
      <c r="E27" s="189"/>
      <c r="F27" s="131"/>
      <c r="G27" s="132"/>
      <c r="H27" s="132"/>
      <c r="I27" s="132"/>
      <c r="J27" s="132"/>
      <c r="K27" s="132"/>
      <c r="L27" s="132"/>
      <c r="M27" s="133"/>
      <c r="N27" s="140">
        <f t="shared" si="1"/>
        <v>0</v>
      </c>
      <c r="O27" s="67"/>
      <c r="P27" s="131"/>
      <c r="Q27" s="132"/>
      <c r="R27" s="132"/>
      <c r="S27" s="134"/>
      <c r="T27" s="132"/>
      <c r="U27" s="132"/>
      <c r="V27" s="132"/>
      <c r="W27" s="133"/>
      <c r="X27" s="68"/>
      <c r="Y27" s="32"/>
    </row>
    <row r="28" spans="1:25" ht="12.75" customHeight="1">
      <c r="A28" s="184" t="s">
        <v>56</v>
      </c>
      <c r="B28" s="214">
        <v>24</v>
      </c>
      <c r="C28" s="123" t="s">
        <v>113</v>
      </c>
      <c r="D28" s="111">
        <f t="shared" si="0"/>
        <v>0</v>
      </c>
      <c r="E28" s="189"/>
      <c r="F28" s="131"/>
      <c r="G28" s="132"/>
      <c r="H28" s="132"/>
      <c r="I28" s="134"/>
      <c r="J28" s="132"/>
      <c r="K28" s="132"/>
      <c r="L28" s="132"/>
      <c r="M28" s="133"/>
      <c r="N28" s="140">
        <f t="shared" si="1"/>
        <v>0</v>
      </c>
      <c r="O28" s="67"/>
      <c r="P28" s="131"/>
      <c r="Q28" s="132"/>
      <c r="R28" s="132"/>
      <c r="S28" s="134"/>
      <c r="T28" s="132"/>
      <c r="U28" s="132"/>
      <c r="V28" s="132"/>
      <c r="W28" s="133"/>
      <c r="X28" s="68"/>
      <c r="Y28" s="32"/>
    </row>
    <row r="29" spans="1:25" ht="12.75" customHeight="1">
      <c r="A29" s="184" t="s">
        <v>56</v>
      </c>
      <c r="B29" s="215" t="s">
        <v>56</v>
      </c>
      <c r="C29" s="124" t="s">
        <v>24</v>
      </c>
      <c r="D29" s="111">
        <f t="shared" si="0"/>
        <v>0</v>
      </c>
      <c r="E29" s="189"/>
      <c r="F29" s="131"/>
      <c r="G29" s="132"/>
      <c r="H29" s="132"/>
      <c r="I29" s="134"/>
      <c r="J29" s="132"/>
      <c r="K29" s="132"/>
      <c r="L29" s="132"/>
      <c r="M29" s="133"/>
      <c r="N29" s="140">
        <f t="shared" si="1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</row>
    <row r="30" spans="1:25" ht="12.75" customHeight="1">
      <c r="A30" s="184" t="s">
        <v>56</v>
      </c>
      <c r="B30" s="215" t="s">
        <v>56</v>
      </c>
      <c r="C30" s="124" t="s">
        <v>124</v>
      </c>
      <c r="D30" s="111">
        <f t="shared" si="0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1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</row>
    <row r="31" spans="1:25" ht="12.75" customHeight="1">
      <c r="A31" s="184" t="s">
        <v>56</v>
      </c>
      <c r="B31" s="215" t="s">
        <v>56</v>
      </c>
      <c r="C31" s="123" t="s">
        <v>25</v>
      </c>
      <c r="D31" s="111">
        <f t="shared" si="0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1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</row>
    <row r="32" spans="1:25" ht="12.75" customHeight="1">
      <c r="A32" s="184" t="s">
        <v>56</v>
      </c>
      <c r="B32" s="215" t="s">
        <v>56</v>
      </c>
      <c r="C32" s="123" t="s">
        <v>26</v>
      </c>
      <c r="D32" s="111">
        <f t="shared" si="0"/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t="shared" si="1"/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</row>
    <row r="33" spans="1:25" ht="12.75" customHeight="1">
      <c r="A33" s="184" t="s">
        <v>56</v>
      </c>
      <c r="B33" s="215" t="s">
        <v>56</v>
      </c>
      <c r="C33" s="123" t="s">
        <v>53</v>
      </c>
      <c r="D33" s="111">
        <f t="shared" si="0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1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</row>
    <row r="34" spans="1:25" ht="12.75" customHeight="1">
      <c r="A34" s="184" t="s">
        <v>56</v>
      </c>
      <c r="B34" s="215" t="s">
        <v>56</v>
      </c>
      <c r="C34" s="123" t="s">
        <v>60</v>
      </c>
      <c r="D34" s="111">
        <f t="shared" si="0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1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</row>
    <row r="35" spans="1:25" ht="12.75" customHeight="1">
      <c r="A35" s="184" t="s">
        <v>56</v>
      </c>
      <c r="B35" s="215" t="s">
        <v>56</v>
      </c>
      <c r="C35" s="123" t="s">
        <v>186</v>
      </c>
      <c r="D35" s="111">
        <f t="shared" si="0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1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</row>
    <row r="36" spans="1:25" ht="12.75" customHeight="1">
      <c r="A36" s="184" t="s">
        <v>56</v>
      </c>
      <c r="B36" s="215" t="s">
        <v>56</v>
      </c>
      <c r="C36" s="123" t="s">
        <v>55</v>
      </c>
      <c r="D36" s="111">
        <f t="shared" si="0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1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</row>
    <row r="37" spans="1:25" ht="12.75" customHeight="1">
      <c r="A37" s="184" t="s">
        <v>56</v>
      </c>
      <c r="B37" s="215" t="s">
        <v>56</v>
      </c>
      <c r="C37" s="123" t="s">
        <v>23</v>
      </c>
      <c r="D37" s="111">
        <f t="shared" si="0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1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</row>
    <row r="38" spans="1:25" ht="15.75" thickBot="1">
      <c r="A38" s="185" t="s">
        <v>56</v>
      </c>
      <c r="B38" s="216" t="s">
        <v>56</v>
      </c>
      <c r="C38" s="129" t="s">
        <v>46</v>
      </c>
      <c r="D38" s="111">
        <f t="shared" si="0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1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</row>
    <row r="39" spans="2:23" ht="15">
      <c r="B39" s="187"/>
      <c r="C39" s="128"/>
      <c r="D39" s="31"/>
      <c r="E39" s="26"/>
      <c r="F39" s="26"/>
      <c r="G39" s="26"/>
      <c r="H39" s="27"/>
      <c r="I39" s="50"/>
      <c r="J39" s="28"/>
      <c r="K39" s="29"/>
      <c r="L39" s="29"/>
      <c r="M39" s="29" t="s">
        <v>120</v>
      </c>
      <c r="N39" s="221">
        <f>SUM(N4:N38)</f>
        <v>35</v>
      </c>
      <c r="O39" s="219" t="s">
        <v>410</v>
      </c>
      <c r="P39" s="219"/>
      <c r="Q39" s="26"/>
      <c r="R39" s="27"/>
      <c r="S39" s="50"/>
      <c r="T39" s="28"/>
      <c r="U39" s="29"/>
      <c r="V39" s="29"/>
      <c r="W39" s="29"/>
    </row>
    <row r="40" spans="2:23" ht="12.75">
      <c r="B40" s="218" t="s">
        <v>81</v>
      </c>
      <c r="D40" s="112">
        <v>43555</v>
      </c>
      <c r="F40" s="22"/>
      <c r="H40" s="22"/>
      <c r="I40" s="51"/>
      <c r="M40" s="22"/>
      <c r="N40" s="22"/>
      <c r="P40" s="22"/>
      <c r="Q40" s="22"/>
      <c r="R40" s="22"/>
      <c r="S40" s="51"/>
      <c r="W40" s="22"/>
    </row>
    <row r="41" spans="3:23" ht="12.75">
      <c r="C41" s="113" t="s">
        <v>106</v>
      </c>
      <c r="E41" s="29"/>
      <c r="F41" s="36"/>
      <c r="G41" s="36"/>
      <c r="H41" s="36"/>
      <c r="I41" s="52"/>
      <c r="M41" s="29"/>
      <c r="N41" s="29"/>
      <c r="O41" s="29"/>
      <c r="P41" s="36"/>
      <c r="Q41" s="36"/>
      <c r="R41" s="36"/>
      <c r="S41" s="52"/>
      <c r="W41" s="29"/>
    </row>
    <row r="42" spans="5:19" ht="12.75">
      <c r="E42" s="25"/>
      <c r="F42" s="25"/>
      <c r="G42" s="25"/>
      <c r="H42" s="25"/>
      <c r="I42" s="53"/>
      <c r="O42" s="25"/>
      <c r="P42" s="25"/>
      <c r="Q42" s="25"/>
      <c r="R42" s="25"/>
      <c r="S42" s="53"/>
    </row>
    <row r="43" spans="1:19" ht="12.75">
      <c r="A43" s="319" t="s">
        <v>299</v>
      </c>
      <c r="B43" s="202"/>
      <c r="C43" s="320"/>
      <c r="D43" s="203"/>
      <c r="E43" s="203"/>
      <c r="F43" s="324"/>
      <c r="G43" s="25"/>
      <c r="H43" s="25"/>
      <c r="I43" s="53"/>
      <c r="O43" s="25"/>
      <c r="P43" s="25"/>
      <c r="Q43" s="25"/>
      <c r="R43" s="25"/>
      <c r="S43" s="53"/>
    </row>
    <row r="44" spans="1:21" ht="12.75">
      <c r="A44" s="321" t="s">
        <v>694</v>
      </c>
      <c r="B44" s="202"/>
      <c r="C44" s="322"/>
      <c r="D44" s="203"/>
      <c r="E44" s="203"/>
      <c r="F44" s="324"/>
      <c r="G44" s="25"/>
      <c r="H44" s="25"/>
      <c r="I44" s="53"/>
      <c r="K44" s="34"/>
      <c r="O44" s="25"/>
      <c r="P44" s="25"/>
      <c r="Q44" s="25"/>
      <c r="R44" s="25"/>
      <c r="S44" s="53"/>
      <c r="U44" s="34"/>
    </row>
    <row r="45" spans="1:19" ht="12.75">
      <c r="A45" s="321" t="s">
        <v>300</v>
      </c>
      <c r="B45" s="202"/>
      <c r="C45" s="322"/>
      <c r="D45" s="203"/>
      <c r="E45" s="203"/>
      <c r="F45" s="324"/>
      <c r="G45" s="25"/>
      <c r="H45" s="25"/>
      <c r="I45" s="53"/>
      <c r="O45" s="25"/>
      <c r="P45" s="25"/>
      <c r="Q45" s="25"/>
      <c r="R45" s="25"/>
      <c r="S45" s="53"/>
    </row>
    <row r="46" spans="3:21" ht="12.75">
      <c r="C46" s="33"/>
      <c r="D46" s="97"/>
      <c r="E46" s="25"/>
      <c r="F46" s="25"/>
      <c r="G46" s="25"/>
      <c r="H46" s="25"/>
      <c r="I46" s="53"/>
      <c r="K46" s="25"/>
      <c r="O46" s="25"/>
      <c r="P46" s="25"/>
      <c r="Q46" s="25"/>
      <c r="R46" s="25"/>
      <c r="S46" s="53"/>
      <c r="U46" s="25"/>
    </row>
    <row r="47" spans="3:23" ht="12.75">
      <c r="C47" s="220" t="s">
        <v>409</v>
      </c>
      <c r="D47" s="96">
        <f>SUM(D4:D38)</f>
        <v>84</v>
      </c>
      <c r="E47" s="25"/>
      <c r="F47" s="25"/>
      <c r="G47" s="25"/>
      <c r="H47" s="25"/>
      <c r="I47" s="53"/>
      <c r="M47" s="25"/>
      <c r="N47" s="25"/>
      <c r="O47" s="25"/>
      <c r="P47" s="25"/>
      <c r="Q47" s="25"/>
      <c r="R47" s="25"/>
      <c r="S47" s="53"/>
      <c r="W47" s="25"/>
    </row>
    <row r="48" spans="5:19" ht="12.75">
      <c r="E48" s="25"/>
      <c r="F48" s="25"/>
      <c r="G48" s="25"/>
      <c r="H48" s="25"/>
      <c r="I48" s="53"/>
      <c r="O48" s="25"/>
      <c r="P48" s="25"/>
      <c r="Q48" s="25"/>
      <c r="R48" s="25"/>
      <c r="S48" s="53"/>
    </row>
  </sheetData>
  <sheetProtection/>
  <mergeCells count="7">
    <mergeCell ref="D1:D3"/>
    <mergeCell ref="Y1:Y2"/>
    <mergeCell ref="N1:N3"/>
    <mergeCell ref="A1:A3"/>
    <mergeCell ref="B1:B3"/>
    <mergeCell ref="F1:M2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323" customWidth="1"/>
    <col min="2" max="2" width="21.00390625" style="203" customWidth="1"/>
    <col min="3" max="3" width="9.28125" style="203" bestFit="1" customWidth="1"/>
    <col min="4" max="4" width="9.421875" style="203" bestFit="1" customWidth="1"/>
    <col min="5" max="5" width="5.00390625" style="203" bestFit="1" customWidth="1"/>
    <col min="6" max="6" width="5.7109375" style="324" customWidth="1"/>
    <col min="7" max="7" width="18.7109375" style="203" bestFit="1" customWidth="1"/>
    <col min="8" max="8" width="9.8515625" style="203" customWidth="1"/>
    <col min="9" max="9" width="9.28125" style="203" customWidth="1"/>
    <col min="10" max="10" width="5.00390625" style="203" customWidth="1"/>
    <col min="11" max="11" width="5.7109375" style="324" customWidth="1"/>
    <col min="12" max="12" width="13.00390625" style="203" bestFit="1" customWidth="1"/>
    <col min="13" max="13" width="9.28125" style="203" customWidth="1"/>
    <col min="14" max="14" width="5.8515625" style="203" customWidth="1"/>
    <col min="15" max="15" width="5.00390625" style="203" customWidth="1"/>
    <col min="16" max="16" width="5.7109375" style="324" customWidth="1"/>
    <col min="17" max="17" width="17.140625" style="203" bestFit="1" customWidth="1"/>
    <col min="18" max="18" width="9.140625" style="203" customWidth="1"/>
    <col min="19" max="19" width="10.57421875" style="203" customWidth="1"/>
    <col min="20" max="20" width="5.00390625" style="202" customWidth="1"/>
    <col min="21" max="16384" width="11.421875" style="202" customWidth="1"/>
  </cols>
  <sheetData>
    <row r="1" spans="2:20" ht="12.75">
      <c r="B1" s="547" t="s">
        <v>395</v>
      </c>
      <c r="C1" s="548"/>
      <c r="D1" s="548"/>
      <c r="E1" s="549"/>
      <c r="G1" s="547" t="s">
        <v>396</v>
      </c>
      <c r="H1" s="548"/>
      <c r="I1" s="548"/>
      <c r="J1" s="549"/>
      <c r="L1" s="547" t="s">
        <v>397</v>
      </c>
      <c r="M1" s="548"/>
      <c r="N1" s="548"/>
      <c r="O1" s="549"/>
      <c r="Q1" s="556" t="s">
        <v>398</v>
      </c>
      <c r="R1" s="557"/>
      <c r="S1" s="557"/>
      <c r="T1" s="558"/>
    </row>
    <row r="2" spans="2:20" ht="12.75">
      <c r="B2" s="550"/>
      <c r="C2" s="551"/>
      <c r="D2" s="551"/>
      <c r="E2" s="552"/>
      <c r="G2" s="550"/>
      <c r="H2" s="551"/>
      <c r="I2" s="551"/>
      <c r="J2" s="552"/>
      <c r="L2" s="550"/>
      <c r="M2" s="551"/>
      <c r="N2" s="551"/>
      <c r="O2" s="552"/>
      <c r="Q2" s="559"/>
      <c r="R2" s="560"/>
      <c r="S2" s="560"/>
      <c r="T2" s="561"/>
    </row>
    <row r="3" spans="2:20" ht="12.75">
      <c r="B3" s="553"/>
      <c r="C3" s="554"/>
      <c r="D3" s="554"/>
      <c r="E3" s="555"/>
      <c r="G3" s="553"/>
      <c r="H3" s="554"/>
      <c r="I3" s="554"/>
      <c r="J3" s="555"/>
      <c r="L3" s="553"/>
      <c r="M3" s="554"/>
      <c r="N3" s="554"/>
      <c r="O3" s="555"/>
      <c r="Q3" s="562"/>
      <c r="R3" s="563"/>
      <c r="S3" s="563"/>
      <c r="T3" s="564"/>
    </row>
    <row r="4" spans="1:20" ht="12.75">
      <c r="A4" s="323">
        <v>1</v>
      </c>
      <c r="B4" s="115" t="s">
        <v>482</v>
      </c>
      <c r="C4" s="98" t="s">
        <v>135</v>
      </c>
      <c r="D4" s="98" t="s">
        <v>102</v>
      </c>
      <c r="E4" s="10">
        <v>2011</v>
      </c>
      <c r="F4" s="324">
        <v>1</v>
      </c>
      <c r="G4" s="98" t="s">
        <v>329</v>
      </c>
      <c r="H4" s="98" t="s">
        <v>249</v>
      </c>
      <c r="I4" s="98" t="s">
        <v>266</v>
      </c>
      <c r="J4" s="10">
        <v>2010</v>
      </c>
      <c r="K4" s="324">
        <v>1</v>
      </c>
      <c r="L4" s="115" t="s">
        <v>477</v>
      </c>
      <c r="M4" s="98" t="s">
        <v>352</v>
      </c>
      <c r="N4" s="98" t="s">
        <v>255</v>
      </c>
      <c r="O4" s="10">
        <v>2012</v>
      </c>
      <c r="P4" s="324">
        <v>1</v>
      </c>
      <c r="Q4" s="98" t="s">
        <v>552</v>
      </c>
      <c r="R4" s="98" t="s">
        <v>354</v>
      </c>
      <c r="S4" s="98" t="s">
        <v>101</v>
      </c>
      <c r="T4" s="10">
        <v>2010</v>
      </c>
    </row>
    <row r="5" spans="1:20" ht="12.75">
      <c r="A5" s="323">
        <v>2</v>
      </c>
      <c r="B5" s="98" t="s">
        <v>366</v>
      </c>
      <c r="C5" s="98" t="s">
        <v>291</v>
      </c>
      <c r="D5" s="98" t="s">
        <v>102</v>
      </c>
      <c r="E5" s="10">
        <v>2010</v>
      </c>
      <c r="F5" s="324">
        <v>2</v>
      </c>
      <c r="G5" s="98" t="s">
        <v>345</v>
      </c>
      <c r="H5" s="98" t="s">
        <v>223</v>
      </c>
      <c r="I5" s="98" t="s">
        <v>266</v>
      </c>
      <c r="J5" s="10">
        <v>2010</v>
      </c>
      <c r="K5" s="324">
        <v>2</v>
      </c>
      <c r="L5" s="98" t="s">
        <v>323</v>
      </c>
      <c r="M5" s="98" t="s">
        <v>161</v>
      </c>
      <c r="N5" s="98" t="s">
        <v>255</v>
      </c>
      <c r="O5" s="10">
        <v>2008</v>
      </c>
      <c r="P5" s="324">
        <v>2</v>
      </c>
      <c r="Q5" s="115" t="s">
        <v>562</v>
      </c>
      <c r="R5" s="98" t="s">
        <v>563</v>
      </c>
      <c r="S5" s="98" t="s">
        <v>101</v>
      </c>
      <c r="T5" s="10">
        <v>2009</v>
      </c>
    </row>
    <row r="6" spans="1:20" ht="12.75">
      <c r="A6" s="323">
        <v>3</v>
      </c>
      <c r="B6" s="98" t="s">
        <v>374</v>
      </c>
      <c r="C6" s="98" t="s">
        <v>242</v>
      </c>
      <c r="D6" s="98" t="s">
        <v>102</v>
      </c>
      <c r="E6" s="10">
        <v>2008</v>
      </c>
      <c r="F6" s="324">
        <v>3</v>
      </c>
      <c r="G6" s="115" t="s">
        <v>478</v>
      </c>
      <c r="H6" s="98" t="s">
        <v>479</v>
      </c>
      <c r="I6" s="98" t="s">
        <v>266</v>
      </c>
      <c r="J6" s="10">
        <v>2009</v>
      </c>
      <c r="K6" s="324">
        <v>3</v>
      </c>
      <c r="L6" s="115" t="s">
        <v>328</v>
      </c>
      <c r="M6" s="98" t="s">
        <v>272</v>
      </c>
      <c r="N6" s="98" t="s">
        <v>255</v>
      </c>
      <c r="O6" s="10">
        <v>2009</v>
      </c>
      <c r="P6" s="324">
        <v>3</v>
      </c>
      <c r="Q6" s="115" t="s">
        <v>562</v>
      </c>
      <c r="R6" s="98" t="s">
        <v>150</v>
      </c>
      <c r="S6" s="98" t="s">
        <v>101</v>
      </c>
      <c r="T6" s="10">
        <v>2009</v>
      </c>
    </row>
    <row r="7" spans="1:20" ht="12.75">
      <c r="A7" s="323">
        <v>4</v>
      </c>
      <c r="B7" s="98" t="s">
        <v>306</v>
      </c>
      <c r="C7" s="98" t="s">
        <v>291</v>
      </c>
      <c r="D7" s="98" t="s">
        <v>102</v>
      </c>
      <c r="E7" s="10">
        <v>2008</v>
      </c>
      <c r="F7" s="324">
        <v>4</v>
      </c>
      <c r="G7" s="115" t="s">
        <v>326</v>
      </c>
      <c r="H7" s="98" t="s">
        <v>327</v>
      </c>
      <c r="I7" s="98" t="s">
        <v>266</v>
      </c>
      <c r="J7" s="10">
        <v>2009</v>
      </c>
      <c r="K7" s="324">
        <v>4</v>
      </c>
      <c r="L7" s="98" t="s">
        <v>314</v>
      </c>
      <c r="M7" s="98" t="s">
        <v>152</v>
      </c>
      <c r="N7" s="98" t="s">
        <v>255</v>
      </c>
      <c r="O7" s="10">
        <v>2008</v>
      </c>
      <c r="P7" s="324">
        <v>4</v>
      </c>
      <c r="Q7" s="115" t="s">
        <v>385</v>
      </c>
      <c r="R7" s="98" t="s">
        <v>358</v>
      </c>
      <c r="S7" s="98" t="s">
        <v>101</v>
      </c>
      <c r="T7" s="10">
        <v>2009</v>
      </c>
    </row>
    <row r="8" spans="1:20" ht="12.75">
      <c r="A8" s="323">
        <v>5</v>
      </c>
      <c r="B8" s="98" t="s">
        <v>320</v>
      </c>
      <c r="C8" s="98" t="s">
        <v>283</v>
      </c>
      <c r="D8" s="98" t="s">
        <v>102</v>
      </c>
      <c r="E8" s="10">
        <v>2008</v>
      </c>
      <c r="F8" s="324">
        <v>5</v>
      </c>
      <c r="G8" s="115" t="s">
        <v>345</v>
      </c>
      <c r="H8" s="98" t="s">
        <v>249</v>
      </c>
      <c r="I8" s="98" t="s">
        <v>266</v>
      </c>
      <c r="J8" s="10">
        <v>2007</v>
      </c>
      <c r="K8" s="324">
        <v>5</v>
      </c>
      <c r="L8" s="98" t="s">
        <v>253</v>
      </c>
      <c r="M8" s="98" t="s">
        <v>254</v>
      </c>
      <c r="N8" s="98" t="s">
        <v>255</v>
      </c>
      <c r="O8" s="10">
        <v>2006</v>
      </c>
      <c r="P8" s="324">
        <v>5</v>
      </c>
      <c r="Q8" s="98" t="s">
        <v>103</v>
      </c>
      <c r="R8" s="98" t="s">
        <v>105</v>
      </c>
      <c r="S8" s="98" t="s">
        <v>101</v>
      </c>
      <c r="T8" s="10">
        <v>2006</v>
      </c>
    </row>
    <row r="9" spans="1:20" ht="12.75">
      <c r="A9" s="323">
        <v>6</v>
      </c>
      <c r="B9" s="98" t="s">
        <v>213</v>
      </c>
      <c r="C9" s="98" t="s">
        <v>214</v>
      </c>
      <c r="D9" s="98" t="s">
        <v>102</v>
      </c>
      <c r="E9" s="10">
        <v>2006</v>
      </c>
      <c r="F9" s="324">
        <v>6</v>
      </c>
      <c r="G9" s="115" t="s">
        <v>343</v>
      </c>
      <c r="H9" s="98" t="s">
        <v>344</v>
      </c>
      <c r="I9" s="98" t="s">
        <v>266</v>
      </c>
      <c r="J9" s="10">
        <v>2007</v>
      </c>
      <c r="K9" s="324">
        <v>6</v>
      </c>
      <c r="L9" s="98" t="s">
        <v>218</v>
      </c>
      <c r="M9" s="98" t="s">
        <v>219</v>
      </c>
      <c r="N9" s="98" t="s">
        <v>255</v>
      </c>
      <c r="O9" s="10">
        <v>2006</v>
      </c>
      <c r="P9" s="324">
        <v>6</v>
      </c>
      <c r="Q9" s="115" t="s">
        <v>153</v>
      </c>
      <c r="R9" s="98" t="s">
        <v>154</v>
      </c>
      <c r="S9" s="98" t="s">
        <v>101</v>
      </c>
      <c r="T9" s="10">
        <v>2005</v>
      </c>
    </row>
    <row r="10" spans="1:20" ht="12.75">
      <c r="A10" s="323">
        <v>7</v>
      </c>
      <c r="B10" s="98" t="s">
        <v>340</v>
      </c>
      <c r="C10" s="98" t="s">
        <v>341</v>
      </c>
      <c r="D10" s="98" t="s">
        <v>102</v>
      </c>
      <c r="E10" s="10">
        <v>2006</v>
      </c>
      <c r="F10" s="324">
        <v>7</v>
      </c>
      <c r="G10" s="115" t="s">
        <v>507</v>
      </c>
      <c r="H10" s="98" t="s">
        <v>508</v>
      </c>
      <c r="I10" s="98" t="s">
        <v>266</v>
      </c>
      <c r="J10" s="10">
        <v>2005</v>
      </c>
      <c r="K10" s="324">
        <v>7</v>
      </c>
      <c r="L10" s="98" t="s">
        <v>349</v>
      </c>
      <c r="M10" s="98" t="s">
        <v>144</v>
      </c>
      <c r="N10" s="98" t="s">
        <v>255</v>
      </c>
      <c r="O10" s="10">
        <v>2006</v>
      </c>
      <c r="P10" s="324">
        <v>7</v>
      </c>
      <c r="Q10" s="98" t="s">
        <v>137</v>
      </c>
      <c r="R10" s="98" t="s">
        <v>138</v>
      </c>
      <c r="S10" s="98" t="s">
        <v>101</v>
      </c>
      <c r="T10" s="10">
        <v>2004</v>
      </c>
    </row>
    <row r="11" spans="1:20" ht="12.75">
      <c r="A11" s="323">
        <v>8</v>
      </c>
      <c r="B11" s="115" t="s">
        <v>237</v>
      </c>
      <c r="C11" s="98" t="s">
        <v>129</v>
      </c>
      <c r="D11" s="98" t="s">
        <v>102</v>
      </c>
      <c r="E11" s="10">
        <v>2005</v>
      </c>
      <c r="F11" s="324">
        <v>8</v>
      </c>
      <c r="G11" s="98" t="s">
        <v>264</v>
      </c>
      <c r="H11" s="98" t="s">
        <v>265</v>
      </c>
      <c r="I11" s="98" t="s">
        <v>266</v>
      </c>
      <c r="J11" s="10">
        <v>2004</v>
      </c>
      <c r="K11" s="324">
        <v>8</v>
      </c>
      <c r="L11" s="98" t="s">
        <v>346</v>
      </c>
      <c r="M11" s="98" t="s">
        <v>144</v>
      </c>
      <c r="N11" s="98" t="s">
        <v>255</v>
      </c>
      <c r="O11" s="10">
        <v>2006</v>
      </c>
      <c r="P11" s="324">
        <v>8</v>
      </c>
      <c r="Q11" s="115" t="s">
        <v>155</v>
      </c>
      <c r="R11" s="98" t="s">
        <v>156</v>
      </c>
      <c r="S11" s="98" t="s">
        <v>101</v>
      </c>
      <c r="T11" s="10">
        <v>2005</v>
      </c>
    </row>
    <row r="12" spans="1:20" ht="12.75">
      <c r="A12" s="323">
        <v>9</v>
      </c>
      <c r="B12" s="98" t="s">
        <v>296</v>
      </c>
      <c r="C12" s="98" t="s">
        <v>297</v>
      </c>
      <c r="D12" s="98" t="s">
        <v>102</v>
      </c>
      <c r="E12" s="10">
        <v>2004</v>
      </c>
      <c r="F12" s="324">
        <v>9</v>
      </c>
      <c r="G12" s="115" t="s">
        <v>507</v>
      </c>
      <c r="H12" s="98" t="s">
        <v>528</v>
      </c>
      <c r="I12" s="98" t="s">
        <v>266</v>
      </c>
      <c r="J12" s="10">
        <v>2005</v>
      </c>
      <c r="K12" s="324">
        <v>9</v>
      </c>
      <c r="L12" s="98" t="s">
        <v>554</v>
      </c>
      <c r="M12" s="98" t="s">
        <v>555</v>
      </c>
      <c r="N12" s="98" t="s">
        <v>136</v>
      </c>
      <c r="O12" s="10">
        <v>2010</v>
      </c>
      <c r="P12" s="324">
        <v>9</v>
      </c>
      <c r="Q12" s="115" t="s">
        <v>158</v>
      </c>
      <c r="R12" s="98" t="s">
        <v>159</v>
      </c>
      <c r="S12" s="98" t="s">
        <v>101</v>
      </c>
      <c r="T12" s="10">
        <v>2005</v>
      </c>
    </row>
    <row r="13" spans="1:20" ht="12.75">
      <c r="A13" s="323">
        <v>10</v>
      </c>
      <c r="B13" s="115" t="s">
        <v>235</v>
      </c>
      <c r="C13" s="98" t="s">
        <v>236</v>
      </c>
      <c r="D13" s="98" t="s">
        <v>102</v>
      </c>
      <c r="E13" s="10">
        <v>2005</v>
      </c>
      <c r="F13" s="324">
        <v>10</v>
      </c>
      <c r="G13" s="115" t="s">
        <v>361</v>
      </c>
      <c r="H13" s="98" t="s">
        <v>362</v>
      </c>
      <c r="I13" s="98" t="s">
        <v>266</v>
      </c>
      <c r="J13" s="10">
        <v>2005</v>
      </c>
      <c r="K13" s="324">
        <v>10</v>
      </c>
      <c r="L13" s="98" t="s">
        <v>556</v>
      </c>
      <c r="M13" s="98" t="s">
        <v>557</v>
      </c>
      <c r="N13" s="98" t="s">
        <v>136</v>
      </c>
      <c r="O13" s="10">
        <v>2010</v>
      </c>
      <c r="P13" s="324">
        <v>10</v>
      </c>
      <c r="Q13" s="98" t="s">
        <v>439</v>
      </c>
      <c r="R13" s="98" t="s">
        <v>440</v>
      </c>
      <c r="S13" s="98" t="s">
        <v>212</v>
      </c>
      <c r="T13" s="10">
        <v>2010</v>
      </c>
    </row>
    <row r="14" spans="1:20" ht="12.75">
      <c r="A14" s="323">
        <v>11</v>
      </c>
      <c r="B14" s="98" t="s">
        <v>259</v>
      </c>
      <c r="C14" s="98" t="s">
        <v>260</v>
      </c>
      <c r="D14" s="98" t="s">
        <v>143</v>
      </c>
      <c r="E14" s="10">
        <v>2006</v>
      </c>
      <c r="F14" s="324">
        <v>11</v>
      </c>
      <c r="G14" s="115" t="s">
        <v>569</v>
      </c>
      <c r="H14" s="98" t="s">
        <v>170</v>
      </c>
      <c r="I14" s="98" t="s">
        <v>570</v>
      </c>
      <c r="J14" s="10">
        <v>2013</v>
      </c>
      <c r="K14" s="324">
        <v>11</v>
      </c>
      <c r="L14" s="98" t="s">
        <v>534</v>
      </c>
      <c r="M14" s="98" t="s">
        <v>535</v>
      </c>
      <c r="N14" s="98" t="s">
        <v>136</v>
      </c>
      <c r="O14" s="10">
        <v>2010</v>
      </c>
      <c r="P14" s="324">
        <v>11</v>
      </c>
      <c r="Q14" s="115" t="s">
        <v>435</v>
      </c>
      <c r="R14" s="98" t="s">
        <v>436</v>
      </c>
      <c r="S14" s="98" t="s">
        <v>212</v>
      </c>
      <c r="T14" s="10">
        <v>2009</v>
      </c>
    </row>
    <row r="15" spans="1:20" ht="12.75">
      <c r="A15" s="323">
        <v>12</v>
      </c>
      <c r="B15" s="115" t="s">
        <v>141</v>
      </c>
      <c r="C15" s="98" t="s">
        <v>142</v>
      </c>
      <c r="D15" s="98" t="s">
        <v>143</v>
      </c>
      <c r="E15" s="10">
        <v>2005</v>
      </c>
      <c r="F15" s="324">
        <v>12</v>
      </c>
      <c r="G15" s="98" t="s">
        <v>318</v>
      </c>
      <c r="H15" s="98" t="s">
        <v>88</v>
      </c>
      <c r="I15" s="98" t="s">
        <v>130</v>
      </c>
      <c r="J15" s="10">
        <v>2008</v>
      </c>
      <c r="K15" s="324">
        <v>12</v>
      </c>
      <c r="L15" s="115" t="s">
        <v>176</v>
      </c>
      <c r="M15" s="98" t="s">
        <v>177</v>
      </c>
      <c r="N15" s="98" t="s">
        <v>136</v>
      </c>
      <c r="O15" s="10">
        <v>2011</v>
      </c>
      <c r="P15" s="324">
        <v>12</v>
      </c>
      <c r="Q15" s="98" t="s">
        <v>531</v>
      </c>
      <c r="R15" s="98" t="s">
        <v>148</v>
      </c>
      <c r="S15" s="98" t="s">
        <v>212</v>
      </c>
      <c r="T15" s="10">
        <v>2008</v>
      </c>
    </row>
    <row r="16" spans="1:20" ht="12.75">
      <c r="A16" s="323">
        <v>13</v>
      </c>
      <c r="B16" s="115" t="s">
        <v>416</v>
      </c>
      <c r="C16" s="98" t="s">
        <v>138</v>
      </c>
      <c r="D16" s="98" t="s">
        <v>133</v>
      </c>
      <c r="E16" s="10">
        <v>2009</v>
      </c>
      <c r="F16" s="324">
        <v>13</v>
      </c>
      <c r="G16" s="98" t="s">
        <v>287</v>
      </c>
      <c r="H16" s="98" t="s">
        <v>319</v>
      </c>
      <c r="I16" s="98" t="s">
        <v>130</v>
      </c>
      <c r="J16" s="10">
        <v>2008</v>
      </c>
      <c r="K16" s="324">
        <v>13</v>
      </c>
      <c r="L16" s="98" t="s">
        <v>559</v>
      </c>
      <c r="M16" s="98" t="s">
        <v>560</v>
      </c>
      <c r="N16" s="98" t="s">
        <v>136</v>
      </c>
      <c r="O16" s="10">
        <v>2010</v>
      </c>
      <c r="P16" s="324">
        <v>13</v>
      </c>
      <c r="Q16" s="115" t="s">
        <v>257</v>
      </c>
      <c r="R16" s="98" t="s">
        <v>258</v>
      </c>
      <c r="S16" s="98" t="s">
        <v>212</v>
      </c>
      <c r="T16" s="10">
        <v>2007</v>
      </c>
    </row>
    <row r="17" spans="1:20" ht="12.75">
      <c r="A17" s="323">
        <v>14</v>
      </c>
      <c r="B17" s="98" t="s">
        <v>169</v>
      </c>
      <c r="C17" s="98" t="s">
        <v>170</v>
      </c>
      <c r="D17" s="98" t="s">
        <v>133</v>
      </c>
      <c r="E17" s="10">
        <v>2008</v>
      </c>
      <c r="F17" s="324">
        <v>14</v>
      </c>
      <c r="G17" s="115" t="s">
        <v>168</v>
      </c>
      <c r="H17" s="98" t="s">
        <v>161</v>
      </c>
      <c r="I17" s="98" t="s">
        <v>130</v>
      </c>
      <c r="J17" s="10">
        <v>2009</v>
      </c>
      <c r="K17" s="324">
        <v>14</v>
      </c>
      <c r="L17" s="98" t="s">
        <v>561</v>
      </c>
      <c r="M17" s="98" t="s">
        <v>294</v>
      </c>
      <c r="N17" s="98" t="s">
        <v>136</v>
      </c>
      <c r="O17" s="10">
        <v>2010</v>
      </c>
      <c r="P17" s="324">
        <v>14</v>
      </c>
      <c r="Q17" s="98" t="s">
        <v>210</v>
      </c>
      <c r="R17" s="98" t="s">
        <v>211</v>
      </c>
      <c r="S17" s="98" t="s">
        <v>212</v>
      </c>
      <c r="T17" s="10">
        <v>2006</v>
      </c>
    </row>
    <row r="18" spans="1:20" ht="12.75">
      <c r="A18" s="323">
        <v>15</v>
      </c>
      <c r="B18" s="115" t="s">
        <v>280</v>
      </c>
      <c r="C18" s="98" t="s">
        <v>281</v>
      </c>
      <c r="D18" s="98" t="s">
        <v>133</v>
      </c>
      <c r="E18" s="10">
        <v>2007</v>
      </c>
      <c r="F18" s="324">
        <v>15</v>
      </c>
      <c r="G18" s="115" t="s">
        <v>377</v>
      </c>
      <c r="H18" s="98" t="s">
        <v>378</v>
      </c>
      <c r="I18" s="98" t="s">
        <v>130</v>
      </c>
      <c r="J18" s="10">
        <v>2009</v>
      </c>
      <c r="K18" s="324">
        <v>15</v>
      </c>
      <c r="L18" s="98" t="s">
        <v>193</v>
      </c>
      <c r="M18" s="98" t="s">
        <v>194</v>
      </c>
      <c r="N18" s="98" t="s">
        <v>136</v>
      </c>
      <c r="O18" s="10">
        <v>2008</v>
      </c>
      <c r="P18" s="324">
        <v>15</v>
      </c>
      <c r="Q18" s="115" t="s">
        <v>513</v>
      </c>
      <c r="R18" s="98" t="s">
        <v>514</v>
      </c>
      <c r="S18" s="98" t="s">
        <v>212</v>
      </c>
      <c r="T18" s="10">
        <v>2007</v>
      </c>
    </row>
    <row r="19" spans="1:20" ht="12.75">
      <c r="A19" s="323">
        <v>16</v>
      </c>
      <c r="B19" s="115" t="s">
        <v>292</v>
      </c>
      <c r="C19" s="98" t="s">
        <v>490</v>
      </c>
      <c r="D19" s="98" t="s">
        <v>133</v>
      </c>
      <c r="E19" s="10">
        <v>2007</v>
      </c>
      <c r="F19" s="324">
        <v>16</v>
      </c>
      <c r="G19" s="115" t="s">
        <v>287</v>
      </c>
      <c r="H19" s="98" t="s">
        <v>312</v>
      </c>
      <c r="I19" s="98" t="s">
        <v>130</v>
      </c>
      <c r="J19" s="10">
        <v>2007</v>
      </c>
      <c r="K19" s="324">
        <v>16</v>
      </c>
      <c r="L19" s="98" t="s">
        <v>196</v>
      </c>
      <c r="M19" s="98" t="s">
        <v>197</v>
      </c>
      <c r="N19" s="98" t="s">
        <v>136</v>
      </c>
      <c r="O19" s="10">
        <v>2008</v>
      </c>
      <c r="P19" s="324">
        <v>16</v>
      </c>
      <c r="Q19" s="98" t="s">
        <v>461</v>
      </c>
      <c r="R19" s="98" t="s">
        <v>148</v>
      </c>
      <c r="S19" s="98" t="s">
        <v>212</v>
      </c>
      <c r="T19" s="10">
        <v>2006</v>
      </c>
    </row>
    <row r="20" spans="1:20" ht="12.75">
      <c r="A20" s="323">
        <v>17</v>
      </c>
      <c r="B20" s="115" t="s">
        <v>342</v>
      </c>
      <c r="C20" s="98" t="s">
        <v>161</v>
      </c>
      <c r="D20" s="98" t="s">
        <v>133</v>
      </c>
      <c r="E20" s="10">
        <v>2007</v>
      </c>
      <c r="F20" s="324">
        <v>17</v>
      </c>
      <c r="G20" s="115" t="s">
        <v>502</v>
      </c>
      <c r="H20" s="98" t="s">
        <v>245</v>
      </c>
      <c r="I20" s="98" t="s">
        <v>130</v>
      </c>
      <c r="J20" s="10">
        <v>2005</v>
      </c>
      <c r="K20" s="324">
        <v>17</v>
      </c>
      <c r="L20" s="98" t="s">
        <v>536</v>
      </c>
      <c r="M20" s="98" t="s">
        <v>149</v>
      </c>
      <c r="N20" s="98" t="s">
        <v>136</v>
      </c>
      <c r="O20" s="10">
        <v>2008</v>
      </c>
      <c r="P20" s="324">
        <v>17</v>
      </c>
      <c r="Q20" s="115" t="s">
        <v>315</v>
      </c>
      <c r="R20" s="98" t="s">
        <v>129</v>
      </c>
      <c r="S20" s="98" t="s">
        <v>212</v>
      </c>
      <c r="T20" s="10">
        <v>2007</v>
      </c>
    </row>
    <row r="21" spans="1:20" ht="12.75">
      <c r="A21" s="323">
        <v>18</v>
      </c>
      <c r="B21" s="115" t="s">
        <v>416</v>
      </c>
      <c r="C21" s="98" t="s">
        <v>417</v>
      </c>
      <c r="D21" s="98" t="s">
        <v>133</v>
      </c>
      <c r="E21" s="10">
        <v>2007</v>
      </c>
      <c r="F21" s="324">
        <v>18</v>
      </c>
      <c r="G21" s="98" t="s">
        <v>234</v>
      </c>
      <c r="H21" s="98" t="s">
        <v>223</v>
      </c>
      <c r="I21" s="98" t="s">
        <v>130</v>
      </c>
      <c r="J21" s="10">
        <v>2004</v>
      </c>
      <c r="K21" s="324">
        <v>18</v>
      </c>
      <c r="L21" s="98" t="s">
        <v>532</v>
      </c>
      <c r="M21" s="98" t="s">
        <v>533</v>
      </c>
      <c r="N21" s="98" t="s">
        <v>136</v>
      </c>
      <c r="O21" s="10">
        <v>2008</v>
      </c>
      <c r="P21" s="324">
        <v>18</v>
      </c>
      <c r="Q21" s="115" t="s">
        <v>339</v>
      </c>
      <c r="R21" s="98" t="s">
        <v>286</v>
      </c>
      <c r="S21" s="98" t="s">
        <v>212</v>
      </c>
      <c r="T21" s="10">
        <v>2007</v>
      </c>
    </row>
    <row r="22" spans="1:20" ht="12.75">
      <c r="A22" s="323">
        <v>19</v>
      </c>
      <c r="B22" s="115" t="s">
        <v>500</v>
      </c>
      <c r="C22" s="98" t="s">
        <v>501</v>
      </c>
      <c r="D22" s="98" t="s">
        <v>133</v>
      </c>
      <c r="E22" s="10">
        <v>2005</v>
      </c>
      <c r="F22" s="324">
        <v>19</v>
      </c>
      <c r="G22" s="115" t="s">
        <v>287</v>
      </c>
      <c r="H22" s="98" t="s">
        <v>288</v>
      </c>
      <c r="I22" s="98" t="s">
        <v>130</v>
      </c>
      <c r="J22" s="10">
        <v>2005</v>
      </c>
      <c r="K22" s="324">
        <v>19</v>
      </c>
      <c r="L22" s="98" t="s">
        <v>134</v>
      </c>
      <c r="M22" s="98" t="s">
        <v>135</v>
      </c>
      <c r="N22" s="98" t="s">
        <v>136</v>
      </c>
      <c r="O22" s="10">
        <v>2006</v>
      </c>
      <c r="P22" s="324">
        <v>19</v>
      </c>
      <c r="Q22" s="115" t="s">
        <v>315</v>
      </c>
      <c r="R22" s="98" t="s">
        <v>338</v>
      </c>
      <c r="S22" s="98" t="s">
        <v>212</v>
      </c>
      <c r="T22" s="10">
        <v>2005</v>
      </c>
    </row>
    <row r="23" spans="1:20" ht="12.75">
      <c r="A23" s="323">
        <v>20</v>
      </c>
      <c r="B23" s="115" t="s">
        <v>405</v>
      </c>
      <c r="C23" s="98" t="s">
        <v>219</v>
      </c>
      <c r="D23" s="98" t="s">
        <v>133</v>
      </c>
      <c r="E23" s="10">
        <v>2005</v>
      </c>
      <c r="F23" s="324">
        <v>20</v>
      </c>
      <c r="G23" s="115" t="s">
        <v>178</v>
      </c>
      <c r="H23" s="98" t="s">
        <v>565</v>
      </c>
      <c r="I23" s="98" t="s">
        <v>256</v>
      </c>
      <c r="J23" s="10">
        <v>2011</v>
      </c>
      <c r="K23" s="324">
        <v>20</v>
      </c>
      <c r="L23" s="115" t="s">
        <v>293</v>
      </c>
      <c r="M23" s="98" t="s">
        <v>294</v>
      </c>
      <c r="N23" s="98" t="s">
        <v>136</v>
      </c>
      <c r="O23" s="10">
        <v>2005</v>
      </c>
      <c r="P23" s="324">
        <v>20</v>
      </c>
      <c r="Q23" s="115" t="s">
        <v>431</v>
      </c>
      <c r="R23" s="98" t="s">
        <v>337</v>
      </c>
      <c r="S23" s="98" t="s">
        <v>212</v>
      </c>
      <c r="T23" s="10">
        <v>2005</v>
      </c>
    </row>
    <row r="24" spans="1:20" ht="12.75">
      <c r="A24" s="323">
        <v>21</v>
      </c>
      <c r="B24" s="98" t="s">
        <v>289</v>
      </c>
      <c r="C24" s="98" t="s">
        <v>249</v>
      </c>
      <c r="D24" s="98" t="s">
        <v>133</v>
      </c>
      <c r="E24" s="10">
        <v>2004</v>
      </c>
      <c r="F24" s="324">
        <v>21</v>
      </c>
      <c r="G24" s="115" t="s">
        <v>282</v>
      </c>
      <c r="H24" s="98" t="s">
        <v>313</v>
      </c>
      <c r="I24" s="98" t="s">
        <v>256</v>
      </c>
      <c r="J24" s="10">
        <v>2009</v>
      </c>
      <c r="K24" s="324">
        <v>21</v>
      </c>
      <c r="L24" s="115" t="s">
        <v>363</v>
      </c>
      <c r="M24" s="98" t="s">
        <v>170</v>
      </c>
      <c r="N24" s="98" t="s">
        <v>136</v>
      </c>
      <c r="O24" s="10">
        <v>2005</v>
      </c>
      <c r="P24" s="324">
        <v>21</v>
      </c>
      <c r="Q24" s="115" t="s">
        <v>331</v>
      </c>
      <c r="R24" s="98" t="s">
        <v>332</v>
      </c>
      <c r="S24" s="98" t="s">
        <v>145</v>
      </c>
      <c r="T24" s="10">
        <v>2009</v>
      </c>
    </row>
    <row r="25" spans="1:20" ht="12.75">
      <c r="A25" s="323">
        <v>22</v>
      </c>
      <c r="B25" s="115" t="s">
        <v>292</v>
      </c>
      <c r="C25" s="98" t="s">
        <v>223</v>
      </c>
      <c r="D25" s="98" t="s">
        <v>133</v>
      </c>
      <c r="E25" s="10">
        <v>2005</v>
      </c>
      <c r="F25" s="324">
        <v>22</v>
      </c>
      <c r="G25" s="115" t="s">
        <v>324</v>
      </c>
      <c r="H25" s="98" t="s">
        <v>325</v>
      </c>
      <c r="I25" s="98" t="s">
        <v>256</v>
      </c>
      <c r="J25" s="10">
        <v>2009</v>
      </c>
      <c r="K25" s="324">
        <v>22</v>
      </c>
      <c r="L25" s="98" t="s">
        <v>180</v>
      </c>
      <c r="M25" s="98" t="s">
        <v>181</v>
      </c>
      <c r="N25" s="98" t="s">
        <v>136</v>
      </c>
      <c r="O25" s="10">
        <v>2004</v>
      </c>
      <c r="P25" s="324">
        <v>22</v>
      </c>
      <c r="Q25" s="98" t="s">
        <v>316</v>
      </c>
      <c r="R25" s="98" t="s">
        <v>317</v>
      </c>
      <c r="S25" s="98" t="s">
        <v>145</v>
      </c>
      <c r="T25" s="10">
        <v>2008</v>
      </c>
    </row>
    <row r="26" spans="1:20" ht="12.75">
      <c r="A26" s="323">
        <v>23</v>
      </c>
      <c r="B26" s="115" t="s">
        <v>321</v>
      </c>
      <c r="C26" s="98" t="s">
        <v>152</v>
      </c>
      <c r="D26" s="98" t="s">
        <v>133</v>
      </c>
      <c r="E26" s="10">
        <v>2005</v>
      </c>
      <c r="F26" s="324">
        <v>23</v>
      </c>
      <c r="G26" s="115" t="s">
        <v>282</v>
      </c>
      <c r="H26" s="98" t="s">
        <v>129</v>
      </c>
      <c r="I26" s="98" t="s">
        <v>256</v>
      </c>
      <c r="J26" s="10">
        <v>2007</v>
      </c>
      <c r="K26" s="328">
        <v>23</v>
      </c>
      <c r="L26" s="115" t="s">
        <v>452</v>
      </c>
      <c r="M26" s="98" t="s">
        <v>453</v>
      </c>
      <c r="N26" s="98" t="s">
        <v>261</v>
      </c>
      <c r="O26" s="10">
        <v>2007</v>
      </c>
      <c r="P26" s="324">
        <v>23</v>
      </c>
      <c r="Q26" s="115" t="s">
        <v>474</v>
      </c>
      <c r="R26" s="98" t="s">
        <v>494</v>
      </c>
      <c r="S26" s="98" t="s">
        <v>145</v>
      </c>
      <c r="T26" s="10">
        <v>2009</v>
      </c>
    </row>
    <row r="27" spans="1:20" ht="12.75">
      <c r="A27" s="323">
        <v>24</v>
      </c>
      <c r="B27" s="115" t="s">
        <v>469</v>
      </c>
      <c r="C27" s="98" t="s">
        <v>470</v>
      </c>
      <c r="D27" s="98" t="s">
        <v>171</v>
      </c>
      <c r="E27" s="10">
        <v>2009</v>
      </c>
      <c r="F27" s="324">
        <v>24</v>
      </c>
      <c r="G27" s="115" t="s">
        <v>285</v>
      </c>
      <c r="H27" s="98" t="s">
        <v>286</v>
      </c>
      <c r="I27" s="98" t="s">
        <v>256</v>
      </c>
      <c r="J27" s="10">
        <v>2005</v>
      </c>
      <c r="K27" s="325">
        <v>24</v>
      </c>
      <c r="L27" s="318"/>
      <c r="M27" s="207"/>
      <c r="N27" s="207"/>
      <c r="O27" s="208"/>
      <c r="P27" s="324">
        <v>24</v>
      </c>
      <c r="Q27" s="115" t="s">
        <v>474</v>
      </c>
      <c r="R27" s="98" t="s">
        <v>249</v>
      </c>
      <c r="S27" s="98" t="s">
        <v>145</v>
      </c>
      <c r="T27" s="10">
        <v>2009</v>
      </c>
    </row>
    <row r="28" spans="1:20" ht="12.75">
      <c r="A28" s="323">
        <v>25</v>
      </c>
      <c r="B28" s="115" t="s">
        <v>441</v>
      </c>
      <c r="C28" s="98" t="s">
        <v>308</v>
      </c>
      <c r="D28" s="98" t="s">
        <v>171</v>
      </c>
      <c r="E28" s="10">
        <v>2007</v>
      </c>
      <c r="F28" s="324">
        <v>25</v>
      </c>
      <c r="G28" s="98" t="s">
        <v>475</v>
      </c>
      <c r="H28" s="98" t="s">
        <v>476</v>
      </c>
      <c r="I28" s="98" t="s">
        <v>85</v>
      </c>
      <c r="J28" s="10">
        <v>2010</v>
      </c>
      <c r="P28" s="324">
        <v>25</v>
      </c>
      <c r="Q28" s="98" t="s">
        <v>496</v>
      </c>
      <c r="R28" s="98" t="s">
        <v>497</v>
      </c>
      <c r="S28" s="98" t="s">
        <v>145</v>
      </c>
      <c r="T28" s="10">
        <v>2008</v>
      </c>
    </row>
    <row r="29" spans="1:20" ht="12.75">
      <c r="A29" s="323">
        <v>26</v>
      </c>
      <c r="B29" s="98" t="s">
        <v>509</v>
      </c>
      <c r="C29" s="98" t="s">
        <v>510</v>
      </c>
      <c r="D29" s="98" t="s">
        <v>171</v>
      </c>
      <c r="E29" s="10">
        <v>2006</v>
      </c>
      <c r="F29" s="324">
        <v>26</v>
      </c>
      <c r="G29" s="98" t="s">
        <v>475</v>
      </c>
      <c r="H29" s="98" t="s">
        <v>495</v>
      </c>
      <c r="I29" s="98" t="s">
        <v>85</v>
      </c>
      <c r="J29" s="10">
        <v>2008</v>
      </c>
      <c r="P29" s="324">
        <v>26</v>
      </c>
      <c r="Q29" s="98" t="s">
        <v>207</v>
      </c>
      <c r="R29" s="98" t="s">
        <v>194</v>
      </c>
      <c r="S29" s="98" t="s">
        <v>145</v>
      </c>
      <c r="T29" s="10">
        <v>2006</v>
      </c>
    </row>
    <row r="30" spans="1:20" ht="12.75">
      <c r="A30" s="323">
        <v>27</v>
      </c>
      <c r="B30" s="115" t="s">
        <v>516</v>
      </c>
      <c r="C30" s="98" t="s">
        <v>353</v>
      </c>
      <c r="D30" s="272" t="s">
        <v>171</v>
      </c>
      <c r="E30" s="10">
        <v>2005</v>
      </c>
      <c r="F30" s="324">
        <v>27</v>
      </c>
      <c r="G30" s="115" t="s">
        <v>462</v>
      </c>
      <c r="H30" s="98" t="s">
        <v>270</v>
      </c>
      <c r="I30" s="98" t="s">
        <v>85</v>
      </c>
      <c r="J30" s="10">
        <v>2009</v>
      </c>
      <c r="P30" s="324">
        <v>27</v>
      </c>
      <c r="Q30" s="98" t="s">
        <v>298</v>
      </c>
      <c r="R30" s="98" t="s">
        <v>270</v>
      </c>
      <c r="S30" s="98" t="s">
        <v>145</v>
      </c>
      <c r="T30" s="10">
        <v>2006</v>
      </c>
    </row>
    <row r="31" spans="1:20" ht="12.75">
      <c r="A31" s="323">
        <v>28</v>
      </c>
      <c r="B31" s="115" t="s">
        <v>307</v>
      </c>
      <c r="C31" s="98" t="s">
        <v>308</v>
      </c>
      <c r="D31" s="98" t="s">
        <v>309</v>
      </c>
      <c r="E31" s="10">
        <v>2007</v>
      </c>
      <c r="F31" s="324">
        <v>28</v>
      </c>
      <c r="G31" s="98" t="s">
        <v>157</v>
      </c>
      <c r="H31" s="98" t="s">
        <v>144</v>
      </c>
      <c r="I31" s="98" t="s">
        <v>85</v>
      </c>
      <c r="J31" s="10">
        <v>2008</v>
      </c>
      <c r="P31" s="324">
        <v>28</v>
      </c>
      <c r="Q31" s="98" t="s">
        <v>271</v>
      </c>
      <c r="R31" s="98" t="s">
        <v>272</v>
      </c>
      <c r="S31" s="98" t="s">
        <v>145</v>
      </c>
      <c r="T31" s="10">
        <v>2006</v>
      </c>
    </row>
    <row r="32" spans="1:20" ht="12.75">
      <c r="A32" s="323">
        <v>29</v>
      </c>
      <c r="B32" s="98" t="s">
        <v>307</v>
      </c>
      <c r="C32" s="98" t="s">
        <v>357</v>
      </c>
      <c r="D32" s="98" t="s">
        <v>309</v>
      </c>
      <c r="E32" s="10">
        <v>2004</v>
      </c>
      <c r="F32" s="324">
        <v>29</v>
      </c>
      <c r="G32" s="98" t="s">
        <v>83</v>
      </c>
      <c r="H32" s="98" t="s">
        <v>84</v>
      </c>
      <c r="I32" s="98" t="s">
        <v>85</v>
      </c>
      <c r="J32" s="10">
        <v>2006</v>
      </c>
      <c r="P32" s="324">
        <v>29</v>
      </c>
      <c r="Q32" s="115" t="s">
        <v>267</v>
      </c>
      <c r="R32" s="98" t="s">
        <v>268</v>
      </c>
      <c r="S32" s="98" t="s">
        <v>145</v>
      </c>
      <c r="T32" s="10">
        <v>2005</v>
      </c>
    </row>
    <row r="33" spans="1:20" ht="12.75">
      <c r="A33" s="323">
        <v>30</v>
      </c>
      <c r="B33" s="115" t="s">
        <v>355</v>
      </c>
      <c r="C33" s="98" t="s">
        <v>356</v>
      </c>
      <c r="D33" s="98" t="s">
        <v>309</v>
      </c>
      <c r="E33" s="10">
        <v>2005</v>
      </c>
      <c r="F33" s="324">
        <v>30</v>
      </c>
      <c r="G33" s="98" t="s">
        <v>347</v>
      </c>
      <c r="H33" s="98" t="s">
        <v>161</v>
      </c>
      <c r="I33" s="98" t="s">
        <v>85</v>
      </c>
      <c r="J33" s="10">
        <v>2006</v>
      </c>
      <c r="P33" s="324">
        <v>30</v>
      </c>
      <c r="Q33" s="115" t="s">
        <v>267</v>
      </c>
      <c r="R33" s="98" t="s">
        <v>269</v>
      </c>
      <c r="S33" s="98" t="s">
        <v>145</v>
      </c>
      <c r="T33" s="10">
        <v>2005</v>
      </c>
    </row>
    <row r="34" spans="1:20" ht="12.75">
      <c r="A34" s="323">
        <v>31</v>
      </c>
      <c r="B34" s="115" t="s">
        <v>382</v>
      </c>
      <c r="C34" s="98" t="s">
        <v>558</v>
      </c>
      <c r="D34" s="98" t="s">
        <v>127</v>
      </c>
      <c r="E34" s="10">
        <v>2011</v>
      </c>
      <c r="F34" s="324">
        <v>31</v>
      </c>
      <c r="G34" s="115" t="s">
        <v>347</v>
      </c>
      <c r="H34" s="98" t="s">
        <v>353</v>
      </c>
      <c r="I34" s="98" t="s">
        <v>85</v>
      </c>
      <c r="J34" s="10">
        <v>2007</v>
      </c>
      <c r="P34" s="324">
        <v>31</v>
      </c>
      <c r="Q34" s="98" t="s">
        <v>182</v>
      </c>
      <c r="R34" s="98" t="s">
        <v>129</v>
      </c>
      <c r="S34" s="98" t="s">
        <v>147</v>
      </c>
      <c r="T34" s="10">
        <v>2010</v>
      </c>
    </row>
    <row r="35" spans="1:20" ht="12.75">
      <c r="A35" s="323">
        <v>32</v>
      </c>
      <c r="B35" s="98" t="s">
        <v>205</v>
      </c>
      <c r="C35" s="98" t="s">
        <v>206</v>
      </c>
      <c r="D35" s="98" t="s">
        <v>127</v>
      </c>
      <c r="E35" s="10">
        <v>2010</v>
      </c>
      <c r="F35" s="324">
        <v>32</v>
      </c>
      <c r="G35" s="115" t="s">
        <v>364</v>
      </c>
      <c r="H35" s="98" t="s">
        <v>365</v>
      </c>
      <c r="I35" s="98" t="s">
        <v>85</v>
      </c>
      <c r="J35" s="10">
        <v>2005</v>
      </c>
      <c r="P35" s="324">
        <v>32</v>
      </c>
      <c r="Q35" s="115" t="s">
        <v>483</v>
      </c>
      <c r="R35" s="98" t="s">
        <v>484</v>
      </c>
      <c r="S35" s="98" t="s">
        <v>147</v>
      </c>
      <c r="T35" s="10">
        <v>2009</v>
      </c>
    </row>
    <row r="36" spans="1:20" ht="12.75">
      <c r="A36" s="323">
        <v>33</v>
      </c>
      <c r="B36" s="115" t="s">
        <v>203</v>
      </c>
      <c r="C36" s="98" t="s">
        <v>204</v>
      </c>
      <c r="D36" s="98" t="s">
        <v>127</v>
      </c>
      <c r="E36" s="10">
        <v>2011</v>
      </c>
      <c r="F36" s="324">
        <v>33</v>
      </c>
      <c r="G36" s="115" t="s">
        <v>553</v>
      </c>
      <c r="H36" s="98" t="s">
        <v>333</v>
      </c>
      <c r="I36" s="98" t="s">
        <v>336</v>
      </c>
      <c r="J36" s="10">
        <v>2012</v>
      </c>
      <c r="P36" s="324">
        <v>33</v>
      </c>
      <c r="Q36" s="98" t="s">
        <v>173</v>
      </c>
      <c r="R36" s="98" t="s">
        <v>227</v>
      </c>
      <c r="S36" s="98" t="s">
        <v>147</v>
      </c>
      <c r="T36" s="10">
        <v>2008</v>
      </c>
    </row>
    <row r="37" spans="1:20" ht="12.75">
      <c r="A37" s="323">
        <v>34</v>
      </c>
      <c r="B37" s="115" t="s">
        <v>200</v>
      </c>
      <c r="C37" s="98" t="s">
        <v>201</v>
      </c>
      <c r="D37" s="98" t="s">
        <v>127</v>
      </c>
      <c r="E37" s="10">
        <v>2011</v>
      </c>
      <c r="F37" s="324">
        <v>34</v>
      </c>
      <c r="G37" s="98" t="s">
        <v>468</v>
      </c>
      <c r="H37" s="98" t="s">
        <v>357</v>
      </c>
      <c r="I37" s="98" t="s">
        <v>336</v>
      </c>
      <c r="J37" s="10">
        <v>2010</v>
      </c>
      <c r="P37" s="324">
        <v>34</v>
      </c>
      <c r="Q37" s="115" t="s">
        <v>173</v>
      </c>
      <c r="R37" s="98" t="s">
        <v>174</v>
      </c>
      <c r="S37" s="98" t="s">
        <v>147</v>
      </c>
      <c r="T37" s="10">
        <v>2009</v>
      </c>
    </row>
    <row r="38" spans="1:20" ht="12.75">
      <c r="A38" s="323">
        <v>35</v>
      </c>
      <c r="B38" s="98" t="s">
        <v>342</v>
      </c>
      <c r="C38" s="98" t="s">
        <v>370</v>
      </c>
      <c r="D38" s="98" t="s">
        <v>127</v>
      </c>
      <c r="E38" s="10">
        <v>2008</v>
      </c>
      <c r="F38" s="324">
        <v>35</v>
      </c>
      <c r="G38" s="115" t="s">
        <v>564</v>
      </c>
      <c r="H38" s="98" t="s">
        <v>151</v>
      </c>
      <c r="I38" s="98" t="s">
        <v>336</v>
      </c>
      <c r="J38" s="10">
        <v>2011</v>
      </c>
      <c r="P38" s="324">
        <v>35</v>
      </c>
      <c r="Q38" s="115" t="s">
        <v>473</v>
      </c>
      <c r="R38" s="98" t="s">
        <v>161</v>
      </c>
      <c r="S38" s="98" t="s">
        <v>147</v>
      </c>
      <c r="T38" s="10">
        <v>2009</v>
      </c>
    </row>
    <row r="39" spans="1:20" ht="12.75">
      <c r="A39" s="323">
        <v>36</v>
      </c>
      <c r="B39" s="98" t="s">
        <v>191</v>
      </c>
      <c r="C39" s="98" t="s">
        <v>192</v>
      </c>
      <c r="D39" s="98" t="s">
        <v>127</v>
      </c>
      <c r="E39" s="10">
        <v>2008</v>
      </c>
      <c r="F39" s="324">
        <v>36</v>
      </c>
      <c r="G39" s="115" t="s">
        <v>334</v>
      </c>
      <c r="H39" s="98" t="s">
        <v>335</v>
      </c>
      <c r="I39" s="98" t="s">
        <v>336</v>
      </c>
      <c r="J39" s="10">
        <v>2009</v>
      </c>
      <c r="P39" s="324">
        <v>36</v>
      </c>
      <c r="Q39" s="98" t="s">
        <v>175</v>
      </c>
      <c r="R39" s="98" t="s">
        <v>151</v>
      </c>
      <c r="S39" s="98" t="s">
        <v>147</v>
      </c>
      <c r="T39" s="10">
        <v>2006</v>
      </c>
    </row>
    <row r="40" spans="1:20" ht="12.75">
      <c r="A40" s="323">
        <v>37</v>
      </c>
      <c r="B40" s="115" t="s">
        <v>208</v>
      </c>
      <c r="C40" s="98" t="s">
        <v>254</v>
      </c>
      <c r="D40" s="98" t="s">
        <v>127</v>
      </c>
      <c r="E40" s="10">
        <v>2009</v>
      </c>
      <c r="F40" s="324">
        <v>37</v>
      </c>
      <c r="G40" s="98" t="s">
        <v>350</v>
      </c>
      <c r="H40" s="98" t="s">
        <v>148</v>
      </c>
      <c r="I40" s="98" t="s">
        <v>336</v>
      </c>
      <c r="J40" s="10">
        <v>2008</v>
      </c>
      <c r="P40" s="325">
        <v>37</v>
      </c>
      <c r="Q40" s="98" t="s">
        <v>359</v>
      </c>
      <c r="R40" s="98" t="s">
        <v>360</v>
      </c>
      <c r="S40" s="98" t="s">
        <v>147</v>
      </c>
      <c r="T40" s="10">
        <v>2004</v>
      </c>
    </row>
    <row r="41" spans="1:20" ht="12.75">
      <c r="A41" s="323">
        <v>38</v>
      </c>
      <c r="B41" s="98" t="s">
        <v>224</v>
      </c>
      <c r="C41" s="98" t="s">
        <v>225</v>
      </c>
      <c r="D41" s="98" t="s">
        <v>127</v>
      </c>
      <c r="E41" s="10">
        <v>2008</v>
      </c>
      <c r="F41" s="324">
        <v>38</v>
      </c>
      <c r="G41" s="98" t="s">
        <v>491</v>
      </c>
      <c r="H41" s="98" t="s">
        <v>492</v>
      </c>
      <c r="I41" s="98" t="s">
        <v>336</v>
      </c>
      <c r="J41" s="10">
        <v>2008</v>
      </c>
      <c r="P41" s="324">
        <v>38</v>
      </c>
      <c r="Q41" s="115" t="s">
        <v>178</v>
      </c>
      <c r="R41" s="98" t="s">
        <v>179</v>
      </c>
      <c r="S41" s="98" t="s">
        <v>147</v>
      </c>
      <c r="T41" s="10">
        <v>2005</v>
      </c>
    </row>
    <row r="42" spans="1:20" ht="12.75">
      <c r="A42" s="323">
        <v>39</v>
      </c>
      <c r="B42" s="98" t="s">
        <v>203</v>
      </c>
      <c r="C42" s="98" t="s">
        <v>226</v>
      </c>
      <c r="D42" s="98" t="s">
        <v>127</v>
      </c>
      <c r="E42" s="10">
        <v>2008</v>
      </c>
      <c r="F42" s="324">
        <v>39</v>
      </c>
      <c r="G42" s="115" t="s">
        <v>511</v>
      </c>
      <c r="H42" s="98" t="s">
        <v>512</v>
      </c>
      <c r="I42" s="98" t="s">
        <v>336</v>
      </c>
      <c r="J42" s="10">
        <v>2005</v>
      </c>
      <c r="L42" s="326" t="s">
        <v>584</v>
      </c>
      <c r="P42" s="324">
        <v>39</v>
      </c>
      <c r="Q42" s="98" t="s">
        <v>146</v>
      </c>
      <c r="R42" s="98" t="s">
        <v>139</v>
      </c>
      <c r="S42" s="98" t="s">
        <v>147</v>
      </c>
      <c r="T42" s="10">
        <v>2004</v>
      </c>
    </row>
    <row r="43" spans="1:20" ht="12.75">
      <c r="A43" s="323">
        <v>40</v>
      </c>
      <c r="B43" s="98" t="s">
        <v>202</v>
      </c>
      <c r="C43" s="98" t="s">
        <v>144</v>
      </c>
      <c r="D43" s="98" t="s">
        <v>127</v>
      </c>
      <c r="E43" s="10">
        <v>2008</v>
      </c>
      <c r="F43" s="328">
        <v>40</v>
      </c>
      <c r="G43" s="115" t="s">
        <v>406</v>
      </c>
      <c r="H43" s="98" t="s">
        <v>84</v>
      </c>
      <c r="I43" s="98" t="s">
        <v>336</v>
      </c>
      <c r="J43" s="10">
        <v>2005</v>
      </c>
      <c r="L43" s="327" t="s">
        <v>583</v>
      </c>
      <c r="P43" s="324">
        <v>40</v>
      </c>
      <c r="Q43" s="98" t="s">
        <v>305</v>
      </c>
      <c r="R43" s="98" t="s">
        <v>254</v>
      </c>
      <c r="S43" s="98" t="s">
        <v>304</v>
      </c>
      <c r="T43" s="10">
        <v>2008</v>
      </c>
    </row>
    <row r="44" spans="1:20" ht="12.75">
      <c r="A44" s="323">
        <v>41</v>
      </c>
      <c r="B44" s="98" t="s">
        <v>380</v>
      </c>
      <c r="C44" s="98" t="s">
        <v>381</v>
      </c>
      <c r="D44" s="98" t="s">
        <v>127</v>
      </c>
      <c r="E44" s="10">
        <v>2008</v>
      </c>
      <c r="F44" s="324">
        <v>41</v>
      </c>
      <c r="G44" s="204"/>
      <c r="H44" s="205"/>
      <c r="I44" s="205"/>
      <c r="J44" s="206"/>
      <c r="P44" s="328">
        <v>41</v>
      </c>
      <c r="Q44" s="115" t="s">
        <v>131</v>
      </c>
      <c r="R44" s="98" t="s">
        <v>132</v>
      </c>
      <c r="S44" s="98" t="s">
        <v>304</v>
      </c>
      <c r="T44" s="10">
        <v>2005</v>
      </c>
    </row>
    <row r="45" spans="1:10" ht="12.75">
      <c r="A45" s="323">
        <v>42</v>
      </c>
      <c r="B45" s="115" t="s">
        <v>382</v>
      </c>
      <c r="C45" s="98" t="s">
        <v>383</v>
      </c>
      <c r="D45" s="98" t="s">
        <v>127</v>
      </c>
      <c r="E45" s="10">
        <v>2009</v>
      </c>
      <c r="F45" s="324">
        <v>42</v>
      </c>
      <c r="G45" s="204"/>
      <c r="H45" s="205"/>
      <c r="I45" s="205"/>
      <c r="J45" s="206"/>
    </row>
    <row r="46" spans="1:10" ht="12.75">
      <c r="A46" s="323">
        <v>43</v>
      </c>
      <c r="B46" s="115" t="s">
        <v>208</v>
      </c>
      <c r="C46" s="98" t="s">
        <v>209</v>
      </c>
      <c r="D46" s="98" t="s">
        <v>127</v>
      </c>
      <c r="E46" s="10">
        <v>2007</v>
      </c>
      <c r="F46" s="324">
        <v>43</v>
      </c>
      <c r="G46" s="204"/>
      <c r="H46" s="205"/>
      <c r="I46" s="205"/>
      <c r="J46" s="206"/>
    </row>
    <row r="47" spans="1:10" ht="12.75">
      <c r="A47" s="323">
        <v>44</v>
      </c>
      <c r="B47" s="115" t="s">
        <v>434</v>
      </c>
      <c r="C47" s="98" t="s">
        <v>84</v>
      </c>
      <c r="D47" s="98" t="s">
        <v>127</v>
      </c>
      <c r="E47" s="10">
        <v>2007</v>
      </c>
      <c r="F47" s="324">
        <v>44</v>
      </c>
      <c r="G47" s="204"/>
      <c r="H47" s="205"/>
      <c r="I47" s="205"/>
      <c r="J47" s="206"/>
    </row>
    <row r="48" spans="1:10" ht="12.75">
      <c r="A48" s="323">
        <v>45</v>
      </c>
      <c r="B48" s="98" t="s">
        <v>128</v>
      </c>
      <c r="C48" s="98" t="s">
        <v>215</v>
      </c>
      <c r="D48" s="98" t="s">
        <v>127</v>
      </c>
      <c r="E48" s="10">
        <v>2006</v>
      </c>
      <c r="F48" s="325">
        <v>45</v>
      </c>
      <c r="G48" s="318"/>
      <c r="H48" s="207"/>
      <c r="I48" s="207"/>
      <c r="J48" s="208"/>
    </row>
    <row r="49" spans="1:5" ht="12.75">
      <c r="A49" s="323">
        <v>46</v>
      </c>
      <c r="B49" s="115" t="s">
        <v>275</v>
      </c>
      <c r="C49" s="98" t="s">
        <v>276</v>
      </c>
      <c r="D49" s="98" t="s">
        <v>127</v>
      </c>
      <c r="E49" s="10">
        <v>2007</v>
      </c>
    </row>
    <row r="50" spans="1:5" ht="12.75">
      <c r="A50" s="323">
        <v>47</v>
      </c>
      <c r="B50" s="115" t="s">
        <v>230</v>
      </c>
      <c r="C50" s="98" t="s">
        <v>231</v>
      </c>
      <c r="D50" s="98" t="s">
        <v>127</v>
      </c>
      <c r="E50" s="10">
        <v>2005</v>
      </c>
    </row>
    <row r="51" spans="1:5" ht="12.75">
      <c r="A51" s="323">
        <v>48</v>
      </c>
      <c r="B51" s="98" t="s">
        <v>228</v>
      </c>
      <c r="C51" s="98" t="s">
        <v>229</v>
      </c>
      <c r="D51" s="98" t="s">
        <v>127</v>
      </c>
      <c r="E51" s="10">
        <v>2004</v>
      </c>
    </row>
    <row r="52" spans="1:5" ht="12.75">
      <c r="A52" s="323">
        <v>49</v>
      </c>
      <c r="B52" s="98" t="s">
        <v>415</v>
      </c>
      <c r="C52" s="98" t="s">
        <v>239</v>
      </c>
      <c r="D52" s="98" t="s">
        <v>127</v>
      </c>
      <c r="E52" s="10">
        <v>2004</v>
      </c>
    </row>
    <row r="53" spans="1:5" ht="12.75">
      <c r="A53" s="323">
        <v>50</v>
      </c>
      <c r="B53" s="98" t="s">
        <v>128</v>
      </c>
      <c r="C53" s="98" t="s">
        <v>238</v>
      </c>
      <c r="D53" s="98" t="s">
        <v>127</v>
      </c>
      <c r="E53" s="10">
        <v>2004</v>
      </c>
    </row>
    <row r="54" spans="1:5" ht="12.75">
      <c r="A54" s="323">
        <v>51</v>
      </c>
      <c r="B54" s="98" t="s">
        <v>414</v>
      </c>
      <c r="C54" s="98" t="s">
        <v>348</v>
      </c>
      <c r="D54" s="98" t="s">
        <v>127</v>
      </c>
      <c r="E54" s="10">
        <v>2004</v>
      </c>
    </row>
    <row r="55" spans="1:5" ht="12.75">
      <c r="A55" s="323">
        <v>52</v>
      </c>
      <c r="B55" s="98" t="s">
        <v>240</v>
      </c>
      <c r="C55" s="98" t="s">
        <v>241</v>
      </c>
      <c r="D55" s="98" t="s">
        <v>127</v>
      </c>
      <c r="E55" s="10">
        <v>2004</v>
      </c>
    </row>
    <row r="56" spans="1:5" ht="12.75">
      <c r="A56" s="323">
        <v>53</v>
      </c>
      <c r="B56" s="115" t="s">
        <v>487</v>
      </c>
      <c r="C56" s="98" t="s">
        <v>488</v>
      </c>
      <c r="D56" s="98" t="s">
        <v>221</v>
      </c>
      <c r="E56" s="10">
        <v>2007</v>
      </c>
    </row>
    <row r="57" spans="1:5" ht="12.75">
      <c r="A57" s="323">
        <v>54</v>
      </c>
      <c r="B57" s="98" t="s">
        <v>222</v>
      </c>
      <c r="C57" s="98" t="s">
        <v>223</v>
      </c>
      <c r="D57" s="98" t="s">
        <v>221</v>
      </c>
      <c r="E57" s="10">
        <v>2006</v>
      </c>
    </row>
    <row r="58" spans="1:5" ht="12.75">
      <c r="A58" s="323">
        <v>55</v>
      </c>
      <c r="B58" s="115" t="s">
        <v>220</v>
      </c>
      <c r="C58" s="98" t="s">
        <v>144</v>
      </c>
      <c r="D58" s="98" t="s">
        <v>221</v>
      </c>
      <c r="E58" s="10">
        <v>2007</v>
      </c>
    </row>
    <row r="59" spans="1:5" ht="12.75">
      <c r="A59" s="323">
        <v>56</v>
      </c>
      <c r="B59" s="115" t="s">
        <v>493</v>
      </c>
      <c r="C59" s="98" t="s">
        <v>206</v>
      </c>
      <c r="D59" s="98" t="s">
        <v>221</v>
      </c>
      <c r="E59" s="10">
        <v>2007</v>
      </c>
    </row>
    <row r="60" spans="1:5" ht="12.75">
      <c r="A60" s="323">
        <v>57</v>
      </c>
      <c r="B60" s="115" t="s">
        <v>465</v>
      </c>
      <c r="C60" s="98" t="s">
        <v>466</v>
      </c>
      <c r="D60" s="98" t="s">
        <v>467</v>
      </c>
      <c r="E60" s="10">
        <v>2009</v>
      </c>
    </row>
    <row r="61" spans="1:5" ht="12.75">
      <c r="A61" s="323">
        <v>58</v>
      </c>
      <c r="B61" s="115" t="s">
        <v>480</v>
      </c>
      <c r="C61" s="98" t="s">
        <v>481</v>
      </c>
      <c r="D61" s="98" t="s">
        <v>467</v>
      </c>
      <c r="E61" s="10">
        <v>2009</v>
      </c>
    </row>
    <row r="62" spans="1:5" ht="12.75">
      <c r="A62" s="323">
        <v>59</v>
      </c>
      <c r="B62" s="98" t="s">
        <v>486</v>
      </c>
      <c r="C62" s="98" t="s">
        <v>225</v>
      </c>
      <c r="D62" s="98" t="s">
        <v>279</v>
      </c>
      <c r="E62" s="10">
        <v>2008</v>
      </c>
    </row>
    <row r="63" spans="1:5" ht="12.75">
      <c r="A63" s="323">
        <v>60</v>
      </c>
      <c r="B63" s="98" t="s">
        <v>521</v>
      </c>
      <c r="C63" s="98" t="s">
        <v>354</v>
      </c>
      <c r="D63" s="98" t="s">
        <v>279</v>
      </c>
      <c r="E63" s="10">
        <v>2006</v>
      </c>
    </row>
    <row r="64" spans="1:5" ht="12.75">
      <c r="A64" s="323">
        <v>61</v>
      </c>
      <c r="B64" s="115" t="s">
        <v>277</v>
      </c>
      <c r="C64" s="98" t="s">
        <v>278</v>
      </c>
      <c r="D64" s="98" t="s">
        <v>279</v>
      </c>
      <c r="E64" s="10">
        <v>2007</v>
      </c>
    </row>
    <row r="65" spans="1:5" ht="12.75">
      <c r="A65" s="323">
        <v>62</v>
      </c>
      <c r="B65" s="98" t="s">
        <v>503</v>
      </c>
      <c r="C65" s="98" t="s">
        <v>504</v>
      </c>
      <c r="D65" s="98" t="s">
        <v>279</v>
      </c>
      <c r="E65" s="10">
        <v>2006</v>
      </c>
    </row>
    <row r="66" spans="1:5" ht="12.75">
      <c r="A66" s="323">
        <v>63</v>
      </c>
      <c r="B66" s="98" t="s">
        <v>505</v>
      </c>
      <c r="C66" s="98" t="s">
        <v>506</v>
      </c>
      <c r="D66" s="98" t="s">
        <v>279</v>
      </c>
      <c r="E66" s="10">
        <v>2006</v>
      </c>
    </row>
    <row r="67" spans="1:5" ht="12.75">
      <c r="A67" s="323">
        <v>64</v>
      </c>
      <c r="B67" s="115" t="s">
        <v>290</v>
      </c>
      <c r="C67" s="98" t="s">
        <v>291</v>
      </c>
      <c r="D67" s="98" t="s">
        <v>279</v>
      </c>
      <c r="E67" s="10">
        <v>2005</v>
      </c>
    </row>
    <row r="68" spans="1:5" ht="12.75">
      <c r="A68" s="323">
        <v>65</v>
      </c>
      <c r="B68" s="115" t="s">
        <v>471</v>
      </c>
      <c r="C68" s="98" t="s">
        <v>472</v>
      </c>
      <c r="D68" s="98" t="s">
        <v>252</v>
      </c>
      <c r="E68" s="10">
        <v>2012</v>
      </c>
    </row>
    <row r="69" spans="1:5" ht="12.75">
      <c r="A69" s="323">
        <v>66</v>
      </c>
      <c r="B69" s="115" t="s">
        <v>379</v>
      </c>
      <c r="C69" s="98" t="s">
        <v>276</v>
      </c>
      <c r="D69" s="98" t="s">
        <v>252</v>
      </c>
      <c r="E69" s="10">
        <v>2009</v>
      </c>
    </row>
    <row r="70" spans="1:5" ht="12.75">
      <c r="A70" s="323">
        <v>67</v>
      </c>
      <c r="B70" s="98" t="s">
        <v>235</v>
      </c>
      <c r="C70" s="98" t="s">
        <v>485</v>
      </c>
      <c r="D70" s="98" t="s">
        <v>252</v>
      </c>
      <c r="E70" s="10">
        <v>2008</v>
      </c>
    </row>
    <row r="71" spans="1:5" ht="12.75">
      <c r="A71" s="323">
        <v>68</v>
      </c>
      <c r="B71" s="98" t="s">
        <v>515</v>
      </c>
      <c r="C71" s="98" t="s">
        <v>322</v>
      </c>
      <c r="D71" s="98" t="s">
        <v>252</v>
      </c>
      <c r="E71" s="10">
        <v>2006</v>
      </c>
    </row>
    <row r="72" spans="1:5" ht="12.75">
      <c r="A72" s="323">
        <v>69</v>
      </c>
      <c r="B72" s="115" t="s">
        <v>498</v>
      </c>
      <c r="C72" s="98" t="s">
        <v>499</v>
      </c>
      <c r="D72" s="98" t="s">
        <v>252</v>
      </c>
      <c r="E72" s="10">
        <v>2007</v>
      </c>
    </row>
    <row r="73" spans="1:5" ht="12.75">
      <c r="A73" s="323">
        <v>70</v>
      </c>
      <c r="B73" s="98" t="s">
        <v>522</v>
      </c>
      <c r="C73" s="98" t="s">
        <v>523</v>
      </c>
      <c r="D73" s="98" t="s">
        <v>252</v>
      </c>
      <c r="E73" s="10">
        <v>2004</v>
      </c>
    </row>
    <row r="74" spans="1:5" ht="12.75">
      <c r="A74" s="323">
        <v>71</v>
      </c>
      <c r="B74" s="98" t="s">
        <v>463</v>
      </c>
      <c r="C74" s="98" t="s">
        <v>464</v>
      </c>
      <c r="D74" s="98" t="s">
        <v>246</v>
      </c>
      <c r="E74" s="10">
        <v>2010</v>
      </c>
    </row>
    <row r="75" spans="1:5" ht="12.75">
      <c r="A75" s="323">
        <v>72</v>
      </c>
      <c r="B75" s="115" t="s">
        <v>155</v>
      </c>
      <c r="C75" s="98" t="s">
        <v>362</v>
      </c>
      <c r="D75" s="98" t="s">
        <v>246</v>
      </c>
      <c r="E75" s="10">
        <v>2011</v>
      </c>
    </row>
    <row r="76" spans="1:5" ht="12.75">
      <c r="A76" s="323">
        <v>73</v>
      </c>
      <c r="B76" s="98" t="s">
        <v>442</v>
      </c>
      <c r="C76" s="98" t="s">
        <v>443</v>
      </c>
      <c r="D76" s="98" t="s">
        <v>246</v>
      </c>
      <c r="E76" s="10">
        <v>2008</v>
      </c>
    </row>
    <row r="77" spans="1:5" ht="12.75">
      <c r="A77" s="323">
        <v>74</v>
      </c>
      <c r="B77" s="98" t="s">
        <v>489</v>
      </c>
      <c r="C77" s="98" t="s">
        <v>204</v>
      </c>
      <c r="D77" s="98" t="s">
        <v>246</v>
      </c>
      <c r="E77" s="10">
        <v>2008</v>
      </c>
    </row>
    <row r="78" spans="1:5" ht="12.75">
      <c r="A78" s="323">
        <v>75</v>
      </c>
      <c r="B78" s="98" t="s">
        <v>155</v>
      </c>
      <c r="C78" s="98" t="s">
        <v>358</v>
      </c>
      <c r="D78" s="98" t="s">
        <v>246</v>
      </c>
      <c r="E78" s="10">
        <v>2008</v>
      </c>
    </row>
    <row r="79" spans="1:5" ht="12.75">
      <c r="A79" s="323">
        <v>76</v>
      </c>
      <c r="B79" s="115" t="s">
        <v>437</v>
      </c>
      <c r="C79" s="98" t="s">
        <v>242</v>
      </c>
      <c r="D79" s="98" t="s">
        <v>89</v>
      </c>
      <c r="E79" s="10">
        <v>2011</v>
      </c>
    </row>
    <row r="80" spans="1:5" ht="12.75">
      <c r="A80" s="325">
        <v>77</v>
      </c>
      <c r="B80" s="98" t="s">
        <v>198</v>
      </c>
      <c r="C80" s="98" t="s">
        <v>199</v>
      </c>
      <c r="D80" s="98" t="s">
        <v>89</v>
      </c>
      <c r="E80" s="10">
        <v>2010</v>
      </c>
    </row>
    <row r="81" spans="1:5" ht="12.75">
      <c r="A81" s="323">
        <v>78</v>
      </c>
      <c r="B81" s="115" t="s">
        <v>437</v>
      </c>
      <c r="C81" s="98" t="s">
        <v>438</v>
      </c>
      <c r="D81" s="98" t="s">
        <v>89</v>
      </c>
      <c r="E81" s="10">
        <v>2009</v>
      </c>
    </row>
    <row r="82" spans="1:5" ht="12.75">
      <c r="A82" s="323">
        <v>79</v>
      </c>
      <c r="B82" s="115" t="s">
        <v>310</v>
      </c>
      <c r="C82" s="98" t="s">
        <v>311</v>
      </c>
      <c r="D82" s="98" t="s">
        <v>89</v>
      </c>
      <c r="E82" s="10">
        <v>2007</v>
      </c>
    </row>
    <row r="83" spans="1:5" ht="12.75">
      <c r="A83" s="323">
        <v>80</v>
      </c>
      <c r="B83" s="98" t="s">
        <v>407</v>
      </c>
      <c r="C83" s="98" t="s">
        <v>408</v>
      </c>
      <c r="D83" s="98" t="s">
        <v>89</v>
      </c>
      <c r="E83" s="10">
        <v>2006</v>
      </c>
    </row>
    <row r="84" spans="1:5" ht="12.75">
      <c r="A84" s="323">
        <v>81</v>
      </c>
      <c r="B84" s="115" t="s">
        <v>273</v>
      </c>
      <c r="C84" s="98" t="s">
        <v>274</v>
      </c>
      <c r="D84" s="98" t="s">
        <v>89</v>
      </c>
      <c r="E84" s="10">
        <v>2007</v>
      </c>
    </row>
    <row r="85" spans="1:5" ht="12.75">
      <c r="A85" s="323">
        <v>82</v>
      </c>
      <c r="B85" s="98" t="s">
        <v>432</v>
      </c>
      <c r="C85" s="98" t="s">
        <v>433</v>
      </c>
      <c r="D85" s="98" t="s">
        <v>89</v>
      </c>
      <c r="E85" s="10">
        <v>2006</v>
      </c>
    </row>
    <row r="86" spans="1:5" ht="12.75">
      <c r="A86" s="323">
        <v>83</v>
      </c>
      <c r="B86" s="115" t="s">
        <v>216</v>
      </c>
      <c r="C86" s="98" t="s">
        <v>217</v>
      </c>
      <c r="D86" s="98" t="s">
        <v>89</v>
      </c>
      <c r="E86" s="10">
        <v>2007</v>
      </c>
    </row>
    <row r="87" spans="1:5" ht="12.75">
      <c r="A87" s="323">
        <v>84</v>
      </c>
      <c r="B87" s="115" t="s">
        <v>233</v>
      </c>
      <c r="C87" s="98" t="s">
        <v>144</v>
      </c>
      <c r="D87" s="98" t="s">
        <v>89</v>
      </c>
      <c r="E87" s="10">
        <v>2005</v>
      </c>
    </row>
    <row r="88" spans="1:5" ht="12.75">
      <c r="A88" s="323">
        <v>85</v>
      </c>
      <c r="B88" s="98" t="s">
        <v>198</v>
      </c>
      <c r="C88" s="98" t="s">
        <v>88</v>
      </c>
      <c r="D88" s="98" t="s">
        <v>89</v>
      </c>
      <c r="E88" s="10">
        <v>2004</v>
      </c>
    </row>
    <row r="89" spans="1:5" ht="12.75">
      <c r="A89" s="328">
        <v>86</v>
      </c>
      <c r="B89" s="115" t="s">
        <v>232</v>
      </c>
      <c r="C89" s="98" t="s">
        <v>88</v>
      </c>
      <c r="D89" s="98" t="s">
        <v>89</v>
      </c>
      <c r="E89" s="10">
        <v>2005</v>
      </c>
    </row>
    <row r="91" spans="1:3" ht="12.75">
      <c r="A91" s="319" t="s">
        <v>299</v>
      </c>
      <c r="B91" s="202"/>
      <c r="C91" s="320"/>
    </row>
    <row r="92" spans="1:3" ht="12.75">
      <c r="A92" s="321" t="s">
        <v>694</v>
      </c>
      <c r="B92" s="202"/>
      <c r="C92" s="322"/>
    </row>
    <row r="93" spans="1:3" ht="12.75">
      <c r="A93" s="321" t="s">
        <v>300</v>
      </c>
      <c r="B93" s="202"/>
      <c r="C93" s="322"/>
    </row>
  </sheetData>
  <sheetProtection/>
  <mergeCells count="4">
    <mergeCell ref="B1:E3"/>
    <mergeCell ref="G1:J3"/>
    <mergeCell ref="L1:O3"/>
    <mergeCell ref="Q1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bestFit="1" customWidth="1"/>
    <col min="2" max="6" width="11.421875" style="64" customWidth="1"/>
  </cols>
  <sheetData>
    <row r="1" spans="3:5" ht="12.75">
      <c r="C1" s="565" t="s">
        <v>568</v>
      </c>
      <c r="E1" s="568" t="s">
        <v>577</v>
      </c>
    </row>
    <row r="2" spans="3:5" ht="12.75">
      <c r="C2" s="566"/>
      <c r="E2" s="569"/>
    </row>
    <row r="3" spans="2:6" ht="12.75">
      <c r="B3" s="315">
        <v>2018</v>
      </c>
      <c r="C3" s="567"/>
      <c r="D3" s="316">
        <v>2019</v>
      </c>
      <c r="E3" s="570"/>
      <c r="F3" s="315">
        <v>2020</v>
      </c>
    </row>
    <row r="4" spans="3:5" ht="12.75">
      <c r="C4" s="377"/>
      <c r="E4" s="317"/>
    </row>
    <row r="5" spans="1:4" ht="12.75">
      <c r="A5" s="63" t="s">
        <v>79</v>
      </c>
      <c r="B5" s="64">
        <v>13</v>
      </c>
      <c r="C5" s="378">
        <v>1</v>
      </c>
      <c r="D5" s="64">
        <v>16</v>
      </c>
    </row>
    <row r="6" spans="1:4" ht="12.75">
      <c r="A6" s="63" t="s">
        <v>78</v>
      </c>
      <c r="B6" s="64">
        <v>47</v>
      </c>
      <c r="C6" s="378">
        <v>4</v>
      </c>
      <c r="D6" s="64">
        <v>40</v>
      </c>
    </row>
    <row r="7" ht="12.75">
      <c r="C7" s="378"/>
    </row>
    <row r="8" spans="1:4" ht="12.75">
      <c r="A8" s="63" t="s">
        <v>76</v>
      </c>
      <c r="B8" s="64">
        <v>12</v>
      </c>
      <c r="C8" s="378">
        <v>6</v>
      </c>
      <c r="D8" s="64">
        <v>11</v>
      </c>
    </row>
    <row r="9" spans="1:4" ht="12.75">
      <c r="A9" s="63" t="s">
        <v>75</v>
      </c>
      <c r="B9" s="64">
        <v>36</v>
      </c>
      <c r="C9" s="378">
        <v>9</v>
      </c>
      <c r="D9" s="64">
        <v>48</v>
      </c>
    </row>
    <row r="10" ht="12.75">
      <c r="C10" s="378"/>
    </row>
    <row r="11" spans="1:4" ht="12.75">
      <c r="A11" s="63" t="s">
        <v>190</v>
      </c>
      <c r="B11" s="64">
        <v>11</v>
      </c>
      <c r="C11" s="378">
        <v>4</v>
      </c>
      <c r="D11" s="64">
        <v>14</v>
      </c>
    </row>
    <row r="12" spans="1:4" ht="12.75">
      <c r="A12" s="63" t="s">
        <v>189</v>
      </c>
      <c r="B12" s="64">
        <v>48</v>
      </c>
      <c r="C12" s="378">
        <v>13</v>
      </c>
      <c r="D12" s="64">
        <v>45</v>
      </c>
    </row>
    <row r="13" ht="12.75">
      <c r="C13" s="378"/>
    </row>
    <row r="14" spans="1:4" ht="12.75">
      <c r="A14" s="63" t="s">
        <v>188</v>
      </c>
      <c r="B14" s="64">
        <v>8</v>
      </c>
      <c r="C14" s="378">
        <v>2</v>
      </c>
      <c r="D14" s="64">
        <v>7</v>
      </c>
    </row>
    <row r="15" spans="1:4" ht="12.75">
      <c r="A15" s="63" t="s">
        <v>187</v>
      </c>
      <c r="B15" s="64">
        <v>34</v>
      </c>
      <c r="C15" s="378">
        <v>17</v>
      </c>
      <c r="D15" s="64">
        <v>32</v>
      </c>
    </row>
    <row r="16" ht="13.5" thickBot="1"/>
    <row r="17" spans="2:6" ht="13.5" thickBot="1">
      <c r="B17" s="64">
        <f>SUM(B5:B15)</f>
        <v>209</v>
      </c>
      <c r="C17" s="379">
        <f>SUM(C5:C16)</f>
        <v>56</v>
      </c>
      <c r="D17" s="380">
        <f>SUM(D5:D15)</f>
        <v>213</v>
      </c>
      <c r="E17" s="64">
        <f>SUM(E5:E16)</f>
        <v>0</v>
      </c>
      <c r="F17" s="64">
        <f>SUM(F5:F15)</f>
        <v>0</v>
      </c>
    </row>
    <row r="18" spans="3:4" ht="12.75">
      <c r="C18" s="314" t="s">
        <v>662</v>
      </c>
      <c r="D18" s="314" t="s">
        <v>576</v>
      </c>
    </row>
    <row r="19" spans="3:4" ht="12.75">
      <c r="C19" s="381" t="s">
        <v>663</v>
      </c>
      <c r="D19" s="382">
        <v>0</v>
      </c>
    </row>
  </sheetData>
  <sheetProtection/>
  <mergeCells count="2">
    <mergeCell ref="C1:C3"/>
    <mergeCell ref="E1:E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96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26" width="2.710937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28125" style="24" customWidth="1"/>
    <col min="34" max="34" width="6.00390625" style="24" customWidth="1"/>
    <col min="35" max="35" width="6.421875" style="24" bestFit="1" customWidth="1"/>
    <col min="36" max="36" width="2.7109375" style="24" customWidth="1"/>
    <col min="37" max="37" width="6.28125" style="24" customWidth="1"/>
    <col min="38" max="38" width="6.00390625" style="24" customWidth="1"/>
    <col min="39" max="39" width="6.421875" style="24" bestFit="1" customWidth="1"/>
    <col min="40" max="16384" width="11.421875" style="24" customWidth="1"/>
  </cols>
  <sheetData>
    <row r="1" spans="1:39" ht="12.75" customHeight="1">
      <c r="A1" s="461">
        <v>2019</v>
      </c>
      <c r="B1" s="464">
        <v>2018</v>
      </c>
      <c r="C1" s="181" t="s">
        <v>50</v>
      </c>
      <c r="D1" s="453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  <c r="Z1" s="222"/>
      <c r="AA1" s="477" t="s">
        <v>411</v>
      </c>
      <c r="AB1" s="478"/>
      <c r="AC1" s="478"/>
      <c r="AD1" s="478"/>
      <c r="AE1" s="478"/>
      <c r="AF1" s="478"/>
      <c r="AG1" s="478"/>
      <c r="AH1" s="478"/>
      <c r="AI1" s="479"/>
      <c r="AJ1" s="222"/>
      <c r="AK1" s="471" t="s">
        <v>418</v>
      </c>
      <c r="AL1" s="472"/>
      <c r="AM1" s="473"/>
    </row>
    <row r="2" spans="1:39" ht="20.25" customHeight="1" thickBot="1">
      <c r="A2" s="462"/>
      <c r="B2" s="465"/>
      <c r="C2" s="94" t="s">
        <v>54</v>
      </c>
      <c r="D2" s="454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  <c r="Z2" s="69"/>
      <c r="AA2" s="480"/>
      <c r="AB2" s="481"/>
      <c r="AC2" s="481"/>
      <c r="AD2" s="481"/>
      <c r="AE2" s="481"/>
      <c r="AF2" s="481"/>
      <c r="AG2" s="481"/>
      <c r="AH2" s="481"/>
      <c r="AI2" s="482"/>
      <c r="AJ2" s="69"/>
      <c r="AK2" s="474"/>
      <c r="AL2" s="475"/>
      <c r="AM2" s="476"/>
    </row>
    <row r="3" spans="1:39" ht="13.5" customHeight="1" thickBot="1">
      <c r="A3" s="463"/>
      <c r="B3" s="466"/>
      <c r="C3" s="95" t="s">
        <v>16</v>
      </c>
      <c r="D3" s="455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  <c r="Z3" s="223"/>
      <c r="AA3" s="66" t="s">
        <v>187</v>
      </c>
      <c r="AB3" s="44" t="s">
        <v>188</v>
      </c>
      <c r="AC3" s="44" t="s">
        <v>189</v>
      </c>
      <c r="AD3" s="49" t="s">
        <v>190</v>
      </c>
      <c r="AE3" s="45" t="s">
        <v>75</v>
      </c>
      <c r="AF3" s="45" t="s">
        <v>76</v>
      </c>
      <c r="AG3" s="45" t="s">
        <v>78</v>
      </c>
      <c r="AH3" s="46" t="s">
        <v>79</v>
      </c>
      <c r="AI3" s="224" t="s">
        <v>0</v>
      </c>
      <c r="AJ3" s="223"/>
      <c r="AK3" s="66" t="s">
        <v>419</v>
      </c>
      <c r="AL3" s="44" t="s">
        <v>420</v>
      </c>
      <c r="AM3" s="224" t="s">
        <v>0</v>
      </c>
    </row>
    <row r="4" spans="1:39" ht="12.75" customHeight="1">
      <c r="A4" s="182">
        <v>1</v>
      </c>
      <c r="B4" s="212">
        <v>1</v>
      </c>
      <c r="C4" s="121" t="s">
        <v>29</v>
      </c>
      <c r="D4" s="110">
        <f aca="true" t="shared" si="0" ref="D4:D38">SUM(Y4+AI4+AM4)</f>
        <v>128</v>
      </c>
      <c r="E4" s="188"/>
      <c r="F4" s="247">
        <v>6</v>
      </c>
      <c r="G4" s="147">
        <v>1</v>
      </c>
      <c r="H4" s="60"/>
      <c r="I4" s="147">
        <v>1</v>
      </c>
      <c r="J4" s="147">
        <v>6</v>
      </c>
      <c r="K4" s="147">
        <v>2</v>
      </c>
      <c r="L4" s="147">
        <v>3</v>
      </c>
      <c r="M4" s="62"/>
      <c r="N4" s="139">
        <f aca="true" t="shared" si="1" ref="N4:N38">SUM(F4:M4)</f>
        <v>19</v>
      </c>
      <c r="O4" s="67"/>
      <c r="P4" s="130">
        <v>20</v>
      </c>
      <c r="Q4" s="60">
        <v>20</v>
      </c>
      <c r="R4" s="60"/>
      <c r="S4" s="61">
        <v>15</v>
      </c>
      <c r="T4" s="60">
        <v>24</v>
      </c>
      <c r="U4" s="60">
        <v>27</v>
      </c>
      <c r="V4" s="60">
        <v>23</v>
      </c>
      <c r="W4" s="62"/>
      <c r="X4" s="68"/>
      <c r="Y4" s="35">
        <v>10</v>
      </c>
      <c r="Z4" s="225"/>
      <c r="AA4" s="226">
        <v>20</v>
      </c>
      <c r="AB4" s="227">
        <v>20</v>
      </c>
      <c r="AC4" s="227"/>
      <c r="AD4" s="227">
        <v>15</v>
      </c>
      <c r="AE4" s="227">
        <v>19</v>
      </c>
      <c r="AF4" s="228">
        <v>21</v>
      </c>
      <c r="AG4" s="228"/>
      <c r="AH4" s="228"/>
      <c r="AI4" s="229">
        <f aca="true" t="shared" si="2" ref="AI4:AI38">SUM(AA4:AH4)</f>
        <v>95</v>
      </c>
      <c r="AJ4" s="225"/>
      <c r="AK4" s="226"/>
      <c r="AL4" s="227">
        <v>23</v>
      </c>
      <c r="AM4" s="229">
        <f aca="true" t="shared" si="3" ref="AM4:AM38">SUM(AK4:AL4)</f>
        <v>23</v>
      </c>
    </row>
    <row r="5" spans="1:39" ht="12.75" customHeight="1">
      <c r="A5" s="183">
        <v>2</v>
      </c>
      <c r="B5" s="213">
        <v>4</v>
      </c>
      <c r="C5" s="122" t="s">
        <v>62</v>
      </c>
      <c r="D5" s="111">
        <f t="shared" si="0"/>
        <v>50</v>
      </c>
      <c r="E5" s="189"/>
      <c r="F5" s="246">
        <v>1</v>
      </c>
      <c r="G5" s="132"/>
      <c r="H5" s="148">
        <v>3</v>
      </c>
      <c r="I5" s="132"/>
      <c r="J5" s="148">
        <v>3</v>
      </c>
      <c r="K5" s="148">
        <v>1</v>
      </c>
      <c r="L5" s="132"/>
      <c r="M5" s="133"/>
      <c r="N5" s="140">
        <f t="shared" si="1"/>
        <v>8</v>
      </c>
      <c r="O5" s="67"/>
      <c r="P5" s="131">
        <v>10</v>
      </c>
      <c r="Q5" s="132"/>
      <c r="R5" s="132">
        <v>23</v>
      </c>
      <c r="S5" s="134"/>
      <c r="T5" s="132">
        <v>6</v>
      </c>
      <c r="U5" s="132">
        <v>11</v>
      </c>
      <c r="V5" s="132"/>
      <c r="W5" s="133"/>
      <c r="X5" s="68"/>
      <c r="Y5" s="32">
        <v>8</v>
      </c>
      <c r="Z5" s="225"/>
      <c r="AA5" s="230">
        <v>10</v>
      </c>
      <c r="AB5" s="231"/>
      <c r="AC5" s="231">
        <v>21</v>
      </c>
      <c r="AD5" s="231"/>
      <c r="AE5" s="231">
        <v>2</v>
      </c>
      <c r="AF5" s="232">
        <v>1</v>
      </c>
      <c r="AG5" s="232"/>
      <c r="AH5" s="232"/>
      <c r="AI5" s="233">
        <f t="shared" si="2"/>
        <v>34</v>
      </c>
      <c r="AJ5" s="225"/>
      <c r="AK5" s="230">
        <v>8</v>
      </c>
      <c r="AL5" s="231"/>
      <c r="AM5" s="233">
        <f t="shared" si="3"/>
        <v>8</v>
      </c>
    </row>
    <row r="6" spans="1:39" ht="12.75" customHeight="1">
      <c r="A6" s="183">
        <v>3</v>
      </c>
      <c r="B6" s="213">
        <v>6</v>
      </c>
      <c r="C6" s="123" t="s">
        <v>27</v>
      </c>
      <c r="D6" s="111">
        <f t="shared" si="0"/>
        <v>30</v>
      </c>
      <c r="E6" s="189"/>
      <c r="F6" s="131"/>
      <c r="G6" s="148">
        <v>1</v>
      </c>
      <c r="H6" s="148">
        <v>1</v>
      </c>
      <c r="I6" s="148">
        <v>3</v>
      </c>
      <c r="J6" s="132"/>
      <c r="K6" s="132"/>
      <c r="L6" s="132"/>
      <c r="M6" s="133"/>
      <c r="N6" s="140">
        <f t="shared" si="1"/>
        <v>5</v>
      </c>
      <c r="O6" s="67"/>
      <c r="P6" s="131"/>
      <c r="Q6" s="132">
        <v>10</v>
      </c>
      <c r="R6" s="132">
        <v>1</v>
      </c>
      <c r="S6" s="134">
        <v>19</v>
      </c>
      <c r="T6" s="132"/>
      <c r="U6" s="132"/>
      <c r="V6" s="132"/>
      <c r="W6" s="133"/>
      <c r="X6" s="68"/>
      <c r="Y6" s="32">
        <v>11</v>
      </c>
      <c r="Z6" s="225"/>
      <c r="AA6" s="230"/>
      <c r="AB6" s="231">
        <v>10</v>
      </c>
      <c r="AC6" s="231">
        <v>1</v>
      </c>
      <c r="AD6" s="231">
        <v>8</v>
      </c>
      <c r="AE6" s="231"/>
      <c r="AF6" s="232"/>
      <c r="AG6" s="232"/>
      <c r="AH6" s="232"/>
      <c r="AI6" s="233">
        <f t="shared" si="2"/>
        <v>19</v>
      </c>
      <c r="AJ6" s="225"/>
      <c r="AK6" s="230"/>
      <c r="AL6" s="231"/>
      <c r="AM6" s="233">
        <f t="shared" si="3"/>
        <v>0</v>
      </c>
    </row>
    <row r="7" spans="1:39" ht="12.75" customHeight="1">
      <c r="A7" s="183">
        <v>4</v>
      </c>
      <c r="B7" s="214">
        <v>5</v>
      </c>
      <c r="C7" s="122" t="s">
        <v>19</v>
      </c>
      <c r="D7" s="111">
        <f t="shared" si="0"/>
        <v>28</v>
      </c>
      <c r="E7" s="189"/>
      <c r="F7" s="131"/>
      <c r="G7" s="132"/>
      <c r="H7" s="148">
        <v>1</v>
      </c>
      <c r="I7" s="132"/>
      <c r="J7" s="148">
        <v>1</v>
      </c>
      <c r="K7" s="132"/>
      <c r="L7" s="132"/>
      <c r="M7" s="133"/>
      <c r="N7" s="140">
        <f t="shared" si="1"/>
        <v>2</v>
      </c>
      <c r="O7" s="67"/>
      <c r="P7" s="131"/>
      <c r="Q7" s="132"/>
      <c r="R7" s="132">
        <v>21</v>
      </c>
      <c r="S7" s="134"/>
      <c r="T7" s="132">
        <v>7</v>
      </c>
      <c r="U7" s="132"/>
      <c r="V7" s="132"/>
      <c r="W7" s="133"/>
      <c r="X7" s="68"/>
      <c r="Y7" s="32">
        <v>7</v>
      </c>
      <c r="Z7" s="225"/>
      <c r="AA7" s="230"/>
      <c r="AB7" s="231"/>
      <c r="AC7" s="231">
        <v>15</v>
      </c>
      <c r="AD7" s="231"/>
      <c r="AE7" s="231">
        <v>6</v>
      </c>
      <c r="AF7" s="232"/>
      <c r="AG7" s="232"/>
      <c r="AH7" s="232"/>
      <c r="AI7" s="233">
        <f t="shared" si="2"/>
        <v>21</v>
      </c>
      <c r="AJ7" s="225"/>
      <c r="AK7" s="230"/>
      <c r="AL7" s="231"/>
      <c r="AM7" s="233">
        <f t="shared" si="3"/>
        <v>0</v>
      </c>
    </row>
    <row r="8" spans="1:39" ht="12.75" customHeight="1">
      <c r="A8" s="191">
        <v>5</v>
      </c>
      <c r="B8" s="213">
        <v>11</v>
      </c>
      <c r="C8" s="123" t="s">
        <v>73</v>
      </c>
      <c r="D8" s="111">
        <f t="shared" si="0"/>
        <v>24</v>
      </c>
      <c r="E8" s="189"/>
      <c r="F8" s="131"/>
      <c r="G8" s="132"/>
      <c r="H8" s="132"/>
      <c r="I8" s="148">
        <v>1</v>
      </c>
      <c r="J8" s="132"/>
      <c r="K8" s="148">
        <v>1</v>
      </c>
      <c r="L8" s="132"/>
      <c r="M8" s="133"/>
      <c r="N8" s="140">
        <f t="shared" si="1"/>
        <v>2</v>
      </c>
      <c r="O8" s="67"/>
      <c r="P8" s="131"/>
      <c r="Q8" s="132"/>
      <c r="R8" s="132"/>
      <c r="S8" s="134">
        <v>20</v>
      </c>
      <c r="T8" s="132"/>
      <c r="U8" s="132">
        <v>4</v>
      </c>
      <c r="V8" s="132"/>
      <c r="W8" s="133"/>
      <c r="X8" s="68"/>
      <c r="Y8" s="32">
        <v>4</v>
      </c>
      <c r="Z8" s="225"/>
      <c r="AA8" s="230"/>
      <c r="AB8" s="231"/>
      <c r="AC8" s="231"/>
      <c r="AD8" s="231">
        <v>20</v>
      </c>
      <c r="AE8" s="231"/>
      <c r="AF8" s="232"/>
      <c r="AG8" s="232"/>
      <c r="AH8" s="232"/>
      <c r="AI8" s="233">
        <f t="shared" si="2"/>
        <v>20</v>
      </c>
      <c r="AJ8" s="225"/>
      <c r="AK8" s="230"/>
      <c r="AL8" s="231"/>
      <c r="AM8" s="233">
        <f t="shared" si="3"/>
        <v>0</v>
      </c>
    </row>
    <row r="9" spans="1:39" ht="12.75" customHeight="1">
      <c r="A9" s="183">
        <v>5</v>
      </c>
      <c r="B9" s="213">
        <v>9</v>
      </c>
      <c r="C9" s="122" t="s">
        <v>17</v>
      </c>
      <c r="D9" s="111">
        <f t="shared" si="0"/>
        <v>24</v>
      </c>
      <c r="E9" s="189"/>
      <c r="F9" s="246">
        <v>2</v>
      </c>
      <c r="G9" s="132"/>
      <c r="H9" s="132"/>
      <c r="I9" s="132"/>
      <c r="J9" s="132"/>
      <c r="K9" s="132"/>
      <c r="L9" s="148">
        <v>1</v>
      </c>
      <c r="M9" s="133"/>
      <c r="N9" s="140">
        <f t="shared" si="1"/>
        <v>3</v>
      </c>
      <c r="O9" s="67"/>
      <c r="P9" s="131">
        <v>21</v>
      </c>
      <c r="Q9" s="132"/>
      <c r="R9" s="132"/>
      <c r="S9" s="134"/>
      <c r="T9" s="132"/>
      <c r="U9" s="132"/>
      <c r="V9" s="132">
        <v>3</v>
      </c>
      <c r="W9" s="133"/>
      <c r="X9" s="68"/>
      <c r="Y9" s="32">
        <v>2</v>
      </c>
      <c r="Z9" s="225"/>
      <c r="AA9" s="230">
        <v>21</v>
      </c>
      <c r="AB9" s="231"/>
      <c r="AC9" s="231"/>
      <c r="AD9" s="231"/>
      <c r="AE9" s="231"/>
      <c r="AF9" s="232"/>
      <c r="AG9" s="232">
        <v>1</v>
      </c>
      <c r="AH9" s="232"/>
      <c r="AI9" s="233">
        <f t="shared" si="2"/>
        <v>22</v>
      </c>
      <c r="AJ9" s="225"/>
      <c r="AK9" s="230"/>
      <c r="AL9" s="231"/>
      <c r="AM9" s="233">
        <f t="shared" si="3"/>
        <v>0</v>
      </c>
    </row>
    <row r="10" spans="1:39" ht="12.75" customHeight="1">
      <c r="A10" s="183">
        <v>7</v>
      </c>
      <c r="B10" s="213">
        <v>13</v>
      </c>
      <c r="C10" s="123" t="s">
        <v>184</v>
      </c>
      <c r="D10" s="111">
        <f t="shared" si="0"/>
        <v>14</v>
      </c>
      <c r="E10" s="189"/>
      <c r="F10" s="131"/>
      <c r="G10" s="132"/>
      <c r="H10" s="148">
        <v>1</v>
      </c>
      <c r="I10" s="132"/>
      <c r="J10" s="132"/>
      <c r="K10" s="132"/>
      <c r="L10" s="132"/>
      <c r="M10" s="133"/>
      <c r="N10" s="140">
        <f t="shared" si="1"/>
        <v>1</v>
      </c>
      <c r="O10" s="67"/>
      <c r="P10" s="131"/>
      <c r="Q10" s="132"/>
      <c r="R10" s="132">
        <v>14</v>
      </c>
      <c r="S10" s="134"/>
      <c r="T10" s="132"/>
      <c r="U10" s="132"/>
      <c r="V10" s="132"/>
      <c r="W10" s="133"/>
      <c r="X10" s="68"/>
      <c r="Y10" s="32">
        <v>8</v>
      </c>
      <c r="Z10" s="225"/>
      <c r="AA10" s="230"/>
      <c r="AB10" s="231"/>
      <c r="AC10" s="231">
        <v>6</v>
      </c>
      <c r="AD10" s="231"/>
      <c r="AE10" s="231"/>
      <c r="AF10" s="232"/>
      <c r="AG10" s="232"/>
      <c r="AH10" s="232"/>
      <c r="AI10" s="233">
        <f t="shared" si="2"/>
        <v>6</v>
      </c>
      <c r="AJ10" s="225"/>
      <c r="AK10" s="230"/>
      <c r="AL10" s="231"/>
      <c r="AM10" s="233">
        <f t="shared" si="3"/>
        <v>0</v>
      </c>
    </row>
    <row r="11" spans="1:39" ht="12.75" customHeight="1">
      <c r="A11" s="183">
        <v>7</v>
      </c>
      <c r="B11" s="213">
        <v>8</v>
      </c>
      <c r="C11" s="123" t="s">
        <v>185</v>
      </c>
      <c r="D11" s="111">
        <f t="shared" si="0"/>
        <v>14</v>
      </c>
      <c r="E11" s="189"/>
      <c r="F11" s="246">
        <v>1</v>
      </c>
      <c r="G11" s="132"/>
      <c r="H11" s="132"/>
      <c r="I11" s="132"/>
      <c r="J11" s="132">
        <v>1</v>
      </c>
      <c r="K11" s="132"/>
      <c r="L11" s="148">
        <v>2</v>
      </c>
      <c r="M11" s="133"/>
      <c r="N11" s="140">
        <f t="shared" si="1"/>
        <v>4</v>
      </c>
      <c r="O11" s="67"/>
      <c r="P11" s="131">
        <v>8</v>
      </c>
      <c r="Q11" s="132"/>
      <c r="R11" s="132"/>
      <c r="S11" s="134"/>
      <c r="T11" s="132">
        <v>2</v>
      </c>
      <c r="U11" s="132"/>
      <c r="V11" s="132">
        <v>4</v>
      </c>
      <c r="W11" s="133"/>
      <c r="X11" s="68"/>
      <c r="Y11" s="32">
        <v>3</v>
      </c>
      <c r="Z11" s="225"/>
      <c r="AA11" s="230">
        <v>8</v>
      </c>
      <c r="AB11" s="231"/>
      <c r="AC11" s="231"/>
      <c r="AD11" s="231"/>
      <c r="AE11" s="231">
        <v>1</v>
      </c>
      <c r="AF11" s="232"/>
      <c r="AG11" s="232">
        <v>2</v>
      </c>
      <c r="AH11" s="232"/>
      <c r="AI11" s="233">
        <f t="shared" si="2"/>
        <v>11</v>
      </c>
      <c r="AJ11" s="225"/>
      <c r="AK11" s="230"/>
      <c r="AL11" s="231"/>
      <c r="AM11" s="233">
        <f t="shared" si="3"/>
        <v>0</v>
      </c>
    </row>
    <row r="12" spans="1:39" ht="12.75" customHeight="1">
      <c r="A12" s="183">
        <v>9</v>
      </c>
      <c r="B12" s="213">
        <v>7</v>
      </c>
      <c r="C12" s="123" t="s">
        <v>164</v>
      </c>
      <c r="D12" s="111">
        <f t="shared" si="0"/>
        <v>11</v>
      </c>
      <c r="E12" s="189"/>
      <c r="F12" s="131"/>
      <c r="G12" s="132"/>
      <c r="H12" s="148">
        <v>2</v>
      </c>
      <c r="I12" s="132"/>
      <c r="J12" s="132"/>
      <c r="K12" s="132"/>
      <c r="L12" s="132"/>
      <c r="M12" s="133"/>
      <c r="N12" s="140">
        <f t="shared" si="1"/>
        <v>2</v>
      </c>
      <c r="O12" s="67"/>
      <c r="P12" s="131"/>
      <c r="Q12" s="132"/>
      <c r="R12" s="132">
        <v>11</v>
      </c>
      <c r="S12" s="134"/>
      <c r="T12" s="132"/>
      <c r="U12" s="132"/>
      <c r="V12" s="132"/>
      <c r="W12" s="133"/>
      <c r="X12" s="68"/>
      <c r="Y12" s="32">
        <v>11</v>
      </c>
      <c r="Z12" s="225"/>
      <c r="AA12" s="230"/>
      <c r="AB12" s="231"/>
      <c r="AC12" s="231"/>
      <c r="AD12" s="231"/>
      <c r="AE12" s="231"/>
      <c r="AF12" s="232"/>
      <c r="AG12" s="232"/>
      <c r="AH12" s="232"/>
      <c r="AI12" s="233">
        <f t="shared" si="2"/>
        <v>0</v>
      </c>
      <c r="AJ12" s="225"/>
      <c r="AK12" s="230"/>
      <c r="AL12" s="231"/>
      <c r="AM12" s="233">
        <f t="shared" si="3"/>
        <v>0</v>
      </c>
    </row>
    <row r="13" spans="1:39" ht="12.75" customHeight="1">
      <c r="A13" s="183">
        <v>10</v>
      </c>
      <c r="B13" s="213">
        <v>14</v>
      </c>
      <c r="C13" s="122" t="s">
        <v>22</v>
      </c>
      <c r="D13" s="111">
        <f t="shared" si="0"/>
        <v>9</v>
      </c>
      <c r="E13" s="189"/>
      <c r="F13" s="246">
        <v>3</v>
      </c>
      <c r="G13" s="132"/>
      <c r="H13" s="148">
        <v>3</v>
      </c>
      <c r="I13" s="134"/>
      <c r="J13" s="148">
        <v>1</v>
      </c>
      <c r="K13" s="132"/>
      <c r="L13" s="132"/>
      <c r="M13" s="133"/>
      <c r="N13" s="140">
        <f t="shared" si="1"/>
        <v>7</v>
      </c>
      <c r="O13" s="67"/>
      <c r="P13" s="131">
        <v>3</v>
      </c>
      <c r="Q13" s="132"/>
      <c r="R13" s="132">
        <v>5</v>
      </c>
      <c r="S13" s="134"/>
      <c r="T13" s="132">
        <v>1</v>
      </c>
      <c r="U13" s="132"/>
      <c r="V13" s="132"/>
      <c r="W13" s="133"/>
      <c r="X13" s="68"/>
      <c r="Y13" s="32">
        <v>3</v>
      </c>
      <c r="Z13" s="225"/>
      <c r="AA13" s="230">
        <v>3</v>
      </c>
      <c r="AB13" s="231"/>
      <c r="AC13" s="231">
        <v>2</v>
      </c>
      <c r="AD13" s="231"/>
      <c r="AE13" s="231">
        <v>1</v>
      </c>
      <c r="AF13" s="232"/>
      <c r="AG13" s="232"/>
      <c r="AH13" s="232"/>
      <c r="AI13" s="233">
        <f t="shared" si="2"/>
        <v>6</v>
      </c>
      <c r="AJ13" s="225"/>
      <c r="AK13" s="230"/>
      <c r="AL13" s="231"/>
      <c r="AM13" s="233">
        <f t="shared" si="3"/>
        <v>0</v>
      </c>
    </row>
    <row r="14" spans="1:39" ht="12.75" customHeight="1">
      <c r="A14" s="183">
        <v>11</v>
      </c>
      <c r="B14" s="213">
        <v>16</v>
      </c>
      <c r="C14" s="123" t="s">
        <v>303</v>
      </c>
      <c r="D14" s="111">
        <f t="shared" si="0"/>
        <v>8</v>
      </c>
      <c r="E14" s="189"/>
      <c r="F14" s="131"/>
      <c r="G14" s="132"/>
      <c r="H14" s="132"/>
      <c r="I14" s="148">
        <v>1</v>
      </c>
      <c r="J14" s="132"/>
      <c r="K14" s="132"/>
      <c r="L14" s="132"/>
      <c r="M14" s="133"/>
      <c r="N14" s="140">
        <f t="shared" si="1"/>
        <v>1</v>
      </c>
      <c r="O14" s="67"/>
      <c r="P14" s="131"/>
      <c r="Q14" s="132"/>
      <c r="R14" s="132"/>
      <c r="S14" s="134">
        <v>8</v>
      </c>
      <c r="T14" s="132"/>
      <c r="U14" s="132"/>
      <c r="V14" s="132"/>
      <c r="W14" s="133"/>
      <c r="X14" s="68"/>
      <c r="Y14" s="32">
        <v>8</v>
      </c>
      <c r="Z14" s="225"/>
      <c r="AA14" s="230"/>
      <c r="AB14" s="231"/>
      <c r="AC14" s="231"/>
      <c r="AD14" s="231"/>
      <c r="AE14" s="231"/>
      <c r="AF14" s="232"/>
      <c r="AG14" s="232"/>
      <c r="AH14" s="232"/>
      <c r="AI14" s="233">
        <f t="shared" si="2"/>
        <v>0</v>
      </c>
      <c r="AJ14" s="225"/>
      <c r="AK14" s="230"/>
      <c r="AL14" s="231"/>
      <c r="AM14" s="233">
        <f t="shared" si="3"/>
        <v>0</v>
      </c>
    </row>
    <row r="15" spans="1:39" ht="12.75" customHeight="1">
      <c r="A15" s="183">
        <v>12</v>
      </c>
      <c r="B15" s="213">
        <v>2</v>
      </c>
      <c r="C15" s="122" t="s">
        <v>57</v>
      </c>
      <c r="D15" s="111">
        <f t="shared" si="0"/>
        <v>7</v>
      </c>
      <c r="E15" s="189"/>
      <c r="F15" s="131"/>
      <c r="G15" s="132"/>
      <c r="H15" s="148">
        <v>3</v>
      </c>
      <c r="I15" s="132"/>
      <c r="J15" s="148">
        <v>2</v>
      </c>
      <c r="K15" s="132"/>
      <c r="L15" s="132"/>
      <c r="M15" s="133"/>
      <c r="N15" s="140">
        <f t="shared" si="1"/>
        <v>5</v>
      </c>
      <c r="O15" s="67"/>
      <c r="P15" s="131"/>
      <c r="Q15" s="132"/>
      <c r="R15" s="132">
        <v>4</v>
      </c>
      <c r="S15" s="134"/>
      <c r="T15" s="132">
        <v>3</v>
      </c>
      <c r="U15" s="132"/>
      <c r="V15" s="132"/>
      <c r="W15" s="133"/>
      <c r="X15" s="68"/>
      <c r="Y15" s="32">
        <v>3</v>
      </c>
      <c r="Z15" s="225"/>
      <c r="AA15" s="230"/>
      <c r="AB15" s="231"/>
      <c r="AC15" s="231">
        <v>2</v>
      </c>
      <c r="AD15" s="231"/>
      <c r="AE15" s="231">
        <v>2</v>
      </c>
      <c r="AF15" s="232"/>
      <c r="AG15" s="232"/>
      <c r="AH15" s="232"/>
      <c r="AI15" s="233">
        <f t="shared" si="2"/>
        <v>4</v>
      </c>
      <c r="AJ15" s="225"/>
      <c r="AK15" s="230"/>
      <c r="AL15" s="231"/>
      <c r="AM15" s="233">
        <f t="shared" si="3"/>
        <v>0</v>
      </c>
    </row>
    <row r="16" spans="1:39" ht="12.75" customHeight="1">
      <c r="A16" s="183">
        <v>12</v>
      </c>
      <c r="B16" s="214">
        <v>23</v>
      </c>
      <c r="C16" s="122" t="s">
        <v>18</v>
      </c>
      <c r="D16" s="111">
        <f t="shared" si="0"/>
        <v>7</v>
      </c>
      <c r="E16" s="189"/>
      <c r="F16" s="131"/>
      <c r="G16" s="132"/>
      <c r="H16" s="132"/>
      <c r="I16" s="132"/>
      <c r="J16" s="132"/>
      <c r="K16" s="132"/>
      <c r="L16" s="148">
        <v>1</v>
      </c>
      <c r="M16" s="133"/>
      <c r="N16" s="140">
        <f t="shared" si="1"/>
        <v>1</v>
      </c>
      <c r="O16" s="67"/>
      <c r="P16" s="131"/>
      <c r="Q16" s="132"/>
      <c r="R16" s="132"/>
      <c r="S16" s="134"/>
      <c r="T16" s="132"/>
      <c r="U16" s="132"/>
      <c r="V16" s="132">
        <v>7</v>
      </c>
      <c r="W16" s="133"/>
      <c r="X16" s="68"/>
      <c r="Y16" s="32">
        <v>1</v>
      </c>
      <c r="Z16" s="225"/>
      <c r="AA16" s="230"/>
      <c r="AB16" s="231"/>
      <c r="AC16" s="231"/>
      <c r="AD16" s="231"/>
      <c r="AE16" s="231"/>
      <c r="AF16" s="232"/>
      <c r="AG16" s="232"/>
      <c r="AH16" s="232"/>
      <c r="AI16" s="233">
        <f t="shared" si="2"/>
        <v>0</v>
      </c>
      <c r="AJ16" s="225"/>
      <c r="AK16" s="230">
        <v>6</v>
      </c>
      <c r="AL16" s="231"/>
      <c r="AM16" s="233">
        <f t="shared" si="3"/>
        <v>6</v>
      </c>
    </row>
    <row r="17" spans="1:39" ht="12.75" customHeight="1">
      <c r="A17" s="183">
        <v>13</v>
      </c>
      <c r="B17" s="213">
        <v>10</v>
      </c>
      <c r="C17" s="123" t="s">
        <v>52</v>
      </c>
      <c r="D17" s="111">
        <f t="shared" si="0"/>
        <v>3</v>
      </c>
      <c r="E17" s="189"/>
      <c r="F17" s="131"/>
      <c r="G17" s="132"/>
      <c r="H17" s="148">
        <v>1</v>
      </c>
      <c r="I17" s="134"/>
      <c r="J17" s="148">
        <v>1</v>
      </c>
      <c r="K17" s="132"/>
      <c r="L17" s="132"/>
      <c r="M17" s="133"/>
      <c r="N17" s="140">
        <f t="shared" si="1"/>
        <v>2</v>
      </c>
      <c r="O17" s="67"/>
      <c r="P17" s="131"/>
      <c r="Q17" s="132"/>
      <c r="R17" s="132">
        <v>1</v>
      </c>
      <c r="S17" s="134"/>
      <c r="T17" s="132">
        <v>2</v>
      </c>
      <c r="U17" s="132"/>
      <c r="V17" s="132"/>
      <c r="W17" s="133"/>
      <c r="X17" s="68"/>
      <c r="Y17" s="32">
        <v>2</v>
      </c>
      <c r="Z17" s="225"/>
      <c r="AA17" s="230"/>
      <c r="AB17" s="231"/>
      <c r="AC17" s="231"/>
      <c r="AD17" s="231"/>
      <c r="AE17" s="231">
        <v>1</v>
      </c>
      <c r="AF17" s="232"/>
      <c r="AG17" s="232"/>
      <c r="AH17" s="232"/>
      <c r="AI17" s="233">
        <f t="shared" si="2"/>
        <v>1</v>
      </c>
      <c r="AJ17" s="225"/>
      <c r="AK17" s="230"/>
      <c r="AL17" s="231"/>
      <c r="AM17" s="233">
        <f t="shared" si="3"/>
        <v>0</v>
      </c>
    </row>
    <row r="18" spans="1:39" ht="12.75" customHeight="1">
      <c r="A18" s="183">
        <v>15</v>
      </c>
      <c r="B18" s="214">
        <v>20</v>
      </c>
      <c r="C18" s="123" t="s">
        <v>30</v>
      </c>
      <c r="D18" s="111">
        <f t="shared" si="0"/>
        <v>3</v>
      </c>
      <c r="E18" s="189"/>
      <c r="F18" s="131"/>
      <c r="G18" s="132"/>
      <c r="H18" s="148">
        <v>1</v>
      </c>
      <c r="I18" s="132"/>
      <c r="J18" s="148">
        <v>1</v>
      </c>
      <c r="K18" s="132"/>
      <c r="L18" s="132"/>
      <c r="M18" s="133"/>
      <c r="N18" s="140">
        <f t="shared" si="1"/>
        <v>2</v>
      </c>
      <c r="O18" s="67"/>
      <c r="P18" s="131"/>
      <c r="Q18" s="132"/>
      <c r="R18" s="132">
        <v>2</v>
      </c>
      <c r="S18" s="134"/>
      <c r="T18" s="132">
        <v>1</v>
      </c>
      <c r="U18" s="132"/>
      <c r="V18" s="132"/>
      <c r="W18" s="133"/>
      <c r="X18" s="68"/>
      <c r="Y18" s="32">
        <v>1</v>
      </c>
      <c r="Z18" s="225"/>
      <c r="AA18" s="230"/>
      <c r="AB18" s="231"/>
      <c r="AC18" s="231">
        <v>1</v>
      </c>
      <c r="AD18" s="231"/>
      <c r="AE18" s="231">
        <v>1</v>
      </c>
      <c r="AF18" s="232"/>
      <c r="AG18" s="232"/>
      <c r="AH18" s="232"/>
      <c r="AI18" s="233">
        <f t="shared" si="2"/>
        <v>2</v>
      </c>
      <c r="AJ18" s="225"/>
      <c r="AK18" s="230"/>
      <c r="AL18" s="231"/>
      <c r="AM18" s="233">
        <f t="shared" si="3"/>
        <v>0</v>
      </c>
    </row>
    <row r="19" spans="1:39" ht="12.75" customHeight="1">
      <c r="A19" s="183">
        <v>16</v>
      </c>
      <c r="B19" s="213">
        <v>17</v>
      </c>
      <c r="C19" s="123" t="s">
        <v>183</v>
      </c>
      <c r="D19" s="111">
        <f t="shared" si="0"/>
        <v>2</v>
      </c>
      <c r="E19" s="189"/>
      <c r="F19" s="131"/>
      <c r="G19" s="132"/>
      <c r="H19" s="132">
        <v>1</v>
      </c>
      <c r="I19" s="134"/>
      <c r="J19" s="148">
        <v>1</v>
      </c>
      <c r="K19" s="132"/>
      <c r="L19" s="132"/>
      <c r="M19" s="133"/>
      <c r="N19" s="140">
        <f t="shared" si="1"/>
        <v>2</v>
      </c>
      <c r="O19" s="67"/>
      <c r="P19" s="131"/>
      <c r="Q19" s="132"/>
      <c r="R19" s="132">
        <v>1</v>
      </c>
      <c r="S19" s="134"/>
      <c r="T19" s="132">
        <v>1</v>
      </c>
      <c r="U19" s="132"/>
      <c r="V19" s="132"/>
      <c r="W19" s="133"/>
      <c r="X19" s="68"/>
      <c r="Y19" s="32">
        <v>2</v>
      </c>
      <c r="Z19" s="225"/>
      <c r="AA19" s="230"/>
      <c r="AB19" s="231"/>
      <c r="AC19" s="231"/>
      <c r="AD19" s="231"/>
      <c r="AE19" s="231"/>
      <c r="AF19" s="232"/>
      <c r="AG19" s="232"/>
      <c r="AH19" s="232"/>
      <c r="AI19" s="233">
        <f t="shared" si="2"/>
        <v>0</v>
      </c>
      <c r="AJ19" s="225"/>
      <c r="AK19" s="230"/>
      <c r="AL19" s="231"/>
      <c r="AM19" s="233">
        <f t="shared" si="3"/>
        <v>0</v>
      </c>
    </row>
    <row r="20" spans="1:39" ht="12.75" customHeight="1">
      <c r="A20" s="184" t="s">
        <v>56</v>
      </c>
      <c r="B20" s="213">
        <v>3</v>
      </c>
      <c r="C20" s="123" t="s">
        <v>74</v>
      </c>
      <c r="D20" s="111">
        <f t="shared" si="0"/>
        <v>0</v>
      </c>
      <c r="E20" s="189"/>
      <c r="F20" s="131"/>
      <c r="G20" s="132"/>
      <c r="H20" s="132"/>
      <c r="I20" s="132"/>
      <c r="J20" s="132"/>
      <c r="K20" s="132"/>
      <c r="L20" s="132"/>
      <c r="M20" s="133"/>
      <c r="N20" s="140">
        <f t="shared" si="1"/>
        <v>0</v>
      </c>
      <c r="O20" s="67"/>
      <c r="P20" s="131"/>
      <c r="Q20" s="132"/>
      <c r="R20" s="132"/>
      <c r="S20" s="134"/>
      <c r="T20" s="132"/>
      <c r="U20" s="132"/>
      <c r="V20" s="132"/>
      <c r="W20" s="133"/>
      <c r="X20" s="68"/>
      <c r="Y20" s="32"/>
      <c r="Z20" s="225"/>
      <c r="AA20" s="230"/>
      <c r="AB20" s="231"/>
      <c r="AC20" s="231"/>
      <c r="AD20" s="231"/>
      <c r="AE20" s="231"/>
      <c r="AF20" s="232"/>
      <c r="AG20" s="232"/>
      <c r="AH20" s="232"/>
      <c r="AI20" s="233">
        <f t="shared" si="2"/>
        <v>0</v>
      </c>
      <c r="AJ20" s="225"/>
      <c r="AK20" s="230"/>
      <c r="AL20" s="231"/>
      <c r="AM20" s="233">
        <f t="shared" si="3"/>
        <v>0</v>
      </c>
    </row>
    <row r="21" spans="1:39" ht="12.75" customHeight="1">
      <c r="A21" s="184" t="s">
        <v>56</v>
      </c>
      <c r="B21" s="213">
        <v>12</v>
      </c>
      <c r="C21" s="123" t="s">
        <v>20</v>
      </c>
      <c r="D21" s="111">
        <f t="shared" si="0"/>
        <v>0</v>
      </c>
      <c r="E21" s="189"/>
      <c r="F21" s="131"/>
      <c r="G21" s="132"/>
      <c r="H21" s="132"/>
      <c r="I21" s="132"/>
      <c r="J21" s="132"/>
      <c r="K21" s="132"/>
      <c r="L21" s="132"/>
      <c r="M21" s="133"/>
      <c r="N21" s="140">
        <f t="shared" si="1"/>
        <v>0</v>
      </c>
      <c r="O21" s="67"/>
      <c r="P21" s="131"/>
      <c r="Q21" s="132"/>
      <c r="R21" s="132"/>
      <c r="S21" s="134"/>
      <c r="T21" s="132"/>
      <c r="U21" s="132"/>
      <c r="V21" s="132"/>
      <c r="W21" s="133"/>
      <c r="X21" s="68"/>
      <c r="Y21" s="32"/>
      <c r="Z21" s="225"/>
      <c r="AA21" s="230"/>
      <c r="AB21" s="231"/>
      <c r="AC21" s="231"/>
      <c r="AD21" s="231"/>
      <c r="AE21" s="231"/>
      <c r="AF21" s="232"/>
      <c r="AG21" s="232"/>
      <c r="AH21" s="232"/>
      <c r="AI21" s="233">
        <f t="shared" si="2"/>
        <v>0</v>
      </c>
      <c r="AJ21" s="225"/>
      <c r="AK21" s="230"/>
      <c r="AL21" s="231"/>
      <c r="AM21" s="233">
        <f t="shared" si="3"/>
        <v>0</v>
      </c>
    </row>
    <row r="22" spans="1:39" ht="12.75" customHeight="1">
      <c r="A22" s="184" t="s">
        <v>56</v>
      </c>
      <c r="B22" s="213">
        <v>15</v>
      </c>
      <c r="C22" s="123" t="s">
        <v>61</v>
      </c>
      <c r="D22" s="111">
        <f t="shared" si="0"/>
        <v>0</v>
      </c>
      <c r="E22" s="189"/>
      <c r="F22" s="131"/>
      <c r="G22" s="132"/>
      <c r="H22" s="132"/>
      <c r="I22" s="134"/>
      <c r="J22" s="132"/>
      <c r="K22" s="132"/>
      <c r="L22" s="132"/>
      <c r="M22" s="133"/>
      <c r="N22" s="140">
        <f t="shared" si="1"/>
        <v>0</v>
      </c>
      <c r="O22" s="67"/>
      <c r="P22" s="131"/>
      <c r="Q22" s="132"/>
      <c r="R22" s="132"/>
      <c r="S22" s="134"/>
      <c r="T22" s="132"/>
      <c r="U22" s="132"/>
      <c r="V22" s="132"/>
      <c r="W22" s="133"/>
      <c r="X22" s="68"/>
      <c r="Y22" s="32"/>
      <c r="Z22" s="225"/>
      <c r="AA22" s="230"/>
      <c r="AB22" s="231"/>
      <c r="AC22" s="231"/>
      <c r="AD22" s="231"/>
      <c r="AE22" s="231"/>
      <c r="AF22" s="232"/>
      <c r="AG22" s="232"/>
      <c r="AH22" s="232"/>
      <c r="AI22" s="233">
        <f t="shared" si="2"/>
        <v>0</v>
      </c>
      <c r="AJ22" s="225"/>
      <c r="AK22" s="230"/>
      <c r="AL22" s="231"/>
      <c r="AM22" s="233">
        <f t="shared" si="3"/>
        <v>0</v>
      </c>
    </row>
    <row r="23" spans="1:39" ht="12.75" customHeight="1">
      <c r="A23" s="184" t="s">
        <v>56</v>
      </c>
      <c r="B23" s="213">
        <v>18</v>
      </c>
      <c r="C23" s="122" t="s">
        <v>42</v>
      </c>
      <c r="D23" s="111">
        <f t="shared" si="0"/>
        <v>0</v>
      </c>
      <c r="E23" s="189"/>
      <c r="F23" s="131"/>
      <c r="G23" s="132"/>
      <c r="H23" s="132"/>
      <c r="I23" s="132"/>
      <c r="J23" s="132"/>
      <c r="K23" s="132"/>
      <c r="L23" s="132"/>
      <c r="M23" s="133"/>
      <c r="N23" s="140">
        <f t="shared" si="1"/>
        <v>0</v>
      </c>
      <c r="O23" s="67"/>
      <c r="P23" s="131"/>
      <c r="Q23" s="132"/>
      <c r="R23" s="132"/>
      <c r="S23" s="134"/>
      <c r="T23" s="132"/>
      <c r="U23" s="132"/>
      <c r="V23" s="132"/>
      <c r="W23" s="133"/>
      <c r="X23" s="68"/>
      <c r="Y23" s="32"/>
      <c r="Z23" s="225"/>
      <c r="AA23" s="230"/>
      <c r="AB23" s="231"/>
      <c r="AC23" s="231"/>
      <c r="AD23" s="231"/>
      <c r="AE23" s="231"/>
      <c r="AF23" s="232"/>
      <c r="AG23" s="232"/>
      <c r="AH23" s="232"/>
      <c r="AI23" s="233">
        <f t="shared" si="2"/>
        <v>0</v>
      </c>
      <c r="AJ23" s="225"/>
      <c r="AK23" s="230"/>
      <c r="AL23" s="231"/>
      <c r="AM23" s="233">
        <f t="shared" si="3"/>
        <v>0</v>
      </c>
    </row>
    <row r="24" spans="1:39" ht="12.75" customHeight="1">
      <c r="A24" s="184" t="s">
        <v>56</v>
      </c>
      <c r="B24" s="214">
        <v>19</v>
      </c>
      <c r="C24" s="123" t="s">
        <v>28</v>
      </c>
      <c r="D24" s="111">
        <f t="shared" si="0"/>
        <v>0</v>
      </c>
      <c r="E24" s="189"/>
      <c r="F24" s="131"/>
      <c r="G24" s="132"/>
      <c r="H24" s="132"/>
      <c r="I24" s="134"/>
      <c r="J24" s="132"/>
      <c r="K24" s="132"/>
      <c r="L24" s="132"/>
      <c r="M24" s="133"/>
      <c r="N24" s="140">
        <f t="shared" si="1"/>
        <v>0</v>
      </c>
      <c r="O24" s="67"/>
      <c r="P24" s="131"/>
      <c r="Q24" s="132"/>
      <c r="R24" s="132"/>
      <c r="S24" s="134"/>
      <c r="T24" s="132"/>
      <c r="U24" s="132"/>
      <c r="V24" s="132"/>
      <c r="W24" s="133"/>
      <c r="X24" s="68"/>
      <c r="Y24" s="32"/>
      <c r="Z24" s="225"/>
      <c r="AA24" s="230"/>
      <c r="AB24" s="231"/>
      <c r="AC24" s="231"/>
      <c r="AD24" s="231"/>
      <c r="AE24" s="231"/>
      <c r="AF24" s="232"/>
      <c r="AG24" s="232"/>
      <c r="AH24" s="232"/>
      <c r="AI24" s="233">
        <f t="shared" si="2"/>
        <v>0</v>
      </c>
      <c r="AJ24" s="225"/>
      <c r="AK24" s="230"/>
      <c r="AL24" s="231"/>
      <c r="AM24" s="233">
        <f t="shared" si="3"/>
        <v>0</v>
      </c>
    </row>
    <row r="25" spans="1:39" ht="12.75" customHeight="1">
      <c r="A25" s="184" t="s">
        <v>56</v>
      </c>
      <c r="B25" s="214">
        <v>21</v>
      </c>
      <c r="C25" s="124" t="s">
        <v>31</v>
      </c>
      <c r="D25" s="111">
        <f t="shared" si="0"/>
        <v>0</v>
      </c>
      <c r="E25" s="189"/>
      <c r="F25" s="131"/>
      <c r="G25" s="132"/>
      <c r="H25" s="132"/>
      <c r="I25" s="132"/>
      <c r="J25" s="132"/>
      <c r="K25" s="132"/>
      <c r="L25" s="132"/>
      <c r="M25" s="133"/>
      <c r="N25" s="140">
        <f t="shared" si="1"/>
        <v>0</v>
      </c>
      <c r="O25" s="67"/>
      <c r="P25" s="131"/>
      <c r="Q25" s="132"/>
      <c r="R25" s="132"/>
      <c r="S25" s="134"/>
      <c r="T25" s="132"/>
      <c r="U25" s="132"/>
      <c r="V25" s="132"/>
      <c r="W25" s="133"/>
      <c r="X25" s="68"/>
      <c r="Y25" s="32"/>
      <c r="Z25" s="225"/>
      <c r="AA25" s="230"/>
      <c r="AB25" s="231"/>
      <c r="AC25" s="231"/>
      <c r="AD25" s="231"/>
      <c r="AE25" s="231"/>
      <c r="AF25" s="232"/>
      <c r="AG25" s="232"/>
      <c r="AH25" s="232"/>
      <c r="AI25" s="233">
        <f t="shared" si="2"/>
        <v>0</v>
      </c>
      <c r="AJ25" s="225"/>
      <c r="AK25" s="230"/>
      <c r="AL25" s="231"/>
      <c r="AM25" s="233">
        <f t="shared" si="3"/>
        <v>0</v>
      </c>
    </row>
    <row r="26" spans="1:39" ht="12.75" customHeight="1">
      <c r="A26" s="184" t="s">
        <v>56</v>
      </c>
      <c r="B26" s="214">
        <v>22</v>
      </c>
      <c r="C26" s="123" t="s">
        <v>21</v>
      </c>
      <c r="D26" s="111">
        <f t="shared" si="0"/>
        <v>0</v>
      </c>
      <c r="E26" s="189"/>
      <c r="F26" s="131"/>
      <c r="G26" s="132"/>
      <c r="H26" s="132"/>
      <c r="I26" s="134"/>
      <c r="J26" s="132"/>
      <c r="K26" s="132"/>
      <c r="L26" s="132"/>
      <c r="M26" s="133"/>
      <c r="N26" s="140">
        <f t="shared" si="1"/>
        <v>0</v>
      </c>
      <c r="O26" s="67"/>
      <c r="P26" s="131"/>
      <c r="Q26" s="132"/>
      <c r="R26" s="132"/>
      <c r="S26" s="134"/>
      <c r="T26" s="132"/>
      <c r="U26" s="132"/>
      <c r="V26" s="132"/>
      <c r="W26" s="133"/>
      <c r="X26" s="68"/>
      <c r="Y26" s="32"/>
      <c r="Z26" s="225"/>
      <c r="AA26" s="230"/>
      <c r="AB26" s="231"/>
      <c r="AC26" s="231"/>
      <c r="AD26" s="231"/>
      <c r="AE26" s="231"/>
      <c r="AF26" s="232"/>
      <c r="AG26" s="232"/>
      <c r="AH26" s="232"/>
      <c r="AI26" s="233">
        <f t="shared" si="2"/>
        <v>0</v>
      </c>
      <c r="AJ26" s="225"/>
      <c r="AK26" s="230"/>
      <c r="AL26" s="231"/>
      <c r="AM26" s="233">
        <f t="shared" si="3"/>
        <v>0</v>
      </c>
    </row>
    <row r="27" spans="1:39" ht="12.75" customHeight="1">
      <c r="A27" s="184" t="s">
        <v>56</v>
      </c>
      <c r="B27" s="214">
        <v>24</v>
      </c>
      <c r="C27" s="123" t="s">
        <v>45</v>
      </c>
      <c r="D27" s="111">
        <f t="shared" si="0"/>
        <v>0</v>
      </c>
      <c r="E27" s="189"/>
      <c r="F27" s="131"/>
      <c r="G27" s="132"/>
      <c r="H27" s="132"/>
      <c r="I27" s="132"/>
      <c r="J27" s="132"/>
      <c r="K27" s="132"/>
      <c r="L27" s="132"/>
      <c r="M27" s="133"/>
      <c r="N27" s="140">
        <f t="shared" si="1"/>
        <v>0</v>
      </c>
      <c r="O27" s="67"/>
      <c r="P27" s="131"/>
      <c r="Q27" s="132"/>
      <c r="R27" s="132"/>
      <c r="S27" s="134"/>
      <c r="T27" s="132"/>
      <c r="U27" s="132"/>
      <c r="V27" s="132"/>
      <c r="W27" s="133"/>
      <c r="X27" s="68"/>
      <c r="Y27" s="32"/>
      <c r="Z27" s="225"/>
      <c r="AA27" s="230"/>
      <c r="AB27" s="231"/>
      <c r="AC27" s="231"/>
      <c r="AD27" s="231"/>
      <c r="AE27" s="231"/>
      <c r="AF27" s="232"/>
      <c r="AG27" s="232"/>
      <c r="AH27" s="232"/>
      <c r="AI27" s="233">
        <f t="shared" si="2"/>
        <v>0</v>
      </c>
      <c r="AJ27" s="225"/>
      <c r="AK27" s="230"/>
      <c r="AL27" s="231"/>
      <c r="AM27" s="233">
        <f t="shared" si="3"/>
        <v>0</v>
      </c>
    </row>
    <row r="28" spans="1:39" ht="12.75" customHeight="1">
      <c r="A28" s="184" t="s">
        <v>56</v>
      </c>
      <c r="B28" s="214">
        <v>24</v>
      </c>
      <c r="C28" s="123" t="s">
        <v>113</v>
      </c>
      <c r="D28" s="111">
        <f t="shared" si="0"/>
        <v>0</v>
      </c>
      <c r="E28" s="189"/>
      <c r="F28" s="131"/>
      <c r="G28" s="132"/>
      <c r="H28" s="132"/>
      <c r="I28" s="134"/>
      <c r="J28" s="132"/>
      <c r="K28" s="132"/>
      <c r="L28" s="132"/>
      <c r="M28" s="133"/>
      <c r="N28" s="140">
        <f t="shared" si="1"/>
        <v>0</v>
      </c>
      <c r="O28" s="67"/>
      <c r="P28" s="131"/>
      <c r="Q28" s="132"/>
      <c r="R28" s="132"/>
      <c r="S28" s="134"/>
      <c r="T28" s="132"/>
      <c r="U28" s="132"/>
      <c r="V28" s="132"/>
      <c r="W28" s="133"/>
      <c r="X28" s="68"/>
      <c r="Y28" s="32"/>
      <c r="Z28" s="225"/>
      <c r="AA28" s="230"/>
      <c r="AB28" s="231"/>
      <c r="AC28" s="231"/>
      <c r="AD28" s="231"/>
      <c r="AE28" s="231"/>
      <c r="AF28" s="232"/>
      <c r="AG28" s="232"/>
      <c r="AH28" s="232"/>
      <c r="AI28" s="233">
        <f t="shared" si="2"/>
        <v>0</v>
      </c>
      <c r="AJ28" s="225"/>
      <c r="AK28" s="230"/>
      <c r="AL28" s="231"/>
      <c r="AM28" s="233">
        <f t="shared" si="3"/>
        <v>0</v>
      </c>
    </row>
    <row r="29" spans="1:39" ht="12.75" customHeight="1">
      <c r="A29" s="184" t="s">
        <v>56</v>
      </c>
      <c r="B29" s="215" t="s">
        <v>56</v>
      </c>
      <c r="C29" s="124" t="s">
        <v>24</v>
      </c>
      <c r="D29" s="111">
        <f t="shared" si="0"/>
        <v>0</v>
      </c>
      <c r="E29" s="189"/>
      <c r="F29" s="131"/>
      <c r="G29" s="132"/>
      <c r="H29" s="132"/>
      <c r="I29" s="134"/>
      <c r="J29" s="132"/>
      <c r="K29" s="132"/>
      <c r="L29" s="132"/>
      <c r="M29" s="133"/>
      <c r="N29" s="140">
        <f t="shared" si="1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  <c r="Z29" s="225"/>
      <c r="AA29" s="230"/>
      <c r="AB29" s="231"/>
      <c r="AC29" s="231"/>
      <c r="AD29" s="231"/>
      <c r="AE29" s="231"/>
      <c r="AF29" s="232"/>
      <c r="AG29" s="232"/>
      <c r="AH29" s="232"/>
      <c r="AI29" s="233">
        <f t="shared" si="2"/>
        <v>0</v>
      </c>
      <c r="AJ29" s="225"/>
      <c r="AK29" s="230"/>
      <c r="AL29" s="231"/>
      <c r="AM29" s="233">
        <f t="shared" si="3"/>
        <v>0</v>
      </c>
    </row>
    <row r="30" spans="1:39" ht="12.75" customHeight="1">
      <c r="A30" s="184" t="s">
        <v>56</v>
      </c>
      <c r="B30" s="215" t="s">
        <v>56</v>
      </c>
      <c r="C30" s="124" t="s">
        <v>124</v>
      </c>
      <c r="D30" s="111">
        <f t="shared" si="0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1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  <c r="Z30" s="225"/>
      <c r="AA30" s="230"/>
      <c r="AB30" s="231"/>
      <c r="AC30" s="231"/>
      <c r="AD30" s="231"/>
      <c r="AE30" s="231"/>
      <c r="AF30" s="232"/>
      <c r="AG30" s="232"/>
      <c r="AH30" s="232"/>
      <c r="AI30" s="233">
        <f t="shared" si="2"/>
        <v>0</v>
      </c>
      <c r="AJ30" s="225"/>
      <c r="AK30" s="230"/>
      <c r="AL30" s="231"/>
      <c r="AM30" s="233">
        <f t="shared" si="3"/>
        <v>0</v>
      </c>
    </row>
    <row r="31" spans="1:39" ht="12.75" customHeight="1">
      <c r="A31" s="184" t="s">
        <v>56</v>
      </c>
      <c r="B31" s="215" t="s">
        <v>56</v>
      </c>
      <c r="C31" s="123" t="s">
        <v>25</v>
      </c>
      <c r="D31" s="111">
        <f t="shared" si="0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1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  <c r="Z31" s="225"/>
      <c r="AA31" s="230"/>
      <c r="AB31" s="231"/>
      <c r="AC31" s="231"/>
      <c r="AD31" s="231"/>
      <c r="AE31" s="231"/>
      <c r="AF31" s="232"/>
      <c r="AG31" s="232"/>
      <c r="AH31" s="232"/>
      <c r="AI31" s="233">
        <f t="shared" si="2"/>
        <v>0</v>
      </c>
      <c r="AJ31" s="225"/>
      <c r="AK31" s="230"/>
      <c r="AL31" s="231"/>
      <c r="AM31" s="233">
        <f t="shared" si="3"/>
        <v>0</v>
      </c>
    </row>
    <row r="32" spans="1:39" ht="12.75" customHeight="1">
      <c r="A32" s="184" t="s">
        <v>56</v>
      </c>
      <c r="B32" s="215" t="s">
        <v>56</v>
      </c>
      <c r="C32" s="123" t="s">
        <v>26</v>
      </c>
      <c r="D32" s="111">
        <f t="shared" si="0"/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t="shared" si="1"/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  <c r="Z32" s="225"/>
      <c r="AA32" s="234"/>
      <c r="AB32" s="235"/>
      <c r="AC32" s="235"/>
      <c r="AD32" s="235"/>
      <c r="AE32" s="235"/>
      <c r="AF32" s="236"/>
      <c r="AG32" s="236"/>
      <c r="AH32" s="236"/>
      <c r="AI32" s="233">
        <f t="shared" si="2"/>
        <v>0</v>
      </c>
      <c r="AJ32" s="225"/>
      <c r="AK32" s="234"/>
      <c r="AL32" s="235"/>
      <c r="AM32" s="233">
        <f t="shared" si="3"/>
        <v>0</v>
      </c>
    </row>
    <row r="33" spans="1:39" ht="12.75" customHeight="1">
      <c r="A33" s="184" t="s">
        <v>56</v>
      </c>
      <c r="B33" s="215" t="s">
        <v>56</v>
      </c>
      <c r="C33" s="123" t="s">
        <v>53</v>
      </c>
      <c r="D33" s="111">
        <f t="shared" si="0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1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  <c r="Z33" s="225"/>
      <c r="AA33" s="234"/>
      <c r="AB33" s="235"/>
      <c r="AC33" s="235"/>
      <c r="AD33" s="235"/>
      <c r="AE33" s="235"/>
      <c r="AF33" s="236"/>
      <c r="AG33" s="236"/>
      <c r="AH33" s="236"/>
      <c r="AI33" s="233">
        <f t="shared" si="2"/>
        <v>0</v>
      </c>
      <c r="AJ33" s="225"/>
      <c r="AK33" s="234"/>
      <c r="AL33" s="235"/>
      <c r="AM33" s="233">
        <f t="shared" si="3"/>
        <v>0</v>
      </c>
    </row>
    <row r="34" spans="1:39" ht="12.75" customHeight="1">
      <c r="A34" s="184" t="s">
        <v>56</v>
      </c>
      <c r="B34" s="215" t="s">
        <v>56</v>
      </c>
      <c r="C34" s="123" t="s">
        <v>60</v>
      </c>
      <c r="D34" s="111">
        <f t="shared" si="0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1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  <c r="Z34" s="225"/>
      <c r="AA34" s="234"/>
      <c r="AB34" s="235"/>
      <c r="AC34" s="235"/>
      <c r="AD34" s="235"/>
      <c r="AE34" s="235"/>
      <c r="AF34" s="236"/>
      <c r="AG34" s="236"/>
      <c r="AH34" s="237"/>
      <c r="AI34" s="238">
        <f t="shared" si="2"/>
        <v>0</v>
      </c>
      <c r="AJ34" s="225"/>
      <c r="AK34" s="234"/>
      <c r="AL34" s="235"/>
      <c r="AM34" s="238">
        <f t="shared" si="3"/>
        <v>0</v>
      </c>
    </row>
    <row r="35" spans="1:39" ht="12.75" customHeight="1">
      <c r="A35" s="184" t="s">
        <v>56</v>
      </c>
      <c r="B35" s="215" t="s">
        <v>56</v>
      </c>
      <c r="C35" s="123" t="s">
        <v>186</v>
      </c>
      <c r="D35" s="111">
        <f t="shared" si="0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1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  <c r="Z35" s="225"/>
      <c r="AA35" s="230"/>
      <c r="AB35" s="231"/>
      <c r="AC35" s="231"/>
      <c r="AD35" s="231"/>
      <c r="AE35" s="231"/>
      <c r="AF35" s="232"/>
      <c r="AG35" s="232"/>
      <c r="AH35" s="239"/>
      <c r="AI35" s="238">
        <f t="shared" si="2"/>
        <v>0</v>
      </c>
      <c r="AJ35" s="225"/>
      <c r="AK35" s="230"/>
      <c r="AL35" s="231"/>
      <c r="AM35" s="238">
        <f t="shared" si="3"/>
        <v>0</v>
      </c>
    </row>
    <row r="36" spans="1:39" ht="12.75" customHeight="1">
      <c r="A36" s="184" t="s">
        <v>56</v>
      </c>
      <c r="B36" s="215" t="s">
        <v>56</v>
      </c>
      <c r="C36" s="123" t="s">
        <v>55</v>
      </c>
      <c r="D36" s="111">
        <f t="shared" si="0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1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  <c r="Z36" s="225"/>
      <c r="AA36" s="230"/>
      <c r="AB36" s="231"/>
      <c r="AC36" s="231"/>
      <c r="AD36" s="231"/>
      <c r="AE36" s="231"/>
      <c r="AF36" s="232"/>
      <c r="AG36" s="232"/>
      <c r="AH36" s="239"/>
      <c r="AI36" s="238">
        <f t="shared" si="2"/>
        <v>0</v>
      </c>
      <c r="AJ36" s="225"/>
      <c r="AK36" s="230"/>
      <c r="AL36" s="231"/>
      <c r="AM36" s="238">
        <f t="shared" si="3"/>
        <v>0</v>
      </c>
    </row>
    <row r="37" spans="1:39" ht="12.75" customHeight="1">
      <c r="A37" s="184" t="s">
        <v>56</v>
      </c>
      <c r="B37" s="215" t="s">
        <v>56</v>
      </c>
      <c r="C37" s="123" t="s">
        <v>23</v>
      </c>
      <c r="D37" s="111">
        <f t="shared" si="0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1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  <c r="Z37" s="225"/>
      <c r="AA37" s="230"/>
      <c r="AB37" s="231"/>
      <c r="AC37" s="231"/>
      <c r="AD37" s="231"/>
      <c r="AE37" s="231"/>
      <c r="AF37" s="232"/>
      <c r="AG37" s="232"/>
      <c r="AH37" s="239"/>
      <c r="AI37" s="238">
        <f t="shared" si="2"/>
        <v>0</v>
      </c>
      <c r="AJ37" s="225"/>
      <c r="AK37" s="230"/>
      <c r="AL37" s="231"/>
      <c r="AM37" s="238">
        <f t="shared" si="3"/>
        <v>0</v>
      </c>
    </row>
    <row r="38" spans="1:39" ht="15.75" thickBot="1">
      <c r="A38" s="185" t="s">
        <v>56</v>
      </c>
      <c r="B38" s="216" t="s">
        <v>56</v>
      </c>
      <c r="C38" s="129" t="s">
        <v>46</v>
      </c>
      <c r="D38" s="245">
        <f t="shared" si="0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1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  <c r="Z38" s="225"/>
      <c r="AA38" s="240"/>
      <c r="AB38" s="241"/>
      <c r="AC38" s="241"/>
      <c r="AD38" s="241"/>
      <c r="AE38" s="241"/>
      <c r="AF38" s="242"/>
      <c r="AG38" s="242"/>
      <c r="AH38" s="243"/>
      <c r="AI38" s="244">
        <f t="shared" si="2"/>
        <v>0</v>
      </c>
      <c r="AJ38" s="225"/>
      <c r="AK38" s="240"/>
      <c r="AL38" s="241"/>
      <c r="AM38" s="244">
        <f t="shared" si="3"/>
        <v>0</v>
      </c>
    </row>
    <row r="39" spans="2:23" ht="15">
      <c r="B39" s="187"/>
      <c r="C39" s="128"/>
      <c r="D39" s="31"/>
      <c r="E39" s="26"/>
      <c r="F39" s="26"/>
      <c r="G39" s="26"/>
      <c r="H39" s="27"/>
      <c r="I39" s="50"/>
      <c r="J39" s="28"/>
      <c r="K39" s="29"/>
      <c r="L39" s="29"/>
      <c r="M39" s="29" t="s">
        <v>120</v>
      </c>
      <c r="N39" s="221">
        <f>SUM(N4:N38)</f>
        <v>66</v>
      </c>
      <c r="O39" s="219" t="s">
        <v>410</v>
      </c>
      <c r="P39" s="219"/>
      <c r="Q39" s="26"/>
      <c r="R39" s="27"/>
      <c r="S39" s="50"/>
      <c r="T39" s="28"/>
      <c r="U39" s="29"/>
      <c r="V39" s="29"/>
      <c r="W39" s="29"/>
    </row>
    <row r="40" spans="2:23" ht="12.75">
      <c r="B40" s="218" t="s">
        <v>81</v>
      </c>
      <c r="D40" s="112">
        <v>43576</v>
      </c>
      <c r="F40" s="22"/>
      <c r="H40" s="22"/>
      <c r="I40" s="51"/>
      <c r="M40" s="22"/>
      <c r="N40" s="22"/>
      <c r="P40" s="22"/>
      <c r="Q40" s="22"/>
      <c r="R40" s="22"/>
      <c r="S40" s="51"/>
      <c r="W40" s="22"/>
    </row>
    <row r="41" spans="3:23" ht="12.75">
      <c r="C41" s="113" t="s">
        <v>106</v>
      </c>
      <c r="E41" s="29"/>
      <c r="F41" s="36"/>
      <c r="G41" s="36"/>
      <c r="H41" s="36"/>
      <c r="I41" s="52"/>
      <c r="M41" s="29"/>
      <c r="N41" s="29"/>
      <c r="O41" s="29"/>
      <c r="P41" s="36"/>
      <c r="Q41" s="36"/>
      <c r="R41" s="36"/>
      <c r="S41" s="52"/>
      <c r="W41" s="29"/>
    </row>
    <row r="42" spans="5:19" ht="12.75">
      <c r="E42" s="25"/>
      <c r="F42" s="25"/>
      <c r="G42" s="25"/>
      <c r="H42" s="25"/>
      <c r="I42" s="53"/>
      <c r="O42" s="25"/>
      <c r="P42" s="25"/>
      <c r="Q42" s="25"/>
      <c r="R42" s="25"/>
      <c r="S42" s="53"/>
    </row>
    <row r="43" spans="1:19" ht="12.75">
      <c r="A43" s="319" t="s">
        <v>299</v>
      </c>
      <c r="B43" s="202"/>
      <c r="C43" s="320"/>
      <c r="D43" s="203"/>
      <c r="E43" s="203"/>
      <c r="F43" s="324"/>
      <c r="G43" s="25"/>
      <c r="H43" s="25"/>
      <c r="I43" s="53"/>
      <c r="O43" s="25"/>
      <c r="P43" s="25"/>
      <c r="Q43" s="25"/>
      <c r="R43" s="25"/>
      <c r="S43" s="53"/>
    </row>
    <row r="44" spans="1:21" ht="12.75">
      <c r="A44" s="321" t="s">
        <v>694</v>
      </c>
      <c r="B44" s="202"/>
      <c r="C44" s="322"/>
      <c r="D44" s="203"/>
      <c r="E44" s="203"/>
      <c r="F44" s="324"/>
      <c r="G44" s="25"/>
      <c r="H44" s="25"/>
      <c r="I44" s="53"/>
      <c r="K44" s="34"/>
      <c r="O44" s="25"/>
      <c r="P44" s="25"/>
      <c r="Q44" s="25"/>
      <c r="R44" s="25"/>
      <c r="S44" s="53"/>
      <c r="U44" s="34"/>
    </row>
    <row r="45" spans="1:19" ht="12.75">
      <c r="A45" s="321" t="s">
        <v>300</v>
      </c>
      <c r="B45" s="202"/>
      <c r="C45" s="322"/>
      <c r="D45" s="203"/>
      <c r="E45" s="203"/>
      <c r="F45" s="324"/>
      <c r="G45" s="25"/>
      <c r="H45" s="25"/>
      <c r="I45" s="53"/>
      <c r="O45" s="25"/>
      <c r="P45" s="25"/>
      <c r="Q45" s="25"/>
      <c r="R45" s="25"/>
      <c r="S45" s="53"/>
    </row>
    <row r="46" spans="3:21" ht="12.75">
      <c r="C46" s="33"/>
      <c r="D46" s="97"/>
      <c r="E46" s="25"/>
      <c r="F46" s="25"/>
      <c r="G46" s="25"/>
      <c r="H46" s="25"/>
      <c r="I46" s="53"/>
      <c r="K46" s="25"/>
      <c r="O46" s="25"/>
      <c r="P46" s="25"/>
      <c r="Q46" s="25"/>
      <c r="R46" s="25"/>
      <c r="S46" s="53"/>
      <c r="U46" s="25"/>
    </row>
    <row r="47" spans="3:23" ht="12.75">
      <c r="C47" s="220" t="s">
        <v>409</v>
      </c>
      <c r="D47" s="96">
        <f>SUM(D4:D38)</f>
        <v>362</v>
      </c>
      <c r="E47" s="25"/>
      <c r="F47" s="25"/>
      <c r="G47" s="25"/>
      <c r="H47" s="25"/>
      <c r="I47" s="53"/>
      <c r="M47" s="25"/>
      <c r="N47" s="25"/>
      <c r="O47" s="25"/>
      <c r="P47" s="25"/>
      <c r="Q47" s="25"/>
      <c r="R47" s="25"/>
      <c r="S47" s="53"/>
      <c r="W47" s="25"/>
    </row>
    <row r="48" spans="5:19" ht="12.75">
      <c r="E48" s="25"/>
      <c r="F48" s="25"/>
      <c r="G48" s="25"/>
      <c r="H48" s="25"/>
      <c r="I48" s="53"/>
      <c r="O48" s="25"/>
      <c r="P48" s="25"/>
      <c r="Q48" s="25"/>
      <c r="R48" s="25"/>
      <c r="S48" s="53"/>
    </row>
  </sheetData>
  <sheetProtection/>
  <mergeCells count="9">
    <mergeCell ref="AK1:AM2"/>
    <mergeCell ref="Y1:Y2"/>
    <mergeCell ref="D1:D3"/>
    <mergeCell ref="AA1:AI2"/>
    <mergeCell ref="A1:A3"/>
    <mergeCell ref="B1:B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96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26" width="2.710937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28125" style="24" customWidth="1"/>
    <col min="34" max="34" width="6.00390625" style="24" customWidth="1"/>
    <col min="35" max="35" width="6.421875" style="24" bestFit="1" customWidth="1"/>
    <col min="36" max="36" width="2.7109375" style="24" customWidth="1"/>
    <col min="37" max="37" width="6.28125" style="24" customWidth="1"/>
    <col min="38" max="38" width="6.00390625" style="24" customWidth="1"/>
    <col min="39" max="39" width="6.421875" style="24" bestFit="1" customWidth="1"/>
    <col min="40" max="40" width="2.7109375" style="24" customWidth="1"/>
    <col min="41" max="46" width="5.7109375" style="24" customWidth="1"/>
    <col min="47" max="47" width="6.421875" style="24" bestFit="1" customWidth="1"/>
    <col min="48" max="48" width="2.7109375" style="10" customWidth="1"/>
    <col min="49" max="49" width="9.28125" style="24" customWidth="1"/>
    <col min="50" max="16384" width="11.421875" style="24" customWidth="1"/>
  </cols>
  <sheetData>
    <row r="1" spans="1:49" ht="12.75" customHeight="1">
      <c r="A1" s="461">
        <v>2019</v>
      </c>
      <c r="B1" s="464">
        <v>2018</v>
      </c>
      <c r="C1" s="181" t="s">
        <v>50</v>
      </c>
      <c r="D1" s="453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  <c r="Z1" s="222"/>
      <c r="AA1" s="477" t="s">
        <v>411</v>
      </c>
      <c r="AB1" s="478"/>
      <c r="AC1" s="478"/>
      <c r="AD1" s="478"/>
      <c r="AE1" s="478"/>
      <c r="AF1" s="478"/>
      <c r="AG1" s="478"/>
      <c r="AH1" s="478"/>
      <c r="AI1" s="479"/>
      <c r="AJ1" s="222"/>
      <c r="AK1" s="471" t="s">
        <v>418</v>
      </c>
      <c r="AL1" s="472"/>
      <c r="AM1" s="473"/>
      <c r="AN1" s="222"/>
      <c r="AO1" s="477" t="s">
        <v>429</v>
      </c>
      <c r="AP1" s="478"/>
      <c r="AQ1" s="478"/>
      <c r="AR1" s="478"/>
      <c r="AS1" s="478"/>
      <c r="AT1" s="478"/>
      <c r="AU1" s="479"/>
      <c r="AV1" s="68"/>
      <c r="AW1" s="456" t="s">
        <v>422</v>
      </c>
    </row>
    <row r="2" spans="1:49" ht="20.25" customHeight="1" thickBot="1">
      <c r="A2" s="462"/>
      <c r="B2" s="465"/>
      <c r="C2" s="94" t="s">
        <v>54</v>
      </c>
      <c r="D2" s="454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  <c r="Z2" s="69"/>
      <c r="AA2" s="480"/>
      <c r="AB2" s="481"/>
      <c r="AC2" s="481"/>
      <c r="AD2" s="481"/>
      <c r="AE2" s="481"/>
      <c r="AF2" s="481"/>
      <c r="AG2" s="481"/>
      <c r="AH2" s="481"/>
      <c r="AI2" s="482"/>
      <c r="AJ2" s="69"/>
      <c r="AK2" s="474"/>
      <c r="AL2" s="475"/>
      <c r="AM2" s="476"/>
      <c r="AN2" s="69"/>
      <c r="AO2" s="480"/>
      <c r="AP2" s="481"/>
      <c r="AQ2" s="481"/>
      <c r="AR2" s="481"/>
      <c r="AS2" s="481"/>
      <c r="AT2" s="481"/>
      <c r="AU2" s="482"/>
      <c r="AV2" s="68"/>
      <c r="AW2" s="457"/>
    </row>
    <row r="3" spans="1:49" ht="13.5" customHeight="1" thickBot="1">
      <c r="A3" s="463"/>
      <c r="B3" s="466"/>
      <c r="C3" s="95" t="s">
        <v>16</v>
      </c>
      <c r="D3" s="455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  <c r="Z3" s="223"/>
      <c r="AA3" s="66" t="s">
        <v>187</v>
      </c>
      <c r="AB3" s="44" t="s">
        <v>188</v>
      </c>
      <c r="AC3" s="44" t="s">
        <v>189</v>
      </c>
      <c r="AD3" s="49" t="s">
        <v>190</v>
      </c>
      <c r="AE3" s="45" t="s">
        <v>75</v>
      </c>
      <c r="AF3" s="45" t="s">
        <v>76</v>
      </c>
      <c r="AG3" s="45" t="s">
        <v>78</v>
      </c>
      <c r="AH3" s="46" t="s">
        <v>79</v>
      </c>
      <c r="AI3" s="224" t="s">
        <v>0</v>
      </c>
      <c r="AJ3" s="223"/>
      <c r="AK3" s="66" t="s">
        <v>419</v>
      </c>
      <c r="AL3" s="44" t="s">
        <v>420</v>
      </c>
      <c r="AM3" s="224" t="s">
        <v>0</v>
      </c>
      <c r="AN3" s="223"/>
      <c r="AO3" s="248" t="s">
        <v>423</v>
      </c>
      <c r="AP3" s="249" t="s">
        <v>424</v>
      </c>
      <c r="AQ3" s="249" t="s">
        <v>425</v>
      </c>
      <c r="AR3" s="249" t="s">
        <v>426</v>
      </c>
      <c r="AS3" s="250" t="s">
        <v>427</v>
      </c>
      <c r="AT3" s="250" t="s">
        <v>428</v>
      </c>
      <c r="AU3" s="224" t="s">
        <v>0</v>
      </c>
      <c r="AV3" s="68"/>
      <c r="AW3" s="37" t="s">
        <v>0</v>
      </c>
    </row>
    <row r="4" spans="1:49" ht="12.75" customHeight="1">
      <c r="A4" s="182">
        <v>1</v>
      </c>
      <c r="B4" s="212">
        <v>1</v>
      </c>
      <c r="C4" s="121" t="s">
        <v>29</v>
      </c>
      <c r="D4" s="111">
        <f aca="true" t="shared" si="0" ref="D4:D38">SUM(Y4+AI4+AM4+AU4+AW4)</f>
        <v>327</v>
      </c>
      <c r="E4" s="188"/>
      <c r="F4" s="247">
        <v>5</v>
      </c>
      <c r="G4" s="147">
        <v>2</v>
      </c>
      <c r="H4" s="147">
        <v>1</v>
      </c>
      <c r="I4" s="147">
        <v>1</v>
      </c>
      <c r="J4" s="147">
        <v>6</v>
      </c>
      <c r="K4" s="147">
        <v>2</v>
      </c>
      <c r="L4" s="147">
        <v>3</v>
      </c>
      <c r="M4" s="62"/>
      <c r="N4" s="139">
        <f aca="true" t="shared" si="1" ref="N4:N38">SUM(F4:M4)</f>
        <v>20</v>
      </c>
      <c r="O4" s="67"/>
      <c r="P4" s="130">
        <v>52</v>
      </c>
      <c r="Q4" s="60">
        <v>40</v>
      </c>
      <c r="R4" s="60">
        <v>20</v>
      </c>
      <c r="S4" s="61">
        <v>40</v>
      </c>
      <c r="T4" s="60">
        <v>69</v>
      </c>
      <c r="U4" s="60">
        <v>57</v>
      </c>
      <c r="V4" s="60">
        <v>24</v>
      </c>
      <c r="W4" s="62"/>
      <c r="X4" s="68"/>
      <c r="Y4" s="35">
        <v>10</v>
      </c>
      <c r="Z4" s="225"/>
      <c r="AA4" s="226">
        <v>20</v>
      </c>
      <c r="AB4" s="227">
        <v>20</v>
      </c>
      <c r="AC4" s="227"/>
      <c r="AD4" s="227">
        <v>15</v>
      </c>
      <c r="AE4" s="227">
        <v>19</v>
      </c>
      <c r="AF4" s="228">
        <v>21</v>
      </c>
      <c r="AG4" s="228"/>
      <c r="AH4" s="228"/>
      <c r="AI4" s="229">
        <f aca="true" t="shared" si="2" ref="AI4:AI38">SUM(AA4:AH4)</f>
        <v>95</v>
      </c>
      <c r="AJ4" s="225"/>
      <c r="AK4" s="226"/>
      <c r="AL4" s="227">
        <v>23</v>
      </c>
      <c r="AM4" s="229">
        <f aca="true" t="shared" si="3" ref="AM4:AM38">SUM(AK4:AL4)</f>
        <v>23</v>
      </c>
      <c r="AN4" s="225"/>
      <c r="AO4" s="226">
        <v>12</v>
      </c>
      <c r="AP4" s="227"/>
      <c r="AQ4" s="227">
        <v>10</v>
      </c>
      <c r="AR4" s="227">
        <v>15</v>
      </c>
      <c r="AS4" s="227">
        <v>42</v>
      </c>
      <c r="AT4" s="228">
        <v>20</v>
      </c>
      <c r="AU4" s="229">
        <f aca="true" t="shared" si="4" ref="AU4:AU38">SUM(AO4:AT4)</f>
        <v>99</v>
      </c>
      <c r="AV4" s="68"/>
      <c r="AW4" s="35">
        <v>100</v>
      </c>
    </row>
    <row r="5" spans="1:49" ht="12.75" customHeight="1">
      <c r="A5" s="183">
        <v>2</v>
      </c>
      <c r="B5" s="213">
        <v>4</v>
      </c>
      <c r="C5" s="122" t="s">
        <v>62</v>
      </c>
      <c r="D5" s="111">
        <f t="shared" si="0"/>
        <v>116</v>
      </c>
      <c r="E5" s="189"/>
      <c r="F5" s="246">
        <v>2</v>
      </c>
      <c r="G5" s="132"/>
      <c r="H5" s="148">
        <v>4</v>
      </c>
      <c r="I5" s="132"/>
      <c r="J5" s="148">
        <v>2</v>
      </c>
      <c r="K5" s="148">
        <v>1</v>
      </c>
      <c r="L5" s="148">
        <v>2</v>
      </c>
      <c r="M5" s="133"/>
      <c r="N5" s="140">
        <f t="shared" si="1"/>
        <v>11</v>
      </c>
      <c r="O5" s="67"/>
      <c r="P5" s="131">
        <v>27</v>
      </c>
      <c r="Q5" s="132"/>
      <c r="R5" s="132">
        <v>52</v>
      </c>
      <c r="S5" s="134"/>
      <c r="T5" s="132">
        <v>23</v>
      </c>
      <c r="U5" s="132">
        <v>4</v>
      </c>
      <c r="V5" s="132">
        <v>10</v>
      </c>
      <c r="W5" s="133"/>
      <c r="X5" s="68"/>
      <c r="Y5" s="32">
        <v>8</v>
      </c>
      <c r="Z5" s="225"/>
      <c r="AA5" s="230">
        <v>10</v>
      </c>
      <c r="AB5" s="231"/>
      <c r="AC5" s="231">
        <v>21</v>
      </c>
      <c r="AD5" s="231"/>
      <c r="AE5" s="231">
        <v>2</v>
      </c>
      <c r="AF5" s="232">
        <v>1</v>
      </c>
      <c r="AG5" s="232"/>
      <c r="AH5" s="232"/>
      <c r="AI5" s="233">
        <f t="shared" si="2"/>
        <v>34</v>
      </c>
      <c r="AJ5" s="225"/>
      <c r="AK5" s="230">
        <v>8</v>
      </c>
      <c r="AL5" s="231"/>
      <c r="AM5" s="233">
        <f t="shared" si="3"/>
        <v>8</v>
      </c>
      <c r="AN5" s="225"/>
      <c r="AO5" s="230">
        <v>7</v>
      </c>
      <c r="AP5" s="231"/>
      <c r="AQ5" s="231">
        <v>9</v>
      </c>
      <c r="AR5" s="231"/>
      <c r="AS5" s="231">
        <v>9</v>
      </c>
      <c r="AT5" s="232">
        <v>1</v>
      </c>
      <c r="AU5" s="233">
        <f t="shared" si="4"/>
        <v>26</v>
      </c>
      <c r="AV5" s="68"/>
      <c r="AW5" s="32">
        <v>40</v>
      </c>
    </row>
    <row r="6" spans="1:49" ht="12.75" customHeight="1">
      <c r="A6" s="183">
        <v>3</v>
      </c>
      <c r="B6" s="213">
        <v>6</v>
      </c>
      <c r="C6" s="123" t="s">
        <v>27</v>
      </c>
      <c r="D6" s="111">
        <f t="shared" si="0"/>
        <v>101</v>
      </c>
      <c r="E6" s="189"/>
      <c r="F6" s="131"/>
      <c r="G6" s="148">
        <v>1</v>
      </c>
      <c r="H6" s="148">
        <v>2</v>
      </c>
      <c r="I6" s="148">
        <v>3</v>
      </c>
      <c r="J6" s="132"/>
      <c r="K6" s="132"/>
      <c r="L6" s="132"/>
      <c r="M6" s="133"/>
      <c r="N6" s="140">
        <f t="shared" si="1"/>
        <v>6</v>
      </c>
      <c r="O6" s="67"/>
      <c r="P6" s="131"/>
      <c r="Q6" s="132">
        <v>40</v>
      </c>
      <c r="R6" s="132">
        <v>3</v>
      </c>
      <c r="S6" s="134">
        <v>58</v>
      </c>
      <c r="T6" s="132"/>
      <c r="U6" s="132"/>
      <c r="V6" s="132"/>
      <c r="W6" s="133"/>
      <c r="X6" s="68"/>
      <c r="Y6" s="32">
        <v>11</v>
      </c>
      <c r="Z6" s="225"/>
      <c r="AA6" s="230"/>
      <c r="AB6" s="231">
        <v>10</v>
      </c>
      <c r="AC6" s="231">
        <v>1</v>
      </c>
      <c r="AD6" s="231">
        <v>8</v>
      </c>
      <c r="AE6" s="231"/>
      <c r="AF6" s="232"/>
      <c r="AG6" s="232"/>
      <c r="AH6" s="232"/>
      <c r="AI6" s="233">
        <f t="shared" si="2"/>
        <v>19</v>
      </c>
      <c r="AJ6" s="225"/>
      <c r="AK6" s="230"/>
      <c r="AL6" s="231"/>
      <c r="AM6" s="233">
        <f t="shared" si="3"/>
        <v>0</v>
      </c>
      <c r="AN6" s="225"/>
      <c r="AO6" s="230"/>
      <c r="AP6" s="231">
        <v>20</v>
      </c>
      <c r="AQ6" s="231">
        <v>2</v>
      </c>
      <c r="AR6" s="231">
        <v>19</v>
      </c>
      <c r="AS6" s="231"/>
      <c r="AT6" s="232"/>
      <c r="AU6" s="233">
        <f t="shared" si="4"/>
        <v>41</v>
      </c>
      <c r="AV6" s="68"/>
      <c r="AW6" s="32">
        <v>30</v>
      </c>
    </row>
    <row r="7" spans="1:49" ht="12.75" customHeight="1">
      <c r="A7" s="183">
        <v>4</v>
      </c>
      <c r="B7" s="213">
        <v>2</v>
      </c>
      <c r="C7" s="122" t="s">
        <v>57</v>
      </c>
      <c r="D7" s="111">
        <f t="shared" si="0"/>
        <v>79</v>
      </c>
      <c r="E7" s="189"/>
      <c r="F7" s="246">
        <v>2</v>
      </c>
      <c r="G7" s="132"/>
      <c r="H7" s="148">
        <v>4</v>
      </c>
      <c r="I7" s="132"/>
      <c r="J7" s="148">
        <v>2</v>
      </c>
      <c r="K7" s="148">
        <v>1</v>
      </c>
      <c r="L7" s="132"/>
      <c r="M7" s="133"/>
      <c r="N7" s="140">
        <f t="shared" si="1"/>
        <v>9</v>
      </c>
      <c r="O7" s="67"/>
      <c r="P7" s="131">
        <v>31</v>
      </c>
      <c r="Q7" s="132"/>
      <c r="R7" s="132">
        <v>28</v>
      </c>
      <c r="S7" s="134"/>
      <c r="T7" s="132">
        <v>5</v>
      </c>
      <c r="U7" s="132">
        <v>16</v>
      </c>
      <c r="V7" s="132"/>
      <c r="W7" s="133"/>
      <c r="X7" s="68"/>
      <c r="Y7" s="32">
        <v>3</v>
      </c>
      <c r="Z7" s="225"/>
      <c r="AA7" s="230"/>
      <c r="AB7" s="231"/>
      <c r="AC7" s="231">
        <v>2</v>
      </c>
      <c r="AD7" s="231"/>
      <c r="AE7" s="231">
        <v>2</v>
      </c>
      <c r="AF7" s="232"/>
      <c r="AG7" s="232"/>
      <c r="AH7" s="232"/>
      <c r="AI7" s="233">
        <f t="shared" si="2"/>
        <v>4</v>
      </c>
      <c r="AJ7" s="225"/>
      <c r="AK7" s="230"/>
      <c r="AL7" s="231"/>
      <c r="AM7" s="233">
        <f t="shared" si="3"/>
        <v>0</v>
      </c>
      <c r="AN7" s="225"/>
      <c r="AO7" s="230">
        <v>21</v>
      </c>
      <c r="AP7" s="231"/>
      <c r="AQ7" s="231">
        <v>4</v>
      </c>
      <c r="AR7" s="231"/>
      <c r="AS7" s="231">
        <v>1</v>
      </c>
      <c r="AT7" s="232">
        <v>6</v>
      </c>
      <c r="AU7" s="233">
        <f t="shared" si="4"/>
        <v>32</v>
      </c>
      <c r="AV7" s="68"/>
      <c r="AW7" s="32">
        <v>40</v>
      </c>
    </row>
    <row r="8" spans="1:49" ht="12.75" customHeight="1">
      <c r="A8" s="191">
        <v>5</v>
      </c>
      <c r="B8" s="213">
        <v>11</v>
      </c>
      <c r="C8" s="123" t="s">
        <v>73</v>
      </c>
      <c r="D8" s="111">
        <f t="shared" si="0"/>
        <v>78</v>
      </c>
      <c r="E8" s="189"/>
      <c r="F8" s="131"/>
      <c r="G8" s="132"/>
      <c r="H8" s="148">
        <v>3</v>
      </c>
      <c r="I8" s="148">
        <v>1</v>
      </c>
      <c r="J8" s="148">
        <v>1</v>
      </c>
      <c r="K8" s="148">
        <v>1</v>
      </c>
      <c r="L8" s="148">
        <v>2</v>
      </c>
      <c r="M8" s="133"/>
      <c r="N8" s="140">
        <f t="shared" si="1"/>
        <v>8</v>
      </c>
      <c r="O8" s="67"/>
      <c r="P8" s="131"/>
      <c r="Q8" s="132"/>
      <c r="R8" s="132">
        <v>3</v>
      </c>
      <c r="S8" s="134">
        <v>50</v>
      </c>
      <c r="T8" s="132">
        <v>1</v>
      </c>
      <c r="U8" s="132">
        <v>22</v>
      </c>
      <c r="V8" s="132">
        <v>2</v>
      </c>
      <c r="W8" s="133"/>
      <c r="X8" s="68"/>
      <c r="Y8" s="32">
        <v>4</v>
      </c>
      <c r="Z8" s="225"/>
      <c r="AA8" s="230"/>
      <c r="AB8" s="231"/>
      <c r="AC8" s="231"/>
      <c r="AD8" s="231">
        <v>20</v>
      </c>
      <c r="AE8" s="231"/>
      <c r="AF8" s="232"/>
      <c r="AG8" s="232"/>
      <c r="AH8" s="232"/>
      <c r="AI8" s="233">
        <f t="shared" si="2"/>
        <v>20</v>
      </c>
      <c r="AJ8" s="225"/>
      <c r="AK8" s="230"/>
      <c r="AL8" s="231"/>
      <c r="AM8" s="233">
        <f t="shared" si="3"/>
        <v>0</v>
      </c>
      <c r="AN8" s="225"/>
      <c r="AO8" s="230"/>
      <c r="AP8" s="231"/>
      <c r="AQ8" s="231">
        <v>3</v>
      </c>
      <c r="AR8" s="231">
        <v>20</v>
      </c>
      <c r="AS8" s="231">
        <v>3</v>
      </c>
      <c r="AT8" s="232">
        <v>8</v>
      </c>
      <c r="AU8" s="233">
        <f t="shared" si="4"/>
        <v>34</v>
      </c>
      <c r="AV8" s="68"/>
      <c r="AW8" s="32">
        <v>20</v>
      </c>
    </row>
    <row r="9" spans="1:49" ht="12.75" customHeight="1">
      <c r="A9" s="183">
        <v>6</v>
      </c>
      <c r="B9" s="214">
        <v>5</v>
      </c>
      <c r="C9" s="122" t="s">
        <v>19</v>
      </c>
      <c r="D9" s="111">
        <f t="shared" si="0"/>
        <v>73</v>
      </c>
      <c r="E9" s="189"/>
      <c r="F9" s="131"/>
      <c r="G9" s="132"/>
      <c r="H9" s="148">
        <v>1</v>
      </c>
      <c r="I9" s="132"/>
      <c r="J9" s="148">
        <v>1</v>
      </c>
      <c r="K9" s="132"/>
      <c r="L9" s="132"/>
      <c r="M9" s="133"/>
      <c r="N9" s="140">
        <f t="shared" si="1"/>
        <v>2</v>
      </c>
      <c r="O9" s="67"/>
      <c r="P9" s="131"/>
      <c r="Q9" s="132"/>
      <c r="R9" s="132">
        <v>46</v>
      </c>
      <c r="S9" s="134"/>
      <c r="T9" s="132">
        <v>27</v>
      </c>
      <c r="U9" s="132"/>
      <c r="V9" s="132"/>
      <c r="W9" s="133"/>
      <c r="X9" s="68"/>
      <c r="Y9" s="32">
        <v>7</v>
      </c>
      <c r="Z9" s="225"/>
      <c r="AA9" s="230"/>
      <c r="AB9" s="231"/>
      <c r="AC9" s="231">
        <v>15</v>
      </c>
      <c r="AD9" s="231"/>
      <c r="AE9" s="231">
        <v>6</v>
      </c>
      <c r="AF9" s="232"/>
      <c r="AG9" s="232"/>
      <c r="AH9" s="232"/>
      <c r="AI9" s="233">
        <f t="shared" si="2"/>
        <v>21</v>
      </c>
      <c r="AJ9" s="225"/>
      <c r="AK9" s="230"/>
      <c r="AL9" s="231"/>
      <c r="AM9" s="233">
        <f t="shared" si="3"/>
        <v>0</v>
      </c>
      <c r="AN9" s="225"/>
      <c r="AO9" s="230"/>
      <c r="AP9" s="231"/>
      <c r="AQ9" s="231">
        <v>15</v>
      </c>
      <c r="AR9" s="231"/>
      <c r="AS9" s="231">
        <v>10</v>
      </c>
      <c r="AT9" s="232"/>
      <c r="AU9" s="233">
        <f t="shared" si="4"/>
        <v>25</v>
      </c>
      <c r="AV9" s="68"/>
      <c r="AW9" s="32">
        <v>20</v>
      </c>
    </row>
    <row r="10" spans="1:49" ht="12.75" customHeight="1">
      <c r="A10" s="183">
        <v>7</v>
      </c>
      <c r="B10" s="213">
        <v>9</v>
      </c>
      <c r="C10" s="122" t="s">
        <v>17</v>
      </c>
      <c r="D10" s="111">
        <f t="shared" si="0"/>
        <v>67</v>
      </c>
      <c r="E10" s="189"/>
      <c r="F10" s="246">
        <v>2</v>
      </c>
      <c r="G10" s="132"/>
      <c r="H10" s="148">
        <v>1</v>
      </c>
      <c r="I10" s="132"/>
      <c r="J10" s="148">
        <v>2</v>
      </c>
      <c r="K10" s="132"/>
      <c r="L10" s="148">
        <v>1</v>
      </c>
      <c r="M10" s="133"/>
      <c r="N10" s="140">
        <f t="shared" si="1"/>
        <v>6</v>
      </c>
      <c r="O10" s="67"/>
      <c r="P10" s="131">
        <v>40</v>
      </c>
      <c r="Q10" s="132"/>
      <c r="R10" s="132">
        <v>1</v>
      </c>
      <c r="S10" s="134"/>
      <c r="T10" s="132">
        <v>12</v>
      </c>
      <c r="U10" s="132"/>
      <c r="V10" s="132">
        <v>14</v>
      </c>
      <c r="W10" s="133"/>
      <c r="X10" s="68"/>
      <c r="Y10" s="32">
        <v>2</v>
      </c>
      <c r="Z10" s="225"/>
      <c r="AA10" s="230">
        <v>21</v>
      </c>
      <c r="AB10" s="231"/>
      <c r="AC10" s="231"/>
      <c r="AD10" s="231"/>
      <c r="AE10" s="231"/>
      <c r="AF10" s="232"/>
      <c r="AG10" s="232">
        <v>1</v>
      </c>
      <c r="AH10" s="232"/>
      <c r="AI10" s="233">
        <f t="shared" si="2"/>
        <v>22</v>
      </c>
      <c r="AJ10" s="225"/>
      <c r="AK10" s="230"/>
      <c r="AL10" s="231"/>
      <c r="AM10" s="233">
        <f t="shared" si="3"/>
        <v>0</v>
      </c>
      <c r="AN10" s="225"/>
      <c r="AO10" s="230">
        <v>9</v>
      </c>
      <c r="AP10" s="231"/>
      <c r="AQ10" s="231">
        <v>1</v>
      </c>
      <c r="AR10" s="231"/>
      <c r="AS10" s="231">
        <v>3</v>
      </c>
      <c r="AT10" s="232"/>
      <c r="AU10" s="233">
        <f t="shared" si="4"/>
        <v>13</v>
      </c>
      <c r="AV10" s="68"/>
      <c r="AW10" s="32">
        <v>30</v>
      </c>
    </row>
    <row r="11" spans="1:49" ht="12.75" customHeight="1">
      <c r="A11" s="183">
        <v>8</v>
      </c>
      <c r="B11" s="213">
        <v>8</v>
      </c>
      <c r="C11" s="123" t="s">
        <v>185</v>
      </c>
      <c r="D11" s="111">
        <f t="shared" si="0"/>
        <v>63</v>
      </c>
      <c r="E11" s="189"/>
      <c r="F11" s="246">
        <v>1</v>
      </c>
      <c r="G11" s="132"/>
      <c r="H11" s="148">
        <v>1</v>
      </c>
      <c r="I11" s="132"/>
      <c r="J11" s="148">
        <v>1</v>
      </c>
      <c r="K11" s="132"/>
      <c r="L11" s="148">
        <v>2</v>
      </c>
      <c r="M11" s="133"/>
      <c r="N11" s="140">
        <f t="shared" si="1"/>
        <v>5</v>
      </c>
      <c r="O11" s="67"/>
      <c r="P11" s="131">
        <v>33</v>
      </c>
      <c r="Q11" s="132"/>
      <c r="R11" s="132">
        <v>1</v>
      </c>
      <c r="S11" s="134"/>
      <c r="T11" s="132">
        <v>13</v>
      </c>
      <c r="U11" s="132"/>
      <c r="V11" s="132">
        <v>16</v>
      </c>
      <c r="W11" s="133"/>
      <c r="X11" s="68"/>
      <c r="Y11" s="32">
        <v>3</v>
      </c>
      <c r="Z11" s="225"/>
      <c r="AA11" s="230">
        <v>8</v>
      </c>
      <c r="AB11" s="231"/>
      <c r="AC11" s="231"/>
      <c r="AD11" s="231"/>
      <c r="AE11" s="231">
        <v>1</v>
      </c>
      <c r="AF11" s="232"/>
      <c r="AG11" s="232">
        <v>2</v>
      </c>
      <c r="AH11" s="232"/>
      <c r="AI11" s="233">
        <f t="shared" si="2"/>
        <v>11</v>
      </c>
      <c r="AJ11" s="225"/>
      <c r="AK11" s="230"/>
      <c r="AL11" s="231"/>
      <c r="AM11" s="233">
        <f t="shared" si="3"/>
        <v>0</v>
      </c>
      <c r="AN11" s="225"/>
      <c r="AO11" s="230">
        <v>15</v>
      </c>
      <c r="AP11" s="231"/>
      <c r="AQ11" s="231">
        <v>1</v>
      </c>
      <c r="AR11" s="231"/>
      <c r="AS11" s="231">
        <v>3</v>
      </c>
      <c r="AT11" s="232"/>
      <c r="AU11" s="233">
        <f t="shared" si="4"/>
        <v>19</v>
      </c>
      <c r="AV11" s="68"/>
      <c r="AW11" s="32">
        <v>30</v>
      </c>
    </row>
    <row r="12" spans="1:49" ht="12.75" customHeight="1">
      <c r="A12" s="183">
        <v>9</v>
      </c>
      <c r="B12" s="213">
        <v>13</v>
      </c>
      <c r="C12" s="123" t="s">
        <v>184</v>
      </c>
      <c r="D12" s="111">
        <f t="shared" si="0"/>
        <v>45</v>
      </c>
      <c r="E12" s="189"/>
      <c r="F12" s="131"/>
      <c r="G12" s="132"/>
      <c r="H12" s="148">
        <v>1</v>
      </c>
      <c r="I12" s="148">
        <v>1</v>
      </c>
      <c r="J12" s="132"/>
      <c r="K12" s="132"/>
      <c r="L12" s="132"/>
      <c r="M12" s="133"/>
      <c r="N12" s="140">
        <f t="shared" si="1"/>
        <v>2</v>
      </c>
      <c r="O12" s="67"/>
      <c r="P12" s="131"/>
      <c r="Q12" s="132"/>
      <c r="R12" s="132">
        <v>44</v>
      </c>
      <c r="S12" s="134">
        <v>1</v>
      </c>
      <c r="T12" s="132"/>
      <c r="U12" s="132"/>
      <c r="V12" s="132"/>
      <c r="W12" s="133"/>
      <c r="X12" s="68"/>
      <c r="Y12" s="32">
        <v>8</v>
      </c>
      <c r="Z12" s="225"/>
      <c r="AA12" s="230"/>
      <c r="AB12" s="231"/>
      <c r="AC12" s="231">
        <v>6</v>
      </c>
      <c r="AD12" s="231"/>
      <c r="AE12" s="231"/>
      <c r="AF12" s="232"/>
      <c r="AG12" s="232"/>
      <c r="AH12" s="232"/>
      <c r="AI12" s="233">
        <f t="shared" si="2"/>
        <v>6</v>
      </c>
      <c r="AJ12" s="225"/>
      <c r="AK12" s="230"/>
      <c r="AL12" s="231"/>
      <c r="AM12" s="233">
        <f t="shared" si="3"/>
        <v>0</v>
      </c>
      <c r="AN12" s="225"/>
      <c r="AO12" s="230"/>
      <c r="AP12" s="231"/>
      <c r="AQ12" s="231">
        <v>20</v>
      </c>
      <c r="AR12" s="231">
        <v>1</v>
      </c>
      <c r="AS12" s="231"/>
      <c r="AT12" s="232"/>
      <c r="AU12" s="233">
        <f t="shared" si="4"/>
        <v>21</v>
      </c>
      <c r="AV12" s="68"/>
      <c r="AW12" s="32">
        <v>10</v>
      </c>
    </row>
    <row r="13" spans="1:49" ht="12.75" customHeight="1">
      <c r="A13" s="183">
        <v>10</v>
      </c>
      <c r="B13" s="213">
        <v>3</v>
      </c>
      <c r="C13" s="123" t="s">
        <v>74</v>
      </c>
      <c r="D13" s="111">
        <f t="shared" si="0"/>
        <v>36</v>
      </c>
      <c r="E13" s="189"/>
      <c r="F13" s="131"/>
      <c r="G13" s="132"/>
      <c r="H13" s="132"/>
      <c r="I13" s="148">
        <v>1</v>
      </c>
      <c r="J13" s="148">
        <v>1</v>
      </c>
      <c r="K13" s="148">
        <v>1</v>
      </c>
      <c r="L13" s="132"/>
      <c r="M13" s="133"/>
      <c r="N13" s="140">
        <f t="shared" si="1"/>
        <v>3</v>
      </c>
      <c r="O13" s="67"/>
      <c r="P13" s="131"/>
      <c r="Q13" s="132"/>
      <c r="R13" s="132"/>
      <c r="S13" s="134">
        <v>10</v>
      </c>
      <c r="T13" s="132">
        <v>1</v>
      </c>
      <c r="U13" s="132">
        <v>25</v>
      </c>
      <c r="V13" s="132"/>
      <c r="W13" s="133"/>
      <c r="X13" s="68"/>
      <c r="Y13" s="32"/>
      <c r="Z13" s="225"/>
      <c r="AA13" s="230"/>
      <c r="AB13" s="231"/>
      <c r="AC13" s="231"/>
      <c r="AD13" s="231"/>
      <c r="AE13" s="231"/>
      <c r="AF13" s="232"/>
      <c r="AG13" s="232"/>
      <c r="AH13" s="232"/>
      <c r="AI13" s="233">
        <f t="shared" si="2"/>
        <v>0</v>
      </c>
      <c r="AJ13" s="225"/>
      <c r="AK13" s="230"/>
      <c r="AL13" s="231"/>
      <c r="AM13" s="233">
        <f t="shared" si="3"/>
        <v>0</v>
      </c>
      <c r="AN13" s="225"/>
      <c r="AO13" s="230"/>
      <c r="AP13" s="231"/>
      <c r="AQ13" s="231"/>
      <c r="AR13" s="231"/>
      <c r="AS13" s="231">
        <v>1</v>
      </c>
      <c r="AT13" s="232">
        <v>15</v>
      </c>
      <c r="AU13" s="233">
        <f t="shared" si="4"/>
        <v>16</v>
      </c>
      <c r="AV13" s="68"/>
      <c r="AW13" s="32">
        <v>20</v>
      </c>
    </row>
    <row r="14" spans="1:49" ht="12.75" customHeight="1">
      <c r="A14" s="183">
        <v>11</v>
      </c>
      <c r="B14" s="214">
        <v>20</v>
      </c>
      <c r="C14" s="123" t="s">
        <v>30</v>
      </c>
      <c r="D14" s="111">
        <f t="shared" si="0"/>
        <v>23</v>
      </c>
      <c r="E14" s="189"/>
      <c r="F14" s="246">
        <v>1</v>
      </c>
      <c r="G14" s="132"/>
      <c r="H14" s="148">
        <v>2</v>
      </c>
      <c r="I14" s="148">
        <v>1</v>
      </c>
      <c r="J14" s="148">
        <v>2</v>
      </c>
      <c r="K14" s="132"/>
      <c r="L14" s="132"/>
      <c r="M14" s="133"/>
      <c r="N14" s="140">
        <f t="shared" si="1"/>
        <v>6</v>
      </c>
      <c r="O14" s="67"/>
      <c r="P14" s="131">
        <v>1</v>
      </c>
      <c r="Q14" s="132"/>
      <c r="R14" s="132">
        <v>14</v>
      </c>
      <c r="S14" s="134">
        <v>1</v>
      </c>
      <c r="T14" s="132">
        <v>3</v>
      </c>
      <c r="U14" s="132"/>
      <c r="V14" s="132"/>
      <c r="W14" s="133"/>
      <c r="X14" s="68"/>
      <c r="Y14" s="32">
        <v>1</v>
      </c>
      <c r="Z14" s="225"/>
      <c r="AA14" s="230"/>
      <c r="AB14" s="231"/>
      <c r="AC14" s="231">
        <v>1</v>
      </c>
      <c r="AD14" s="231"/>
      <c r="AE14" s="231">
        <v>1</v>
      </c>
      <c r="AF14" s="232"/>
      <c r="AG14" s="232"/>
      <c r="AH14" s="232"/>
      <c r="AI14" s="233">
        <f t="shared" si="2"/>
        <v>2</v>
      </c>
      <c r="AJ14" s="225"/>
      <c r="AK14" s="230"/>
      <c r="AL14" s="231"/>
      <c r="AM14" s="233">
        <f t="shared" si="3"/>
        <v>0</v>
      </c>
      <c r="AN14" s="225"/>
      <c r="AO14" s="230">
        <v>1</v>
      </c>
      <c r="AP14" s="231"/>
      <c r="AQ14" s="231">
        <v>1</v>
      </c>
      <c r="AR14" s="231">
        <v>6</v>
      </c>
      <c r="AS14" s="231">
        <v>2</v>
      </c>
      <c r="AT14" s="232"/>
      <c r="AU14" s="233">
        <f t="shared" si="4"/>
        <v>10</v>
      </c>
      <c r="AV14" s="68"/>
      <c r="AW14" s="32">
        <v>10</v>
      </c>
    </row>
    <row r="15" spans="1:49" ht="12.75" customHeight="1">
      <c r="A15" s="183">
        <v>12</v>
      </c>
      <c r="B15" s="213">
        <v>10</v>
      </c>
      <c r="C15" s="123" t="s">
        <v>52</v>
      </c>
      <c r="D15" s="111">
        <f t="shared" si="0"/>
        <v>22</v>
      </c>
      <c r="E15" s="189"/>
      <c r="F15" s="131"/>
      <c r="G15" s="132"/>
      <c r="H15" s="148">
        <v>1</v>
      </c>
      <c r="I15" s="134"/>
      <c r="J15" s="148">
        <v>1</v>
      </c>
      <c r="K15" s="132"/>
      <c r="L15" s="132"/>
      <c r="M15" s="133"/>
      <c r="N15" s="140">
        <f t="shared" si="1"/>
        <v>2</v>
      </c>
      <c r="O15" s="67"/>
      <c r="P15" s="131"/>
      <c r="Q15" s="132"/>
      <c r="R15" s="132">
        <v>2</v>
      </c>
      <c r="S15" s="134"/>
      <c r="T15" s="132">
        <v>20</v>
      </c>
      <c r="U15" s="132"/>
      <c r="V15" s="132"/>
      <c r="W15" s="133"/>
      <c r="X15" s="68"/>
      <c r="Y15" s="32">
        <v>2</v>
      </c>
      <c r="Z15" s="225"/>
      <c r="AA15" s="230"/>
      <c r="AB15" s="231"/>
      <c r="AC15" s="231"/>
      <c r="AD15" s="231"/>
      <c r="AE15" s="231">
        <v>1</v>
      </c>
      <c r="AF15" s="232"/>
      <c r="AG15" s="232"/>
      <c r="AH15" s="232"/>
      <c r="AI15" s="233">
        <f t="shared" si="2"/>
        <v>1</v>
      </c>
      <c r="AJ15" s="225"/>
      <c r="AK15" s="230"/>
      <c r="AL15" s="231"/>
      <c r="AM15" s="233">
        <f t="shared" si="3"/>
        <v>0</v>
      </c>
      <c r="AN15" s="225"/>
      <c r="AO15" s="230"/>
      <c r="AP15" s="231"/>
      <c r="AQ15" s="231">
        <v>1</v>
      </c>
      <c r="AR15" s="231"/>
      <c r="AS15" s="231">
        <v>8</v>
      </c>
      <c r="AT15" s="232"/>
      <c r="AU15" s="233">
        <f t="shared" si="4"/>
        <v>9</v>
      </c>
      <c r="AV15" s="68"/>
      <c r="AW15" s="32">
        <v>10</v>
      </c>
    </row>
    <row r="16" spans="1:49" ht="12.75" customHeight="1">
      <c r="A16" s="183">
        <v>13</v>
      </c>
      <c r="B16" s="214">
        <v>19</v>
      </c>
      <c r="C16" s="123" t="s">
        <v>28</v>
      </c>
      <c r="D16" s="111">
        <f t="shared" si="0"/>
        <v>21</v>
      </c>
      <c r="E16" s="189"/>
      <c r="F16" s="131"/>
      <c r="G16" s="132"/>
      <c r="H16" s="132"/>
      <c r="I16" s="148">
        <v>1</v>
      </c>
      <c r="J16" s="132"/>
      <c r="K16" s="148">
        <v>1</v>
      </c>
      <c r="L16" s="132"/>
      <c r="M16" s="133"/>
      <c r="N16" s="140">
        <f t="shared" si="1"/>
        <v>2</v>
      </c>
      <c r="O16" s="67"/>
      <c r="P16" s="131"/>
      <c r="Q16" s="132"/>
      <c r="R16" s="132"/>
      <c r="S16" s="134">
        <v>1</v>
      </c>
      <c r="T16" s="132"/>
      <c r="U16" s="132">
        <v>20</v>
      </c>
      <c r="V16" s="132"/>
      <c r="W16" s="133"/>
      <c r="X16" s="68"/>
      <c r="Y16" s="32"/>
      <c r="Z16" s="225"/>
      <c r="AA16" s="230"/>
      <c r="AB16" s="231"/>
      <c r="AC16" s="231"/>
      <c r="AD16" s="231"/>
      <c r="AE16" s="231"/>
      <c r="AF16" s="232"/>
      <c r="AG16" s="232"/>
      <c r="AH16" s="232"/>
      <c r="AI16" s="233">
        <f t="shared" si="2"/>
        <v>0</v>
      </c>
      <c r="AJ16" s="225"/>
      <c r="AK16" s="230"/>
      <c r="AL16" s="231"/>
      <c r="AM16" s="233">
        <f t="shared" si="3"/>
        <v>0</v>
      </c>
      <c r="AN16" s="225"/>
      <c r="AO16" s="230"/>
      <c r="AP16" s="231"/>
      <c r="AQ16" s="231"/>
      <c r="AR16" s="231">
        <v>1</v>
      </c>
      <c r="AS16" s="231"/>
      <c r="AT16" s="232">
        <v>10</v>
      </c>
      <c r="AU16" s="233">
        <f t="shared" si="4"/>
        <v>11</v>
      </c>
      <c r="AV16" s="68"/>
      <c r="AW16" s="32">
        <v>10</v>
      </c>
    </row>
    <row r="17" spans="1:49" ht="12.75" customHeight="1">
      <c r="A17" s="183">
        <v>14</v>
      </c>
      <c r="B17" s="213">
        <v>12</v>
      </c>
      <c r="C17" s="123" t="s">
        <v>20</v>
      </c>
      <c r="D17" s="111">
        <f t="shared" si="0"/>
        <v>17</v>
      </c>
      <c r="E17" s="189"/>
      <c r="F17" s="131"/>
      <c r="G17" s="132"/>
      <c r="H17" s="148">
        <v>1</v>
      </c>
      <c r="I17" s="132"/>
      <c r="J17" s="148">
        <v>1</v>
      </c>
      <c r="K17" s="132"/>
      <c r="L17" s="132"/>
      <c r="M17" s="133"/>
      <c r="N17" s="140">
        <f t="shared" si="1"/>
        <v>2</v>
      </c>
      <c r="O17" s="67"/>
      <c r="P17" s="131"/>
      <c r="Q17" s="132"/>
      <c r="R17" s="132">
        <v>16</v>
      </c>
      <c r="S17" s="134"/>
      <c r="T17" s="132">
        <v>1</v>
      </c>
      <c r="U17" s="132"/>
      <c r="V17" s="132"/>
      <c r="W17" s="133"/>
      <c r="X17" s="68"/>
      <c r="Y17" s="32"/>
      <c r="Z17" s="225"/>
      <c r="AA17" s="230"/>
      <c r="AB17" s="231"/>
      <c r="AC17" s="231"/>
      <c r="AD17" s="231"/>
      <c r="AE17" s="231"/>
      <c r="AF17" s="232"/>
      <c r="AG17" s="232"/>
      <c r="AH17" s="232"/>
      <c r="AI17" s="233">
        <f t="shared" si="2"/>
        <v>0</v>
      </c>
      <c r="AJ17" s="225"/>
      <c r="AK17" s="230"/>
      <c r="AL17" s="231"/>
      <c r="AM17" s="233">
        <f t="shared" si="3"/>
        <v>0</v>
      </c>
      <c r="AN17" s="225"/>
      <c r="AO17" s="230"/>
      <c r="AP17" s="231"/>
      <c r="AQ17" s="231">
        <v>6</v>
      </c>
      <c r="AR17" s="231"/>
      <c r="AS17" s="231">
        <v>1</v>
      </c>
      <c r="AT17" s="232"/>
      <c r="AU17" s="233">
        <f t="shared" si="4"/>
        <v>7</v>
      </c>
      <c r="AV17" s="68"/>
      <c r="AW17" s="32">
        <v>10</v>
      </c>
    </row>
    <row r="18" spans="1:49" ht="12.75" customHeight="1">
      <c r="A18" s="183">
        <v>15</v>
      </c>
      <c r="B18" s="213">
        <v>18</v>
      </c>
      <c r="C18" s="122" t="s">
        <v>42</v>
      </c>
      <c r="D18" s="111">
        <f t="shared" si="0"/>
        <v>15</v>
      </c>
      <c r="E18" s="189"/>
      <c r="F18" s="131"/>
      <c r="G18" s="148">
        <v>1</v>
      </c>
      <c r="H18" s="132"/>
      <c r="I18" s="132"/>
      <c r="J18" s="132"/>
      <c r="K18" s="132"/>
      <c r="L18" s="132"/>
      <c r="M18" s="133"/>
      <c r="N18" s="140">
        <f t="shared" si="1"/>
        <v>1</v>
      </c>
      <c r="O18" s="67"/>
      <c r="P18" s="131"/>
      <c r="Q18" s="132">
        <v>15</v>
      </c>
      <c r="R18" s="132"/>
      <c r="S18" s="134"/>
      <c r="T18" s="132"/>
      <c r="U18" s="132"/>
      <c r="V18" s="132"/>
      <c r="W18" s="133"/>
      <c r="X18" s="68"/>
      <c r="Y18" s="32"/>
      <c r="Z18" s="225"/>
      <c r="AA18" s="230"/>
      <c r="AB18" s="231"/>
      <c r="AC18" s="231"/>
      <c r="AD18" s="231"/>
      <c r="AE18" s="231"/>
      <c r="AF18" s="232"/>
      <c r="AG18" s="232"/>
      <c r="AH18" s="232"/>
      <c r="AI18" s="233">
        <f t="shared" si="2"/>
        <v>0</v>
      </c>
      <c r="AJ18" s="225"/>
      <c r="AK18" s="230"/>
      <c r="AL18" s="231"/>
      <c r="AM18" s="233">
        <f t="shared" si="3"/>
        <v>0</v>
      </c>
      <c r="AN18" s="225"/>
      <c r="AO18" s="230"/>
      <c r="AP18" s="231">
        <v>15</v>
      </c>
      <c r="AQ18" s="231"/>
      <c r="AR18" s="231"/>
      <c r="AS18" s="231"/>
      <c r="AT18" s="232"/>
      <c r="AU18" s="233">
        <f t="shared" si="4"/>
        <v>15</v>
      </c>
      <c r="AV18" s="68"/>
      <c r="AW18" s="32"/>
    </row>
    <row r="19" spans="1:49" ht="12.75" customHeight="1">
      <c r="A19" s="183">
        <v>15</v>
      </c>
      <c r="B19" s="213">
        <v>7</v>
      </c>
      <c r="C19" s="123" t="s">
        <v>164</v>
      </c>
      <c r="D19" s="111">
        <f t="shared" si="0"/>
        <v>25</v>
      </c>
      <c r="E19" s="189"/>
      <c r="F19" s="131"/>
      <c r="G19" s="132"/>
      <c r="H19" s="148">
        <v>3</v>
      </c>
      <c r="I19" s="148">
        <v>1</v>
      </c>
      <c r="J19" s="132"/>
      <c r="K19" s="132"/>
      <c r="L19" s="132"/>
      <c r="M19" s="133"/>
      <c r="N19" s="140">
        <f t="shared" si="1"/>
        <v>4</v>
      </c>
      <c r="O19" s="67"/>
      <c r="P19" s="131">
        <v>1</v>
      </c>
      <c r="Q19" s="132"/>
      <c r="R19" s="132">
        <v>23</v>
      </c>
      <c r="S19" s="134">
        <v>1</v>
      </c>
      <c r="T19" s="132"/>
      <c r="U19" s="132"/>
      <c r="V19" s="132"/>
      <c r="W19" s="133"/>
      <c r="X19" s="68"/>
      <c r="Y19" s="32">
        <v>11</v>
      </c>
      <c r="Z19" s="225"/>
      <c r="AA19" s="230"/>
      <c r="AB19" s="231"/>
      <c r="AC19" s="231"/>
      <c r="AD19" s="231"/>
      <c r="AE19" s="231"/>
      <c r="AF19" s="232"/>
      <c r="AG19" s="232"/>
      <c r="AH19" s="232"/>
      <c r="AI19" s="233">
        <f t="shared" si="2"/>
        <v>0</v>
      </c>
      <c r="AJ19" s="225"/>
      <c r="AK19" s="230"/>
      <c r="AL19" s="231"/>
      <c r="AM19" s="233">
        <f t="shared" si="3"/>
        <v>0</v>
      </c>
      <c r="AN19" s="225"/>
      <c r="AO19" s="230">
        <v>1</v>
      </c>
      <c r="AP19" s="231"/>
      <c r="AQ19" s="231">
        <v>2</v>
      </c>
      <c r="AR19" s="231">
        <v>1</v>
      </c>
      <c r="AS19" s="231"/>
      <c r="AT19" s="232"/>
      <c r="AU19" s="233">
        <f t="shared" si="4"/>
        <v>4</v>
      </c>
      <c r="AV19" s="68"/>
      <c r="AW19" s="32">
        <v>10</v>
      </c>
    </row>
    <row r="20" spans="1:49" ht="12.75" customHeight="1">
      <c r="A20" s="191">
        <v>17</v>
      </c>
      <c r="B20" s="213">
        <v>14</v>
      </c>
      <c r="C20" s="122" t="s">
        <v>22</v>
      </c>
      <c r="D20" s="111">
        <f t="shared" si="0"/>
        <v>11</v>
      </c>
      <c r="E20" s="189"/>
      <c r="F20" s="246">
        <v>4</v>
      </c>
      <c r="G20" s="132"/>
      <c r="H20" s="148">
        <v>3</v>
      </c>
      <c r="I20" s="134"/>
      <c r="J20" s="148">
        <v>4</v>
      </c>
      <c r="K20" s="132"/>
      <c r="L20" s="132"/>
      <c r="M20" s="133"/>
      <c r="N20" s="140">
        <f t="shared" si="1"/>
        <v>11</v>
      </c>
      <c r="O20" s="67"/>
      <c r="P20" s="131">
        <v>3</v>
      </c>
      <c r="Q20" s="132"/>
      <c r="R20" s="132">
        <v>6</v>
      </c>
      <c r="S20" s="134"/>
      <c r="T20" s="132">
        <v>27</v>
      </c>
      <c r="U20" s="132"/>
      <c r="V20" s="132"/>
      <c r="W20" s="133"/>
      <c r="X20" s="68"/>
      <c r="Y20" s="32">
        <v>3</v>
      </c>
      <c r="Z20" s="225"/>
      <c r="AA20" s="230">
        <v>3</v>
      </c>
      <c r="AB20" s="231"/>
      <c r="AC20" s="231">
        <v>2</v>
      </c>
      <c r="AD20" s="231"/>
      <c r="AE20" s="231">
        <v>1</v>
      </c>
      <c r="AF20" s="232"/>
      <c r="AG20" s="232"/>
      <c r="AH20" s="232"/>
      <c r="AI20" s="233">
        <f t="shared" si="2"/>
        <v>6</v>
      </c>
      <c r="AJ20" s="225"/>
      <c r="AK20" s="230"/>
      <c r="AL20" s="231"/>
      <c r="AM20" s="233">
        <f t="shared" si="3"/>
        <v>0</v>
      </c>
      <c r="AN20" s="225"/>
      <c r="AO20" s="230"/>
      <c r="AP20" s="231"/>
      <c r="AQ20" s="231">
        <v>1</v>
      </c>
      <c r="AR20" s="231"/>
      <c r="AS20" s="231">
        <v>1</v>
      </c>
      <c r="AT20" s="232"/>
      <c r="AU20" s="233">
        <f t="shared" si="4"/>
        <v>2</v>
      </c>
      <c r="AV20" s="68"/>
      <c r="AW20" s="32"/>
    </row>
    <row r="21" spans="1:49" ht="12.75" customHeight="1">
      <c r="A21" s="191">
        <v>18</v>
      </c>
      <c r="B21" s="213">
        <v>16</v>
      </c>
      <c r="C21" s="123" t="s">
        <v>303</v>
      </c>
      <c r="D21" s="111">
        <f t="shared" si="0"/>
        <v>9</v>
      </c>
      <c r="E21" s="189"/>
      <c r="F21" s="131"/>
      <c r="G21" s="132"/>
      <c r="H21" s="132"/>
      <c r="I21" s="148">
        <v>1</v>
      </c>
      <c r="J21" s="132"/>
      <c r="K21" s="132"/>
      <c r="L21" s="132"/>
      <c r="M21" s="133"/>
      <c r="N21" s="140">
        <f t="shared" si="1"/>
        <v>1</v>
      </c>
      <c r="O21" s="67"/>
      <c r="P21" s="131"/>
      <c r="Q21" s="132"/>
      <c r="R21" s="132"/>
      <c r="S21" s="134">
        <v>9</v>
      </c>
      <c r="T21" s="132"/>
      <c r="U21" s="132"/>
      <c r="V21" s="132"/>
      <c r="W21" s="133"/>
      <c r="X21" s="68"/>
      <c r="Y21" s="32">
        <v>8</v>
      </c>
      <c r="Z21" s="225"/>
      <c r="AA21" s="230"/>
      <c r="AB21" s="231"/>
      <c r="AC21" s="231"/>
      <c r="AD21" s="231"/>
      <c r="AE21" s="231"/>
      <c r="AF21" s="232"/>
      <c r="AG21" s="232"/>
      <c r="AH21" s="232"/>
      <c r="AI21" s="233">
        <f t="shared" si="2"/>
        <v>0</v>
      </c>
      <c r="AJ21" s="225"/>
      <c r="AK21" s="230"/>
      <c r="AL21" s="231"/>
      <c r="AM21" s="233">
        <f t="shared" si="3"/>
        <v>0</v>
      </c>
      <c r="AN21" s="225"/>
      <c r="AO21" s="230"/>
      <c r="AP21" s="231"/>
      <c r="AQ21" s="231"/>
      <c r="AR21" s="231">
        <v>1</v>
      </c>
      <c r="AS21" s="231"/>
      <c r="AT21" s="232"/>
      <c r="AU21" s="233">
        <f t="shared" si="4"/>
        <v>1</v>
      </c>
      <c r="AV21" s="68"/>
      <c r="AW21" s="32"/>
    </row>
    <row r="22" spans="1:49" ht="12.75" customHeight="1">
      <c r="A22" s="191">
        <v>19</v>
      </c>
      <c r="B22" s="214">
        <v>23</v>
      </c>
      <c r="C22" s="122" t="s">
        <v>18</v>
      </c>
      <c r="D22" s="111">
        <f t="shared" si="0"/>
        <v>8</v>
      </c>
      <c r="E22" s="189"/>
      <c r="F22" s="131"/>
      <c r="G22" s="132"/>
      <c r="H22" s="132"/>
      <c r="I22" s="132"/>
      <c r="J22" s="132"/>
      <c r="K22" s="132"/>
      <c r="L22" s="148">
        <v>1</v>
      </c>
      <c r="M22" s="133"/>
      <c r="N22" s="140">
        <f t="shared" si="1"/>
        <v>1</v>
      </c>
      <c r="O22" s="67"/>
      <c r="P22" s="131"/>
      <c r="Q22" s="132"/>
      <c r="R22" s="132"/>
      <c r="S22" s="134"/>
      <c r="T22" s="132"/>
      <c r="U22" s="132"/>
      <c r="V22" s="132">
        <v>7</v>
      </c>
      <c r="W22" s="133"/>
      <c r="X22" s="68"/>
      <c r="Y22" s="32">
        <v>1</v>
      </c>
      <c r="Z22" s="225"/>
      <c r="AA22" s="230"/>
      <c r="AB22" s="231"/>
      <c r="AC22" s="231"/>
      <c r="AD22" s="231"/>
      <c r="AE22" s="231"/>
      <c r="AF22" s="232"/>
      <c r="AG22" s="232"/>
      <c r="AH22" s="232"/>
      <c r="AI22" s="233">
        <f t="shared" si="2"/>
        <v>0</v>
      </c>
      <c r="AJ22" s="225"/>
      <c r="AK22" s="230">
        <v>6</v>
      </c>
      <c r="AL22" s="231"/>
      <c r="AM22" s="233">
        <f t="shared" si="3"/>
        <v>6</v>
      </c>
      <c r="AN22" s="225"/>
      <c r="AO22" s="230"/>
      <c r="AP22" s="231"/>
      <c r="AQ22" s="231"/>
      <c r="AR22" s="231"/>
      <c r="AS22" s="231">
        <v>1</v>
      </c>
      <c r="AT22" s="232"/>
      <c r="AU22" s="233">
        <f t="shared" si="4"/>
        <v>1</v>
      </c>
      <c r="AV22" s="68"/>
      <c r="AW22" s="32"/>
    </row>
    <row r="23" spans="1:49" ht="12.75" customHeight="1">
      <c r="A23" s="191">
        <v>20</v>
      </c>
      <c r="B23" s="213">
        <v>17</v>
      </c>
      <c r="C23" s="123" t="s">
        <v>183</v>
      </c>
      <c r="D23" s="111">
        <f t="shared" si="0"/>
        <v>2</v>
      </c>
      <c r="E23" s="189"/>
      <c r="F23" s="131"/>
      <c r="G23" s="132"/>
      <c r="H23" s="148">
        <v>1</v>
      </c>
      <c r="I23" s="134"/>
      <c r="J23" s="148">
        <v>1</v>
      </c>
      <c r="K23" s="132"/>
      <c r="L23" s="132"/>
      <c r="M23" s="133"/>
      <c r="N23" s="140">
        <f t="shared" si="1"/>
        <v>2</v>
      </c>
      <c r="O23" s="67"/>
      <c r="P23" s="131"/>
      <c r="Q23" s="132"/>
      <c r="R23" s="132">
        <v>1</v>
      </c>
      <c r="S23" s="134"/>
      <c r="T23" s="132">
        <v>1</v>
      </c>
      <c r="U23" s="132"/>
      <c r="V23" s="132"/>
      <c r="W23" s="133"/>
      <c r="X23" s="68"/>
      <c r="Y23" s="32">
        <v>2</v>
      </c>
      <c r="Z23" s="225"/>
      <c r="AA23" s="230"/>
      <c r="AB23" s="231"/>
      <c r="AC23" s="231"/>
      <c r="AD23" s="231"/>
      <c r="AE23" s="231"/>
      <c r="AF23" s="232"/>
      <c r="AG23" s="232"/>
      <c r="AH23" s="232"/>
      <c r="AI23" s="233">
        <f t="shared" si="2"/>
        <v>0</v>
      </c>
      <c r="AJ23" s="225"/>
      <c r="AK23" s="230"/>
      <c r="AL23" s="231"/>
      <c r="AM23" s="233">
        <f t="shared" si="3"/>
        <v>0</v>
      </c>
      <c r="AN23" s="225"/>
      <c r="AO23" s="230"/>
      <c r="AP23" s="231"/>
      <c r="AQ23" s="231"/>
      <c r="AR23" s="231"/>
      <c r="AS23" s="231"/>
      <c r="AT23" s="232"/>
      <c r="AU23" s="233">
        <f t="shared" si="4"/>
        <v>0</v>
      </c>
      <c r="AV23" s="68"/>
      <c r="AW23" s="32"/>
    </row>
    <row r="24" spans="1:49" ht="12.75" customHeight="1">
      <c r="A24" s="191">
        <v>21</v>
      </c>
      <c r="B24" s="213">
        <v>15</v>
      </c>
      <c r="C24" s="123" t="s">
        <v>61</v>
      </c>
      <c r="D24" s="111">
        <f t="shared" si="0"/>
        <v>1</v>
      </c>
      <c r="E24" s="189"/>
      <c r="F24" s="131"/>
      <c r="G24" s="132"/>
      <c r="H24" s="132"/>
      <c r="I24" s="134"/>
      <c r="J24" s="132"/>
      <c r="K24" s="148">
        <v>1</v>
      </c>
      <c r="L24" s="132"/>
      <c r="M24" s="133"/>
      <c r="N24" s="140">
        <f t="shared" si="1"/>
        <v>1</v>
      </c>
      <c r="O24" s="67"/>
      <c r="P24" s="131"/>
      <c r="Q24" s="132"/>
      <c r="R24" s="132"/>
      <c r="S24" s="134"/>
      <c r="T24" s="132"/>
      <c r="U24" s="132">
        <v>1</v>
      </c>
      <c r="V24" s="132"/>
      <c r="W24" s="133"/>
      <c r="X24" s="68"/>
      <c r="Y24" s="32"/>
      <c r="Z24" s="225"/>
      <c r="AA24" s="230"/>
      <c r="AB24" s="231"/>
      <c r="AC24" s="231"/>
      <c r="AD24" s="231"/>
      <c r="AE24" s="231"/>
      <c r="AF24" s="232"/>
      <c r="AG24" s="232"/>
      <c r="AH24" s="232"/>
      <c r="AI24" s="233">
        <f t="shared" si="2"/>
        <v>0</v>
      </c>
      <c r="AJ24" s="225"/>
      <c r="AK24" s="230"/>
      <c r="AL24" s="231"/>
      <c r="AM24" s="233">
        <f t="shared" si="3"/>
        <v>0</v>
      </c>
      <c r="AN24" s="225"/>
      <c r="AO24" s="230"/>
      <c r="AP24" s="231"/>
      <c r="AQ24" s="231"/>
      <c r="AR24" s="231"/>
      <c r="AS24" s="231"/>
      <c r="AT24" s="232">
        <v>1</v>
      </c>
      <c r="AU24" s="233">
        <f t="shared" si="4"/>
        <v>1</v>
      </c>
      <c r="AV24" s="68"/>
      <c r="AW24" s="32"/>
    </row>
    <row r="25" spans="1:49" ht="12.75" customHeight="1">
      <c r="A25" s="191">
        <v>21</v>
      </c>
      <c r="B25" s="214">
        <v>24</v>
      </c>
      <c r="C25" s="123" t="s">
        <v>45</v>
      </c>
      <c r="D25" s="111">
        <f t="shared" si="0"/>
        <v>1</v>
      </c>
      <c r="E25" s="189"/>
      <c r="F25" s="131"/>
      <c r="G25" s="132"/>
      <c r="H25" s="132"/>
      <c r="I25" s="132"/>
      <c r="J25" s="132"/>
      <c r="K25" s="148">
        <v>1</v>
      </c>
      <c r="L25" s="132"/>
      <c r="M25" s="133"/>
      <c r="N25" s="140">
        <f t="shared" si="1"/>
        <v>1</v>
      </c>
      <c r="O25" s="67"/>
      <c r="P25" s="131"/>
      <c r="Q25" s="132"/>
      <c r="R25" s="132"/>
      <c r="S25" s="134"/>
      <c r="T25" s="132"/>
      <c r="U25" s="132">
        <v>1</v>
      </c>
      <c r="V25" s="132"/>
      <c r="W25" s="133"/>
      <c r="X25" s="68"/>
      <c r="Y25" s="32"/>
      <c r="Z25" s="225"/>
      <c r="AA25" s="230"/>
      <c r="AB25" s="231"/>
      <c r="AC25" s="231"/>
      <c r="AD25" s="231"/>
      <c r="AE25" s="231"/>
      <c r="AF25" s="232"/>
      <c r="AG25" s="232"/>
      <c r="AH25" s="232"/>
      <c r="AI25" s="233">
        <f t="shared" si="2"/>
        <v>0</v>
      </c>
      <c r="AJ25" s="225"/>
      <c r="AK25" s="230"/>
      <c r="AL25" s="231"/>
      <c r="AM25" s="233">
        <f t="shared" si="3"/>
        <v>0</v>
      </c>
      <c r="AN25" s="225"/>
      <c r="AO25" s="230"/>
      <c r="AP25" s="231"/>
      <c r="AQ25" s="231"/>
      <c r="AR25" s="231"/>
      <c r="AS25" s="231"/>
      <c r="AT25" s="232">
        <v>1</v>
      </c>
      <c r="AU25" s="233">
        <f t="shared" si="4"/>
        <v>1</v>
      </c>
      <c r="AV25" s="68"/>
      <c r="AW25" s="32"/>
    </row>
    <row r="26" spans="1:49" ht="12.75" customHeight="1">
      <c r="A26" s="184" t="s">
        <v>56</v>
      </c>
      <c r="B26" s="214">
        <v>21</v>
      </c>
      <c r="C26" s="124" t="s">
        <v>31</v>
      </c>
      <c r="D26" s="111">
        <f t="shared" si="0"/>
        <v>0</v>
      </c>
      <c r="E26" s="189"/>
      <c r="F26" s="131"/>
      <c r="G26" s="132"/>
      <c r="H26" s="132"/>
      <c r="I26" s="132"/>
      <c r="J26" s="132"/>
      <c r="K26" s="132"/>
      <c r="L26" s="132"/>
      <c r="M26" s="133"/>
      <c r="N26" s="140">
        <f t="shared" si="1"/>
        <v>0</v>
      </c>
      <c r="O26" s="67"/>
      <c r="P26" s="131"/>
      <c r="Q26" s="132"/>
      <c r="R26" s="132"/>
      <c r="S26" s="134"/>
      <c r="T26" s="132"/>
      <c r="U26" s="132"/>
      <c r="V26" s="132"/>
      <c r="W26" s="133"/>
      <c r="X26" s="68"/>
      <c r="Y26" s="32"/>
      <c r="Z26" s="225"/>
      <c r="AA26" s="230"/>
      <c r="AB26" s="231"/>
      <c r="AC26" s="231"/>
      <c r="AD26" s="231"/>
      <c r="AE26" s="231"/>
      <c r="AF26" s="232"/>
      <c r="AG26" s="232"/>
      <c r="AH26" s="232"/>
      <c r="AI26" s="233">
        <f t="shared" si="2"/>
        <v>0</v>
      </c>
      <c r="AJ26" s="225"/>
      <c r="AK26" s="230"/>
      <c r="AL26" s="231"/>
      <c r="AM26" s="233">
        <f t="shared" si="3"/>
        <v>0</v>
      </c>
      <c r="AN26" s="225"/>
      <c r="AO26" s="230"/>
      <c r="AP26" s="231"/>
      <c r="AQ26" s="231"/>
      <c r="AR26" s="231"/>
      <c r="AS26" s="231"/>
      <c r="AT26" s="232"/>
      <c r="AU26" s="233">
        <f t="shared" si="4"/>
        <v>0</v>
      </c>
      <c r="AV26" s="68"/>
      <c r="AW26" s="32"/>
    </row>
    <row r="27" spans="1:49" ht="12.75" customHeight="1">
      <c r="A27" s="184" t="s">
        <v>56</v>
      </c>
      <c r="B27" s="214">
        <v>22</v>
      </c>
      <c r="C27" s="123" t="s">
        <v>21</v>
      </c>
      <c r="D27" s="111">
        <f t="shared" si="0"/>
        <v>0</v>
      </c>
      <c r="E27" s="189"/>
      <c r="F27" s="131"/>
      <c r="G27" s="132"/>
      <c r="H27" s="132"/>
      <c r="I27" s="134"/>
      <c r="J27" s="132"/>
      <c r="K27" s="132"/>
      <c r="L27" s="132"/>
      <c r="M27" s="133"/>
      <c r="N27" s="140">
        <f t="shared" si="1"/>
        <v>0</v>
      </c>
      <c r="O27" s="67"/>
      <c r="P27" s="131"/>
      <c r="Q27" s="132"/>
      <c r="R27" s="132"/>
      <c r="S27" s="134"/>
      <c r="T27" s="132"/>
      <c r="U27" s="132"/>
      <c r="V27" s="132"/>
      <c r="W27" s="133"/>
      <c r="X27" s="68"/>
      <c r="Y27" s="32"/>
      <c r="Z27" s="225"/>
      <c r="AA27" s="230"/>
      <c r="AB27" s="231"/>
      <c r="AC27" s="231"/>
      <c r="AD27" s="231"/>
      <c r="AE27" s="231"/>
      <c r="AF27" s="232"/>
      <c r="AG27" s="232"/>
      <c r="AH27" s="232"/>
      <c r="AI27" s="233">
        <f t="shared" si="2"/>
        <v>0</v>
      </c>
      <c r="AJ27" s="225"/>
      <c r="AK27" s="230"/>
      <c r="AL27" s="231"/>
      <c r="AM27" s="233">
        <f t="shared" si="3"/>
        <v>0</v>
      </c>
      <c r="AN27" s="225"/>
      <c r="AO27" s="230"/>
      <c r="AP27" s="231"/>
      <c r="AQ27" s="231"/>
      <c r="AR27" s="231"/>
      <c r="AS27" s="231"/>
      <c r="AT27" s="232"/>
      <c r="AU27" s="233">
        <f t="shared" si="4"/>
        <v>0</v>
      </c>
      <c r="AV27" s="68"/>
      <c r="AW27" s="32"/>
    </row>
    <row r="28" spans="1:49" ht="12.75" customHeight="1">
      <c r="A28" s="184" t="s">
        <v>56</v>
      </c>
      <c r="B28" s="214">
        <v>24</v>
      </c>
      <c r="C28" s="123" t="s">
        <v>113</v>
      </c>
      <c r="D28" s="111">
        <f t="shared" si="0"/>
        <v>0</v>
      </c>
      <c r="E28" s="189"/>
      <c r="F28" s="131"/>
      <c r="G28" s="132"/>
      <c r="H28" s="132"/>
      <c r="I28" s="134"/>
      <c r="J28" s="132"/>
      <c r="K28" s="132"/>
      <c r="L28" s="132"/>
      <c r="M28" s="133"/>
      <c r="N28" s="140">
        <f t="shared" si="1"/>
        <v>0</v>
      </c>
      <c r="O28" s="67"/>
      <c r="P28" s="131"/>
      <c r="Q28" s="132"/>
      <c r="R28" s="132"/>
      <c r="S28" s="134"/>
      <c r="T28" s="132"/>
      <c r="U28" s="132"/>
      <c r="V28" s="132"/>
      <c r="W28" s="133"/>
      <c r="X28" s="68"/>
      <c r="Y28" s="32"/>
      <c r="Z28" s="225"/>
      <c r="AA28" s="230"/>
      <c r="AB28" s="231"/>
      <c r="AC28" s="231"/>
      <c r="AD28" s="231"/>
      <c r="AE28" s="231"/>
      <c r="AF28" s="232"/>
      <c r="AG28" s="232"/>
      <c r="AH28" s="232"/>
      <c r="AI28" s="233">
        <f t="shared" si="2"/>
        <v>0</v>
      </c>
      <c r="AJ28" s="225"/>
      <c r="AK28" s="230"/>
      <c r="AL28" s="231"/>
      <c r="AM28" s="233">
        <f t="shared" si="3"/>
        <v>0</v>
      </c>
      <c r="AN28" s="225"/>
      <c r="AO28" s="230"/>
      <c r="AP28" s="231"/>
      <c r="AQ28" s="231"/>
      <c r="AR28" s="231"/>
      <c r="AS28" s="231"/>
      <c r="AT28" s="232"/>
      <c r="AU28" s="233">
        <f t="shared" si="4"/>
        <v>0</v>
      </c>
      <c r="AV28" s="68"/>
      <c r="AW28" s="32"/>
    </row>
    <row r="29" spans="1:49" ht="12.75" customHeight="1">
      <c r="A29" s="184" t="s">
        <v>56</v>
      </c>
      <c r="B29" s="215" t="s">
        <v>56</v>
      </c>
      <c r="C29" s="124" t="s">
        <v>24</v>
      </c>
      <c r="D29" s="111">
        <f t="shared" si="0"/>
        <v>0</v>
      </c>
      <c r="E29" s="189"/>
      <c r="F29" s="131"/>
      <c r="G29" s="132"/>
      <c r="H29" s="132"/>
      <c r="I29" s="134"/>
      <c r="J29" s="132"/>
      <c r="K29" s="132"/>
      <c r="L29" s="132"/>
      <c r="M29" s="133"/>
      <c r="N29" s="140">
        <f t="shared" si="1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  <c r="Z29" s="225"/>
      <c r="AA29" s="230"/>
      <c r="AB29" s="231"/>
      <c r="AC29" s="231"/>
      <c r="AD29" s="231"/>
      <c r="AE29" s="231"/>
      <c r="AF29" s="232"/>
      <c r="AG29" s="232"/>
      <c r="AH29" s="232"/>
      <c r="AI29" s="233">
        <f t="shared" si="2"/>
        <v>0</v>
      </c>
      <c r="AJ29" s="225"/>
      <c r="AK29" s="230"/>
      <c r="AL29" s="231"/>
      <c r="AM29" s="233">
        <f t="shared" si="3"/>
        <v>0</v>
      </c>
      <c r="AN29" s="225"/>
      <c r="AO29" s="230"/>
      <c r="AP29" s="231"/>
      <c r="AQ29" s="231"/>
      <c r="AR29" s="231"/>
      <c r="AS29" s="231"/>
      <c r="AT29" s="232"/>
      <c r="AU29" s="233">
        <f t="shared" si="4"/>
        <v>0</v>
      </c>
      <c r="AV29" s="68"/>
      <c r="AW29" s="32"/>
    </row>
    <row r="30" spans="1:49" ht="12.75" customHeight="1">
      <c r="A30" s="184" t="s">
        <v>56</v>
      </c>
      <c r="B30" s="215" t="s">
        <v>56</v>
      </c>
      <c r="C30" s="124" t="s">
        <v>124</v>
      </c>
      <c r="D30" s="111">
        <f t="shared" si="0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1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  <c r="Z30" s="225"/>
      <c r="AA30" s="230"/>
      <c r="AB30" s="231"/>
      <c r="AC30" s="231"/>
      <c r="AD30" s="231"/>
      <c r="AE30" s="231"/>
      <c r="AF30" s="232"/>
      <c r="AG30" s="232"/>
      <c r="AH30" s="232"/>
      <c r="AI30" s="233">
        <f t="shared" si="2"/>
        <v>0</v>
      </c>
      <c r="AJ30" s="225"/>
      <c r="AK30" s="230"/>
      <c r="AL30" s="231"/>
      <c r="AM30" s="233">
        <f t="shared" si="3"/>
        <v>0</v>
      </c>
      <c r="AN30" s="225"/>
      <c r="AO30" s="230"/>
      <c r="AP30" s="231"/>
      <c r="AQ30" s="231"/>
      <c r="AR30" s="231"/>
      <c r="AS30" s="231"/>
      <c r="AT30" s="232"/>
      <c r="AU30" s="233">
        <f t="shared" si="4"/>
        <v>0</v>
      </c>
      <c r="AV30" s="68"/>
      <c r="AW30" s="32"/>
    </row>
    <row r="31" spans="1:49" ht="12.75" customHeight="1">
      <c r="A31" s="184" t="s">
        <v>56</v>
      </c>
      <c r="B31" s="215" t="s">
        <v>56</v>
      </c>
      <c r="C31" s="123" t="s">
        <v>25</v>
      </c>
      <c r="D31" s="111">
        <f t="shared" si="0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1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  <c r="Z31" s="225"/>
      <c r="AA31" s="230"/>
      <c r="AB31" s="231"/>
      <c r="AC31" s="231"/>
      <c r="AD31" s="231"/>
      <c r="AE31" s="231"/>
      <c r="AF31" s="232"/>
      <c r="AG31" s="232"/>
      <c r="AH31" s="232"/>
      <c r="AI31" s="233">
        <f t="shared" si="2"/>
        <v>0</v>
      </c>
      <c r="AJ31" s="225"/>
      <c r="AK31" s="230"/>
      <c r="AL31" s="231"/>
      <c r="AM31" s="233">
        <f t="shared" si="3"/>
        <v>0</v>
      </c>
      <c r="AN31" s="225"/>
      <c r="AO31" s="230"/>
      <c r="AP31" s="231"/>
      <c r="AQ31" s="231"/>
      <c r="AR31" s="231"/>
      <c r="AS31" s="231"/>
      <c r="AT31" s="232"/>
      <c r="AU31" s="233">
        <f t="shared" si="4"/>
        <v>0</v>
      </c>
      <c r="AV31" s="68"/>
      <c r="AW31" s="32"/>
    </row>
    <row r="32" spans="1:49" ht="12.75" customHeight="1">
      <c r="A32" s="184" t="s">
        <v>56</v>
      </c>
      <c r="B32" s="215" t="s">
        <v>56</v>
      </c>
      <c r="C32" s="123" t="s">
        <v>26</v>
      </c>
      <c r="D32" s="111">
        <f t="shared" si="0"/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t="shared" si="1"/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  <c r="Z32" s="225"/>
      <c r="AA32" s="234"/>
      <c r="AB32" s="235"/>
      <c r="AC32" s="235"/>
      <c r="AD32" s="235"/>
      <c r="AE32" s="235"/>
      <c r="AF32" s="236"/>
      <c r="AG32" s="236"/>
      <c r="AH32" s="236"/>
      <c r="AI32" s="233">
        <f t="shared" si="2"/>
        <v>0</v>
      </c>
      <c r="AJ32" s="225"/>
      <c r="AK32" s="234"/>
      <c r="AL32" s="235"/>
      <c r="AM32" s="233">
        <f t="shared" si="3"/>
        <v>0</v>
      </c>
      <c r="AN32" s="225"/>
      <c r="AO32" s="234"/>
      <c r="AP32" s="235"/>
      <c r="AQ32" s="235"/>
      <c r="AR32" s="235"/>
      <c r="AS32" s="235"/>
      <c r="AT32" s="236"/>
      <c r="AU32" s="233">
        <f t="shared" si="4"/>
        <v>0</v>
      </c>
      <c r="AV32" s="68"/>
      <c r="AW32" s="32"/>
    </row>
    <row r="33" spans="1:49" ht="12.75" customHeight="1">
      <c r="A33" s="184" t="s">
        <v>56</v>
      </c>
      <c r="B33" s="215" t="s">
        <v>56</v>
      </c>
      <c r="C33" s="123" t="s">
        <v>53</v>
      </c>
      <c r="D33" s="111">
        <f t="shared" si="0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1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  <c r="Z33" s="225"/>
      <c r="AA33" s="234"/>
      <c r="AB33" s="235"/>
      <c r="AC33" s="235"/>
      <c r="AD33" s="235"/>
      <c r="AE33" s="235"/>
      <c r="AF33" s="236"/>
      <c r="AG33" s="236"/>
      <c r="AH33" s="236"/>
      <c r="AI33" s="233">
        <f t="shared" si="2"/>
        <v>0</v>
      </c>
      <c r="AJ33" s="225"/>
      <c r="AK33" s="234"/>
      <c r="AL33" s="235"/>
      <c r="AM33" s="233">
        <f t="shared" si="3"/>
        <v>0</v>
      </c>
      <c r="AN33" s="225"/>
      <c r="AO33" s="234"/>
      <c r="AP33" s="235"/>
      <c r="AQ33" s="235"/>
      <c r="AR33" s="235"/>
      <c r="AS33" s="235"/>
      <c r="AT33" s="236"/>
      <c r="AU33" s="233">
        <f t="shared" si="4"/>
        <v>0</v>
      </c>
      <c r="AV33" s="68"/>
      <c r="AW33" s="32"/>
    </row>
    <row r="34" spans="1:49" ht="12.75" customHeight="1">
      <c r="A34" s="184" t="s">
        <v>56</v>
      </c>
      <c r="B34" s="215" t="s">
        <v>56</v>
      </c>
      <c r="C34" s="123" t="s">
        <v>60</v>
      </c>
      <c r="D34" s="111">
        <f t="shared" si="0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1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  <c r="Z34" s="225"/>
      <c r="AA34" s="234"/>
      <c r="AB34" s="235"/>
      <c r="AC34" s="235"/>
      <c r="AD34" s="235"/>
      <c r="AE34" s="235"/>
      <c r="AF34" s="236"/>
      <c r="AG34" s="236"/>
      <c r="AH34" s="237"/>
      <c r="AI34" s="238">
        <f t="shared" si="2"/>
        <v>0</v>
      </c>
      <c r="AJ34" s="225"/>
      <c r="AK34" s="234"/>
      <c r="AL34" s="235"/>
      <c r="AM34" s="238">
        <f t="shared" si="3"/>
        <v>0</v>
      </c>
      <c r="AN34" s="225"/>
      <c r="AO34" s="234"/>
      <c r="AP34" s="235"/>
      <c r="AQ34" s="235"/>
      <c r="AR34" s="235"/>
      <c r="AS34" s="235"/>
      <c r="AT34" s="237"/>
      <c r="AU34" s="238">
        <f t="shared" si="4"/>
        <v>0</v>
      </c>
      <c r="AV34" s="68"/>
      <c r="AW34" s="32"/>
    </row>
    <row r="35" spans="1:49" ht="12.75" customHeight="1">
      <c r="A35" s="184" t="s">
        <v>56</v>
      </c>
      <c r="B35" s="215" t="s">
        <v>56</v>
      </c>
      <c r="C35" s="123" t="s">
        <v>186</v>
      </c>
      <c r="D35" s="111">
        <f t="shared" si="0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1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  <c r="Z35" s="225"/>
      <c r="AA35" s="230"/>
      <c r="AB35" s="231"/>
      <c r="AC35" s="231"/>
      <c r="AD35" s="231"/>
      <c r="AE35" s="231"/>
      <c r="AF35" s="232"/>
      <c r="AG35" s="232"/>
      <c r="AH35" s="239"/>
      <c r="AI35" s="238">
        <f t="shared" si="2"/>
        <v>0</v>
      </c>
      <c r="AJ35" s="225"/>
      <c r="AK35" s="230"/>
      <c r="AL35" s="231"/>
      <c r="AM35" s="238">
        <f t="shared" si="3"/>
        <v>0</v>
      </c>
      <c r="AN35" s="225"/>
      <c r="AO35" s="230"/>
      <c r="AP35" s="231"/>
      <c r="AQ35" s="231"/>
      <c r="AR35" s="231"/>
      <c r="AS35" s="231"/>
      <c r="AT35" s="239"/>
      <c r="AU35" s="238">
        <f t="shared" si="4"/>
        <v>0</v>
      </c>
      <c r="AV35" s="68"/>
      <c r="AW35" s="32"/>
    </row>
    <row r="36" spans="1:49" ht="12.75" customHeight="1">
      <c r="A36" s="184" t="s">
        <v>56</v>
      </c>
      <c r="B36" s="215" t="s">
        <v>56</v>
      </c>
      <c r="C36" s="123" t="s">
        <v>55</v>
      </c>
      <c r="D36" s="111">
        <f t="shared" si="0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1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  <c r="Z36" s="225"/>
      <c r="AA36" s="230"/>
      <c r="AB36" s="231"/>
      <c r="AC36" s="231"/>
      <c r="AD36" s="231"/>
      <c r="AE36" s="231"/>
      <c r="AF36" s="232"/>
      <c r="AG36" s="232"/>
      <c r="AH36" s="239"/>
      <c r="AI36" s="238">
        <f t="shared" si="2"/>
        <v>0</v>
      </c>
      <c r="AJ36" s="225"/>
      <c r="AK36" s="230"/>
      <c r="AL36" s="231"/>
      <c r="AM36" s="238">
        <f t="shared" si="3"/>
        <v>0</v>
      </c>
      <c r="AN36" s="225"/>
      <c r="AO36" s="230"/>
      <c r="AP36" s="231"/>
      <c r="AQ36" s="231"/>
      <c r="AR36" s="231"/>
      <c r="AS36" s="231"/>
      <c r="AT36" s="239"/>
      <c r="AU36" s="238">
        <f t="shared" si="4"/>
        <v>0</v>
      </c>
      <c r="AV36" s="251"/>
      <c r="AW36" s="32"/>
    </row>
    <row r="37" spans="1:49" ht="12.75" customHeight="1">
      <c r="A37" s="184" t="s">
        <v>56</v>
      </c>
      <c r="B37" s="215" t="s">
        <v>56</v>
      </c>
      <c r="C37" s="123" t="s">
        <v>23</v>
      </c>
      <c r="D37" s="111">
        <f t="shared" si="0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1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  <c r="Z37" s="225"/>
      <c r="AA37" s="230"/>
      <c r="AB37" s="231"/>
      <c r="AC37" s="231"/>
      <c r="AD37" s="231"/>
      <c r="AE37" s="231"/>
      <c r="AF37" s="232"/>
      <c r="AG37" s="232"/>
      <c r="AH37" s="239"/>
      <c r="AI37" s="238">
        <f t="shared" si="2"/>
        <v>0</v>
      </c>
      <c r="AJ37" s="225"/>
      <c r="AK37" s="230"/>
      <c r="AL37" s="231"/>
      <c r="AM37" s="238">
        <f t="shared" si="3"/>
        <v>0</v>
      </c>
      <c r="AN37" s="225"/>
      <c r="AO37" s="230"/>
      <c r="AP37" s="231"/>
      <c r="AQ37" s="231"/>
      <c r="AR37" s="231"/>
      <c r="AS37" s="231"/>
      <c r="AT37" s="239"/>
      <c r="AU37" s="238">
        <f t="shared" si="4"/>
        <v>0</v>
      </c>
      <c r="AV37" s="252"/>
      <c r="AW37" s="32"/>
    </row>
    <row r="38" spans="1:49" ht="15.75" thickBot="1">
      <c r="A38" s="185" t="s">
        <v>56</v>
      </c>
      <c r="B38" s="216" t="s">
        <v>56</v>
      </c>
      <c r="C38" s="129" t="s">
        <v>46</v>
      </c>
      <c r="D38" s="111">
        <f t="shared" si="0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1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  <c r="Z38" s="225"/>
      <c r="AA38" s="240"/>
      <c r="AB38" s="241"/>
      <c r="AC38" s="241"/>
      <c r="AD38" s="241"/>
      <c r="AE38" s="241"/>
      <c r="AF38" s="242"/>
      <c r="AG38" s="242"/>
      <c r="AH38" s="243"/>
      <c r="AI38" s="244">
        <f t="shared" si="2"/>
        <v>0</v>
      </c>
      <c r="AJ38" s="225"/>
      <c r="AK38" s="240"/>
      <c r="AL38" s="241"/>
      <c r="AM38" s="244">
        <f t="shared" si="3"/>
        <v>0</v>
      </c>
      <c r="AN38" s="225"/>
      <c r="AO38" s="240"/>
      <c r="AP38" s="241"/>
      <c r="AQ38" s="241"/>
      <c r="AR38" s="241"/>
      <c r="AS38" s="241"/>
      <c r="AT38" s="243"/>
      <c r="AU38" s="244">
        <f t="shared" si="4"/>
        <v>0</v>
      </c>
      <c r="AV38" s="253"/>
      <c r="AW38" s="38"/>
    </row>
    <row r="39" spans="2:23" ht="15">
      <c r="B39" s="187"/>
      <c r="C39" s="128"/>
      <c r="D39" s="31"/>
      <c r="E39" s="26"/>
      <c r="F39" s="26"/>
      <c r="G39" s="26"/>
      <c r="H39" s="27"/>
      <c r="I39" s="50"/>
      <c r="J39" s="28"/>
      <c r="K39" s="29"/>
      <c r="L39" s="29"/>
      <c r="M39" s="29" t="s">
        <v>120</v>
      </c>
      <c r="N39" s="221">
        <f>SUM(N4:N38)</f>
        <v>106</v>
      </c>
      <c r="O39" s="219" t="s">
        <v>410</v>
      </c>
      <c r="P39" s="219"/>
      <c r="Q39" s="26"/>
      <c r="R39" s="27"/>
      <c r="S39" s="50"/>
      <c r="T39" s="28"/>
      <c r="U39" s="29"/>
      <c r="V39" s="29"/>
      <c r="W39" s="29"/>
    </row>
    <row r="40" spans="2:23" ht="12.75">
      <c r="B40" s="218" t="s">
        <v>81</v>
      </c>
      <c r="D40" s="112">
        <v>43628</v>
      </c>
      <c r="F40" s="22"/>
      <c r="H40" s="22"/>
      <c r="I40" s="51"/>
      <c r="M40" s="22"/>
      <c r="N40" s="22"/>
      <c r="P40" s="22"/>
      <c r="Q40" s="22"/>
      <c r="R40" s="22"/>
      <c r="S40" s="51"/>
      <c r="W40" s="22"/>
    </row>
    <row r="41" spans="3:23" ht="12.75">
      <c r="C41" s="113" t="s">
        <v>106</v>
      </c>
      <c r="E41" s="29"/>
      <c r="F41" s="36"/>
      <c r="G41" s="36"/>
      <c r="H41" s="36"/>
      <c r="I41" s="52"/>
      <c r="M41" s="29"/>
      <c r="N41" s="29"/>
      <c r="O41" s="29"/>
      <c r="P41" s="36"/>
      <c r="Q41" s="36"/>
      <c r="R41" s="36"/>
      <c r="S41" s="52"/>
      <c r="W41" s="29"/>
    </row>
    <row r="42" spans="5:19" ht="12.75">
      <c r="E42" s="25"/>
      <c r="F42" s="25"/>
      <c r="G42" s="25"/>
      <c r="H42" s="25"/>
      <c r="I42" s="53"/>
      <c r="O42" s="25"/>
      <c r="P42" s="25"/>
      <c r="Q42" s="25"/>
      <c r="R42" s="25"/>
      <c r="S42" s="53"/>
    </row>
    <row r="43" spans="1:19" ht="12.75">
      <c r="A43" s="319" t="s">
        <v>299</v>
      </c>
      <c r="B43" s="202"/>
      <c r="C43" s="320"/>
      <c r="D43" s="203"/>
      <c r="E43" s="203"/>
      <c r="F43" s="324"/>
      <c r="G43" s="25"/>
      <c r="H43" s="25"/>
      <c r="I43" s="53"/>
      <c r="O43" s="25"/>
      <c r="P43" s="25"/>
      <c r="Q43" s="25"/>
      <c r="R43" s="25"/>
      <c r="S43" s="53"/>
    </row>
    <row r="44" spans="1:21" ht="12.75">
      <c r="A44" s="321" t="s">
        <v>694</v>
      </c>
      <c r="B44" s="202"/>
      <c r="C44" s="322"/>
      <c r="D44" s="203"/>
      <c r="E44" s="203"/>
      <c r="F44" s="324"/>
      <c r="G44" s="25"/>
      <c r="H44" s="25"/>
      <c r="I44" s="53"/>
      <c r="K44" s="34"/>
      <c r="O44" s="25"/>
      <c r="P44" s="25"/>
      <c r="Q44" s="25"/>
      <c r="R44" s="25"/>
      <c r="S44" s="53"/>
      <c r="U44" s="34"/>
    </row>
    <row r="45" spans="1:19" ht="12.75">
      <c r="A45" s="321" t="s">
        <v>300</v>
      </c>
      <c r="B45" s="202"/>
      <c r="C45" s="322"/>
      <c r="D45" s="203"/>
      <c r="E45" s="203"/>
      <c r="F45" s="324"/>
      <c r="G45" s="25"/>
      <c r="H45" s="25"/>
      <c r="I45" s="53"/>
      <c r="O45" s="25"/>
      <c r="P45" s="25"/>
      <c r="Q45" s="25"/>
      <c r="R45" s="25"/>
      <c r="S45" s="53"/>
    </row>
    <row r="46" spans="3:21" ht="12.75">
      <c r="C46" s="33"/>
      <c r="D46" s="97"/>
      <c r="E46" s="25"/>
      <c r="F46" s="25"/>
      <c r="G46" s="25"/>
      <c r="H46" s="25"/>
      <c r="I46" s="53"/>
      <c r="K46" s="25"/>
      <c r="O46" s="25"/>
      <c r="P46" s="25"/>
      <c r="Q46" s="25"/>
      <c r="R46" s="25"/>
      <c r="S46" s="53"/>
      <c r="U46" s="25"/>
    </row>
    <row r="47" spans="3:23" ht="12.75">
      <c r="C47" s="220" t="s">
        <v>409</v>
      </c>
      <c r="D47" s="96">
        <f>SUM(D4:D38)</f>
        <v>1140</v>
      </c>
      <c r="E47" s="25"/>
      <c r="F47" s="25"/>
      <c r="G47" s="25"/>
      <c r="H47" s="25"/>
      <c r="I47" s="53"/>
      <c r="M47" s="25"/>
      <c r="N47" s="25"/>
      <c r="O47" s="25"/>
      <c r="P47" s="25"/>
      <c r="Q47" s="25"/>
      <c r="R47" s="25"/>
      <c r="S47" s="53"/>
      <c r="W47" s="25"/>
    </row>
    <row r="48" spans="5:19" ht="12.75">
      <c r="E48" s="25"/>
      <c r="F48" s="25"/>
      <c r="G48" s="25"/>
      <c r="H48" s="25"/>
      <c r="I48" s="53"/>
      <c r="O48" s="25"/>
      <c r="P48" s="25"/>
      <c r="Q48" s="25"/>
      <c r="R48" s="25"/>
      <c r="S48" s="53"/>
    </row>
  </sheetData>
  <sheetProtection/>
  <mergeCells count="11">
    <mergeCell ref="Y1:Y2"/>
    <mergeCell ref="AA1:AI2"/>
    <mergeCell ref="AK1:AM2"/>
    <mergeCell ref="AO1:AU2"/>
    <mergeCell ref="AW1:AW2"/>
    <mergeCell ref="A1:A3"/>
    <mergeCell ref="B1:B3"/>
    <mergeCell ref="F1:M2"/>
    <mergeCell ref="N1:N3"/>
    <mergeCell ref="P1:W2"/>
    <mergeCell ref="D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96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26" width="2.710937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28125" style="24" customWidth="1"/>
    <col min="34" max="34" width="6.00390625" style="24" customWidth="1"/>
    <col min="35" max="35" width="6.421875" style="24" bestFit="1" customWidth="1"/>
    <col min="36" max="36" width="2.7109375" style="24" customWidth="1"/>
    <col min="37" max="37" width="6.28125" style="24" customWidth="1"/>
    <col min="38" max="38" width="6.00390625" style="24" customWidth="1"/>
    <col min="39" max="39" width="6.421875" style="24" bestFit="1" customWidth="1"/>
    <col min="40" max="40" width="2.7109375" style="24" customWidth="1"/>
    <col min="41" max="46" width="5.7109375" style="24" customWidth="1"/>
    <col min="47" max="47" width="6.421875" style="24" bestFit="1" customWidth="1"/>
    <col min="48" max="48" width="2.7109375" style="10" customWidth="1"/>
    <col min="49" max="49" width="9.28125" style="24" customWidth="1"/>
    <col min="50" max="50" width="2.7109375" style="24" customWidth="1"/>
    <col min="51" max="56" width="5.7109375" style="24" customWidth="1"/>
    <col min="57" max="57" width="6.421875" style="24" bestFit="1" customWidth="1"/>
    <col min="58" max="58" width="2.7109375" style="10" customWidth="1"/>
    <col min="59" max="59" width="9.28125" style="24" customWidth="1"/>
    <col min="60" max="16384" width="11.421875" style="24" customWidth="1"/>
  </cols>
  <sheetData>
    <row r="1" spans="1:59" ht="12.75" customHeight="1">
      <c r="A1" s="461">
        <v>2019</v>
      </c>
      <c r="B1" s="464">
        <v>2018</v>
      </c>
      <c r="C1" s="181" t="s">
        <v>50</v>
      </c>
      <c r="D1" s="453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  <c r="Z1" s="222"/>
      <c r="AA1" s="477" t="s">
        <v>411</v>
      </c>
      <c r="AB1" s="478"/>
      <c r="AC1" s="478"/>
      <c r="AD1" s="478"/>
      <c r="AE1" s="478"/>
      <c r="AF1" s="478"/>
      <c r="AG1" s="478"/>
      <c r="AH1" s="478"/>
      <c r="AI1" s="479"/>
      <c r="AJ1" s="222"/>
      <c r="AK1" s="471" t="s">
        <v>418</v>
      </c>
      <c r="AL1" s="472"/>
      <c r="AM1" s="473"/>
      <c r="AN1" s="222"/>
      <c r="AO1" s="477" t="s">
        <v>429</v>
      </c>
      <c r="AP1" s="478"/>
      <c r="AQ1" s="478"/>
      <c r="AR1" s="478"/>
      <c r="AS1" s="478"/>
      <c r="AT1" s="478"/>
      <c r="AU1" s="479"/>
      <c r="AV1" s="68"/>
      <c r="AW1" s="456" t="s">
        <v>422</v>
      </c>
      <c r="AX1" s="222"/>
      <c r="AY1" s="477" t="s">
        <v>444</v>
      </c>
      <c r="AZ1" s="478"/>
      <c r="BA1" s="478"/>
      <c r="BB1" s="478"/>
      <c r="BC1" s="478"/>
      <c r="BD1" s="478"/>
      <c r="BE1" s="479"/>
      <c r="BF1" s="68"/>
      <c r="BG1" s="456" t="s">
        <v>445</v>
      </c>
    </row>
    <row r="2" spans="1:59" ht="20.25" customHeight="1" thickBot="1">
      <c r="A2" s="462"/>
      <c r="B2" s="465"/>
      <c r="C2" s="94" t="s">
        <v>54</v>
      </c>
      <c r="D2" s="454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  <c r="Z2" s="69"/>
      <c r="AA2" s="480"/>
      <c r="AB2" s="481"/>
      <c r="AC2" s="481"/>
      <c r="AD2" s="481"/>
      <c r="AE2" s="481"/>
      <c r="AF2" s="481"/>
      <c r="AG2" s="481"/>
      <c r="AH2" s="481"/>
      <c r="AI2" s="482"/>
      <c r="AJ2" s="69"/>
      <c r="AK2" s="474"/>
      <c r="AL2" s="475"/>
      <c r="AM2" s="476"/>
      <c r="AN2" s="69"/>
      <c r="AO2" s="480"/>
      <c r="AP2" s="481"/>
      <c r="AQ2" s="481"/>
      <c r="AR2" s="481"/>
      <c r="AS2" s="481"/>
      <c r="AT2" s="481"/>
      <c r="AU2" s="482"/>
      <c r="AV2" s="68"/>
      <c r="AW2" s="457"/>
      <c r="AX2" s="69"/>
      <c r="AY2" s="480"/>
      <c r="AZ2" s="481"/>
      <c r="BA2" s="481"/>
      <c r="BB2" s="481"/>
      <c r="BC2" s="481"/>
      <c r="BD2" s="481"/>
      <c r="BE2" s="482"/>
      <c r="BF2" s="68"/>
      <c r="BG2" s="457"/>
    </row>
    <row r="3" spans="1:59" ht="13.5" customHeight="1" thickBot="1">
      <c r="A3" s="463"/>
      <c r="B3" s="466"/>
      <c r="C3" s="95" t="s">
        <v>16</v>
      </c>
      <c r="D3" s="455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  <c r="Z3" s="223"/>
      <c r="AA3" s="66" t="s">
        <v>187</v>
      </c>
      <c r="AB3" s="44" t="s">
        <v>188</v>
      </c>
      <c r="AC3" s="44" t="s">
        <v>189</v>
      </c>
      <c r="AD3" s="49" t="s">
        <v>190</v>
      </c>
      <c r="AE3" s="45" t="s">
        <v>75</v>
      </c>
      <c r="AF3" s="45" t="s">
        <v>76</v>
      </c>
      <c r="AG3" s="45" t="s">
        <v>78</v>
      </c>
      <c r="AH3" s="46" t="s">
        <v>79</v>
      </c>
      <c r="AI3" s="224" t="s">
        <v>0</v>
      </c>
      <c r="AJ3" s="223"/>
      <c r="AK3" s="66" t="s">
        <v>419</v>
      </c>
      <c r="AL3" s="44" t="s">
        <v>420</v>
      </c>
      <c r="AM3" s="224" t="s">
        <v>0</v>
      </c>
      <c r="AN3" s="223"/>
      <c r="AO3" s="248" t="s">
        <v>423</v>
      </c>
      <c r="AP3" s="249" t="s">
        <v>424</v>
      </c>
      <c r="AQ3" s="249" t="s">
        <v>425</v>
      </c>
      <c r="AR3" s="249" t="s">
        <v>426</v>
      </c>
      <c r="AS3" s="250" t="s">
        <v>427</v>
      </c>
      <c r="AT3" s="250" t="s">
        <v>428</v>
      </c>
      <c r="AU3" s="224" t="s">
        <v>0</v>
      </c>
      <c r="AV3" s="68"/>
      <c r="AW3" s="37" t="s">
        <v>0</v>
      </c>
      <c r="AX3" s="223"/>
      <c r="AY3" s="248" t="s">
        <v>423</v>
      </c>
      <c r="AZ3" s="249" t="s">
        <v>424</v>
      </c>
      <c r="BA3" s="249" t="s">
        <v>425</v>
      </c>
      <c r="BB3" s="249" t="s">
        <v>426</v>
      </c>
      <c r="BC3" s="250" t="s">
        <v>427</v>
      </c>
      <c r="BD3" s="250" t="s">
        <v>428</v>
      </c>
      <c r="BE3" s="224" t="s">
        <v>0</v>
      </c>
      <c r="BF3" s="68"/>
      <c r="BG3" s="37" t="s">
        <v>0</v>
      </c>
    </row>
    <row r="4" spans="1:59" ht="12.75" customHeight="1">
      <c r="A4" s="182">
        <v>1</v>
      </c>
      <c r="B4" s="212">
        <v>1</v>
      </c>
      <c r="C4" s="121" t="s">
        <v>29</v>
      </c>
      <c r="D4" s="111">
        <f aca="true" t="shared" si="0" ref="D4:D38">SUM(Y4+AI4+AM4+AU4+AW4+BE4+BG4)</f>
        <v>506</v>
      </c>
      <c r="E4" s="188"/>
      <c r="F4" s="247">
        <v>5</v>
      </c>
      <c r="G4" s="147">
        <v>2</v>
      </c>
      <c r="H4" s="147">
        <v>1</v>
      </c>
      <c r="I4" s="147">
        <v>1</v>
      </c>
      <c r="J4" s="147">
        <v>6</v>
      </c>
      <c r="K4" s="147">
        <v>2</v>
      </c>
      <c r="L4" s="147">
        <v>3</v>
      </c>
      <c r="M4" s="62"/>
      <c r="N4" s="139">
        <f aca="true" t="shared" si="1" ref="N4:N38">SUM(F4:M4)</f>
        <v>20</v>
      </c>
      <c r="O4" s="67"/>
      <c r="P4" s="130">
        <v>73</v>
      </c>
      <c r="Q4" s="60">
        <v>86</v>
      </c>
      <c r="R4" s="60">
        <v>21</v>
      </c>
      <c r="S4" s="61">
        <v>68</v>
      </c>
      <c r="T4" s="60">
        <v>102</v>
      </c>
      <c r="U4" s="60">
        <v>107</v>
      </c>
      <c r="V4" s="60">
        <v>24</v>
      </c>
      <c r="W4" s="62"/>
      <c r="X4" s="68"/>
      <c r="Y4" s="35">
        <v>10</v>
      </c>
      <c r="Z4" s="225"/>
      <c r="AA4" s="226">
        <v>20</v>
      </c>
      <c r="AB4" s="227">
        <v>20</v>
      </c>
      <c r="AC4" s="227"/>
      <c r="AD4" s="227">
        <v>15</v>
      </c>
      <c r="AE4" s="227">
        <v>19</v>
      </c>
      <c r="AF4" s="228">
        <v>21</v>
      </c>
      <c r="AG4" s="228"/>
      <c r="AH4" s="228"/>
      <c r="AI4" s="229">
        <f aca="true" t="shared" si="2" ref="AI4:AI38">SUM(AA4:AH4)</f>
        <v>95</v>
      </c>
      <c r="AJ4" s="225"/>
      <c r="AK4" s="226"/>
      <c r="AL4" s="227">
        <v>23</v>
      </c>
      <c r="AM4" s="229">
        <f aca="true" t="shared" si="3" ref="AM4:AM38">SUM(AK4:AL4)</f>
        <v>23</v>
      </c>
      <c r="AN4" s="225"/>
      <c r="AO4" s="226">
        <v>12</v>
      </c>
      <c r="AP4" s="227"/>
      <c r="AQ4" s="227">
        <v>10</v>
      </c>
      <c r="AR4" s="227">
        <v>15</v>
      </c>
      <c r="AS4" s="227">
        <v>42</v>
      </c>
      <c r="AT4" s="228">
        <v>20</v>
      </c>
      <c r="AU4" s="229">
        <f aca="true" t="shared" si="4" ref="AU4:AU38">SUM(AO4:AT4)</f>
        <v>99</v>
      </c>
      <c r="AV4" s="68"/>
      <c r="AW4" s="35">
        <v>100</v>
      </c>
      <c r="AX4" s="225"/>
      <c r="AY4" s="226">
        <v>1</v>
      </c>
      <c r="AZ4" s="227">
        <v>26</v>
      </c>
      <c r="BA4" s="227">
        <v>1</v>
      </c>
      <c r="BB4" s="227">
        <v>8</v>
      </c>
      <c r="BC4" s="227">
        <v>13</v>
      </c>
      <c r="BD4" s="228">
        <v>30</v>
      </c>
      <c r="BE4" s="229">
        <f aca="true" t="shared" si="5" ref="BE4:BE38">SUM(AY4:BD4)</f>
        <v>79</v>
      </c>
      <c r="BF4" s="68"/>
      <c r="BG4" s="35">
        <v>100</v>
      </c>
    </row>
    <row r="5" spans="1:59" ht="12.75" customHeight="1">
      <c r="A5" s="183">
        <v>2</v>
      </c>
      <c r="B5" s="213">
        <v>4</v>
      </c>
      <c r="C5" s="122" t="s">
        <v>62</v>
      </c>
      <c r="D5" s="111">
        <f t="shared" si="0"/>
        <v>159</v>
      </c>
      <c r="E5" s="189"/>
      <c r="F5" s="246">
        <v>2</v>
      </c>
      <c r="G5" s="132"/>
      <c r="H5" s="148">
        <v>4</v>
      </c>
      <c r="I5" s="132"/>
      <c r="J5" s="148">
        <v>2</v>
      </c>
      <c r="K5" s="148">
        <v>1</v>
      </c>
      <c r="L5" s="148">
        <v>2</v>
      </c>
      <c r="M5" s="133"/>
      <c r="N5" s="140">
        <f t="shared" si="1"/>
        <v>11</v>
      </c>
      <c r="O5" s="67"/>
      <c r="P5" s="131">
        <v>28</v>
      </c>
      <c r="Q5" s="132"/>
      <c r="R5" s="132">
        <v>94</v>
      </c>
      <c r="S5" s="134"/>
      <c r="T5" s="132">
        <v>23</v>
      </c>
      <c r="U5" s="132">
        <v>4</v>
      </c>
      <c r="V5" s="132">
        <v>38</v>
      </c>
      <c r="W5" s="133"/>
      <c r="X5" s="68"/>
      <c r="Y5" s="32">
        <v>8</v>
      </c>
      <c r="Z5" s="225"/>
      <c r="AA5" s="230">
        <v>10</v>
      </c>
      <c r="AB5" s="231"/>
      <c r="AC5" s="231">
        <v>21</v>
      </c>
      <c r="AD5" s="231"/>
      <c r="AE5" s="231">
        <v>2</v>
      </c>
      <c r="AF5" s="232">
        <v>1</v>
      </c>
      <c r="AG5" s="232"/>
      <c r="AH5" s="232"/>
      <c r="AI5" s="233">
        <f t="shared" si="2"/>
        <v>34</v>
      </c>
      <c r="AJ5" s="225"/>
      <c r="AK5" s="230">
        <v>8</v>
      </c>
      <c r="AL5" s="231"/>
      <c r="AM5" s="233">
        <f t="shared" si="3"/>
        <v>8</v>
      </c>
      <c r="AN5" s="225"/>
      <c r="AO5" s="230">
        <v>7</v>
      </c>
      <c r="AP5" s="231"/>
      <c r="AQ5" s="231">
        <v>9</v>
      </c>
      <c r="AR5" s="231"/>
      <c r="AS5" s="231">
        <v>9</v>
      </c>
      <c r="AT5" s="232">
        <v>1</v>
      </c>
      <c r="AU5" s="233">
        <f t="shared" si="4"/>
        <v>26</v>
      </c>
      <c r="AV5" s="68"/>
      <c r="AW5" s="32">
        <v>40</v>
      </c>
      <c r="AX5" s="225"/>
      <c r="AY5" s="230">
        <v>1</v>
      </c>
      <c r="AZ5" s="231"/>
      <c r="BA5" s="231">
        <v>2</v>
      </c>
      <c r="BB5" s="231"/>
      <c r="BC5" s="231"/>
      <c r="BD5" s="232"/>
      <c r="BE5" s="233">
        <f t="shared" si="5"/>
        <v>3</v>
      </c>
      <c r="BF5" s="68"/>
      <c r="BG5" s="32">
        <v>40</v>
      </c>
    </row>
    <row r="6" spans="1:59" ht="12.75" customHeight="1">
      <c r="A6" s="183">
        <v>3</v>
      </c>
      <c r="B6" s="213">
        <v>6</v>
      </c>
      <c r="C6" s="123" t="s">
        <v>27</v>
      </c>
      <c r="D6" s="111">
        <f t="shared" si="0"/>
        <v>133</v>
      </c>
      <c r="E6" s="189"/>
      <c r="F6" s="131"/>
      <c r="G6" s="148">
        <v>1</v>
      </c>
      <c r="H6" s="148">
        <v>2</v>
      </c>
      <c r="I6" s="148">
        <v>3</v>
      </c>
      <c r="J6" s="132"/>
      <c r="K6" s="132"/>
      <c r="L6" s="132"/>
      <c r="M6" s="133"/>
      <c r="N6" s="140">
        <f t="shared" si="1"/>
        <v>6</v>
      </c>
      <c r="O6" s="67"/>
      <c r="P6" s="131"/>
      <c r="Q6" s="132">
        <v>41</v>
      </c>
      <c r="R6" s="132">
        <v>3</v>
      </c>
      <c r="S6" s="134">
        <v>89</v>
      </c>
      <c r="T6" s="132"/>
      <c r="U6" s="132"/>
      <c r="V6" s="132"/>
      <c r="W6" s="133"/>
      <c r="X6" s="68"/>
      <c r="Y6" s="32">
        <v>11</v>
      </c>
      <c r="Z6" s="225"/>
      <c r="AA6" s="230"/>
      <c r="AB6" s="231">
        <v>10</v>
      </c>
      <c r="AC6" s="231">
        <v>1</v>
      </c>
      <c r="AD6" s="231">
        <v>8</v>
      </c>
      <c r="AE6" s="231"/>
      <c r="AF6" s="232"/>
      <c r="AG6" s="232"/>
      <c r="AH6" s="232"/>
      <c r="AI6" s="233">
        <f t="shared" si="2"/>
        <v>19</v>
      </c>
      <c r="AJ6" s="225"/>
      <c r="AK6" s="230"/>
      <c r="AL6" s="231"/>
      <c r="AM6" s="233">
        <f t="shared" si="3"/>
        <v>0</v>
      </c>
      <c r="AN6" s="225"/>
      <c r="AO6" s="230"/>
      <c r="AP6" s="231">
        <v>20</v>
      </c>
      <c r="AQ6" s="231">
        <v>2</v>
      </c>
      <c r="AR6" s="231">
        <v>19</v>
      </c>
      <c r="AS6" s="231"/>
      <c r="AT6" s="232"/>
      <c r="AU6" s="233">
        <f t="shared" si="4"/>
        <v>41</v>
      </c>
      <c r="AV6" s="68"/>
      <c r="AW6" s="32">
        <v>30</v>
      </c>
      <c r="AX6" s="225"/>
      <c r="AY6" s="230"/>
      <c r="AZ6" s="231">
        <v>1</v>
      </c>
      <c r="BA6" s="231"/>
      <c r="BB6" s="231">
        <v>11</v>
      </c>
      <c r="BC6" s="231"/>
      <c r="BD6" s="232"/>
      <c r="BE6" s="233">
        <f t="shared" si="5"/>
        <v>12</v>
      </c>
      <c r="BF6" s="68"/>
      <c r="BG6" s="32">
        <v>20</v>
      </c>
    </row>
    <row r="7" spans="1:59" ht="12.75" customHeight="1">
      <c r="A7" s="183">
        <v>4</v>
      </c>
      <c r="B7" s="213">
        <v>2</v>
      </c>
      <c r="C7" s="122" t="s">
        <v>57</v>
      </c>
      <c r="D7" s="111">
        <f t="shared" si="0"/>
        <v>102</v>
      </c>
      <c r="E7" s="189"/>
      <c r="F7" s="246">
        <v>2</v>
      </c>
      <c r="G7" s="132"/>
      <c r="H7" s="148">
        <v>4</v>
      </c>
      <c r="I7" s="132"/>
      <c r="J7" s="148">
        <v>2</v>
      </c>
      <c r="K7" s="148">
        <v>1</v>
      </c>
      <c r="L7" s="132"/>
      <c r="M7" s="133"/>
      <c r="N7" s="140">
        <f t="shared" si="1"/>
        <v>9</v>
      </c>
      <c r="O7" s="67"/>
      <c r="P7" s="131">
        <v>51</v>
      </c>
      <c r="Q7" s="132"/>
      <c r="R7" s="132">
        <v>30</v>
      </c>
      <c r="S7" s="134"/>
      <c r="T7" s="132">
        <v>5</v>
      </c>
      <c r="U7" s="132">
        <v>17</v>
      </c>
      <c r="V7" s="132"/>
      <c r="W7" s="133"/>
      <c r="X7" s="68"/>
      <c r="Y7" s="32">
        <v>3</v>
      </c>
      <c r="Z7" s="225"/>
      <c r="AA7" s="230"/>
      <c r="AB7" s="231"/>
      <c r="AC7" s="231">
        <v>2</v>
      </c>
      <c r="AD7" s="231"/>
      <c r="AE7" s="231">
        <v>2</v>
      </c>
      <c r="AF7" s="232"/>
      <c r="AG7" s="232"/>
      <c r="AH7" s="232"/>
      <c r="AI7" s="233">
        <f t="shared" si="2"/>
        <v>4</v>
      </c>
      <c r="AJ7" s="225"/>
      <c r="AK7" s="230"/>
      <c r="AL7" s="231"/>
      <c r="AM7" s="233">
        <f t="shared" si="3"/>
        <v>0</v>
      </c>
      <c r="AN7" s="225"/>
      <c r="AO7" s="230">
        <v>21</v>
      </c>
      <c r="AP7" s="231"/>
      <c r="AQ7" s="231">
        <v>4</v>
      </c>
      <c r="AR7" s="231"/>
      <c r="AS7" s="231">
        <v>1</v>
      </c>
      <c r="AT7" s="232">
        <v>6</v>
      </c>
      <c r="AU7" s="233">
        <f t="shared" si="4"/>
        <v>32</v>
      </c>
      <c r="AV7" s="68"/>
      <c r="AW7" s="32">
        <v>40</v>
      </c>
      <c r="AX7" s="225"/>
      <c r="AY7" s="230"/>
      <c r="AZ7" s="231"/>
      <c r="BA7" s="231">
        <v>2</v>
      </c>
      <c r="BB7" s="231"/>
      <c r="BC7" s="231"/>
      <c r="BD7" s="232">
        <v>1</v>
      </c>
      <c r="BE7" s="233">
        <f t="shared" si="5"/>
        <v>3</v>
      </c>
      <c r="BF7" s="68"/>
      <c r="BG7" s="32">
        <v>20</v>
      </c>
    </row>
    <row r="8" spans="1:59" ht="12.75" customHeight="1">
      <c r="A8" s="191">
        <v>5</v>
      </c>
      <c r="B8" s="213">
        <v>9</v>
      </c>
      <c r="C8" s="122" t="s">
        <v>17</v>
      </c>
      <c r="D8" s="111">
        <f t="shared" si="0"/>
        <v>97</v>
      </c>
      <c r="E8" s="189"/>
      <c r="F8" s="246">
        <v>2</v>
      </c>
      <c r="G8" s="132"/>
      <c r="H8" s="148">
        <v>1</v>
      </c>
      <c r="I8" s="132"/>
      <c r="J8" s="148">
        <v>2</v>
      </c>
      <c r="K8" s="132"/>
      <c r="L8" s="148">
        <v>1</v>
      </c>
      <c r="M8" s="133"/>
      <c r="N8" s="140">
        <f t="shared" si="1"/>
        <v>6</v>
      </c>
      <c r="O8" s="67"/>
      <c r="P8" s="131">
        <v>68</v>
      </c>
      <c r="Q8" s="132"/>
      <c r="R8" s="132">
        <v>1</v>
      </c>
      <c r="S8" s="134"/>
      <c r="T8" s="132">
        <v>14</v>
      </c>
      <c r="U8" s="132"/>
      <c r="V8" s="132">
        <v>14</v>
      </c>
      <c r="W8" s="133"/>
      <c r="X8" s="68"/>
      <c r="Y8" s="32">
        <v>2</v>
      </c>
      <c r="Z8" s="225"/>
      <c r="AA8" s="230">
        <v>21</v>
      </c>
      <c r="AB8" s="231"/>
      <c r="AC8" s="231"/>
      <c r="AD8" s="231"/>
      <c r="AE8" s="231"/>
      <c r="AF8" s="232"/>
      <c r="AG8" s="232">
        <v>1</v>
      </c>
      <c r="AH8" s="232"/>
      <c r="AI8" s="233">
        <f t="shared" si="2"/>
        <v>22</v>
      </c>
      <c r="AJ8" s="225"/>
      <c r="AK8" s="230"/>
      <c r="AL8" s="231"/>
      <c r="AM8" s="233">
        <f t="shared" si="3"/>
        <v>0</v>
      </c>
      <c r="AN8" s="225"/>
      <c r="AO8" s="230">
        <v>9</v>
      </c>
      <c r="AP8" s="231"/>
      <c r="AQ8" s="231">
        <v>1</v>
      </c>
      <c r="AR8" s="231"/>
      <c r="AS8" s="231">
        <v>3</v>
      </c>
      <c r="AT8" s="232"/>
      <c r="AU8" s="233">
        <f t="shared" si="4"/>
        <v>13</v>
      </c>
      <c r="AV8" s="68"/>
      <c r="AW8" s="32">
        <v>30</v>
      </c>
      <c r="AX8" s="225"/>
      <c r="AY8" s="230">
        <v>8</v>
      </c>
      <c r="AZ8" s="231"/>
      <c r="BA8" s="231"/>
      <c r="BB8" s="231"/>
      <c r="BC8" s="231">
        <v>2</v>
      </c>
      <c r="BD8" s="232"/>
      <c r="BE8" s="233">
        <f t="shared" si="5"/>
        <v>10</v>
      </c>
      <c r="BF8" s="68"/>
      <c r="BG8" s="32">
        <v>20</v>
      </c>
    </row>
    <row r="9" spans="1:59" ht="12.75" customHeight="1">
      <c r="A9" s="183">
        <v>6</v>
      </c>
      <c r="B9" s="213">
        <v>8</v>
      </c>
      <c r="C9" s="123" t="s">
        <v>185</v>
      </c>
      <c r="D9" s="111">
        <f t="shared" si="0"/>
        <v>93</v>
      </c>
      <c r="E9" s="189"/>
      <c r="F9" s="246">
        <v>1</v>
      </c>
      <c r="G9" s="132"/>
      <c r="H9" s="148">
        <v>1</v>
      </c>
      <c r="I9" s="132"/>
      <c r="J9" s="148">
        <v>1</v>
      </c>
      <c r="K9" s="132"/>
      <c r="L9" s="148">
        <v>2</v>
      </c>
      <c r="M9" s="133"/>
      <c r="N9" s="140">
        <f t="shared" si="1"/>
        <v>5</v>
      </c>
      <c r="O9" s="67"/>
      <c r="P9" s="131">
        <v>34</v>
      </c>
      <c r="Q9" s="132"/>
      <c r="R9" s="132">
        <v>1</v>
      </c>
      <c r="S9" s="134"/>
      <c r="T9" s="132">
        <v>14</v>
      </c>
      <c r="U9" s="132"/>
      <c r="V9" s="132">
        <v>16</v>
      </c>
      <c r="W9" s="133"/>
      <c r="X9" s="68"/>
      <c r="Y9" s="32">
        <v>3</v>
      </c>
      <c r="Z9" s="225"/>
      <c r="AA9" s="230">
        <v>8</v>
      </c>
      <c r="AB9" s="231"/>
      <c r="AC9" s="231"/>
      <c r="AD9" s="231"/>
      <c r="AE9" s="231">
        <v>1</v>
      </c>
      <c r="AF9" s="232"/>
      <c r="AG9" s="232">
        <v>2</v>
      </c>
      <c r="AH9" s="232"/>
      <c r="AI9" s="233">
        <f t="shared" si="2"/>
        <v>11</v>
      </c>
      <c r="AJ9" s="225"/>
      <c r="AK9" s="230"/>
      <c r="AL9" s="231"/>
      <c r="AM9" s="233">
        <f t="shared" si="3"/>
        <v>0</v>
      </c>
      <c r="AN9" s="225"/>
      <c r="AO9" s="230">
        <v>15</v>
      </c>
      <c r="AP9" s="231"/>
      <c r="AQ9" s="231">
        <v>1</v>
      </c>
      <c r="AR9" s="231"/>
      <c r="AS9" s="231">
        <v>3</v>
      </c>
      <c r="AT9" s="232"/>
      <c r="AU9" s="233">
        <f t="shared" si="4"/>
        <v>19</v>
      </c>
      <c r="AV9" s="68"/>
      <c r="AW9" s="32">
        <v>30</v>
      </c>
      <c r="AX9" s="225"/>
      <c r="AY9" s="230">
        <v>1</v>
      </c>
      <c r="AZ9" s="231"/>
      <c r="BA9" s="231"/>
      <c r="BB9" s="231"/>
      <c r="BC9" s="231">
        <v>9</v>
      </c>
      <c r="BD9" s="232"/>
      <c r="BE9" s="233">
        <f t="shared" si="5"/>
        <v>10</v>
      </c>
      <c r="BF9" s="68"/>
      <c r="BG9" s="32">
        <v>20</v>
      </c>
    </row>
    <row r="10" spans="1:59" ht="12.75" customHeight="1">
      <c r="A10" s="183">
        <v>7</v>
      </c>
      <c r="B10" s="213">
        <v>11</v>
      </c>
      <c r="C10" s="123" t="s">
        <v>73</v>
      </c>
      <c r="D10" s="111">
        <f t="shared" si="0"/>
        <v>80</v>
      </c>
      <c r="E10" s="189"/>
      <c r="F10" s="131"/>
      <c r="G10" s="132"/>
      <c r="H10" s="148">
        <v>3</v>
      </c>
      <c r="I10" s="148">
        <v>1</v>
      </c>
      <c r="J10" s="148">
        <v>1</v>
      </c>
      <c r="K10" s="148">
        <v>1</v>
      </c>
      <c r="L10" s="148">
        <v>2</v>
      </c>
      <c r="M10" s="133"/>
      <c r="N10" s="140">
        <f t="shared" si="1"/>
        <v>8</v>
      </c>
      <c r="O10" s="67"/>
      <c r="P10" s="131"/>
      <c r="Q10" s="132"/>
      <c r="R10" s="132">
        <v>3</v>
      </c>
      <c r="S10" s="134">
        <v>51</v>
      </c>
      <c r="T10" s="132">
        <v>1</v>
      </c>
      <c r="U10" s="132">
        <v>23</v>
      </c>
      <c r="V10" s="132">
        <v>2</v>
      </c>
      <c r="W10" s="133"/>
      <c r="X10" s="68"/>
      <c r="Y10" s="32">
        <v>4</v>
      </c>
      <c r="Z10" s="225"/>
      <c r="AA10" s="230"/>
      <c r="AB10" s="231"/>
      <c r="AC10" s="231"/>
      <c r="AD10" s="231">
        <v>20</v>
      </c>
      <c r="AE10" s="231"/>
      <c r="AF10" s="232"/>
      <c r="AG10" s="232"/>
      <c r="AH10" s="232"/>
      <c r="AI10" s="233">
        <f t="shared" si="2"/>
        <v>20</v>
      </c>
      <c r="AJ10" s="225"/>
      <c r="AK10" s="230"/>
      <c r="AL10" s="231"/>
      <c r="AM10" s="233">
        <f t="shared" si="3"/>
        <v>0</v>
      </c>
      <c r="AN10" s="225"/>
      <c r="AO10" s="230"/>
      <c r="AP10" s="231"/>
      <c r="AQ10" s="231">
        <v>3</v>
      </c>
      <c r="AR10" s="231">
        <v>20</v>
      </c>
      <c r="AS10" s="231">
        <v>3</v>
      </c>
      <c r="AT10" s="232">
        <v>8</v>
      </c>
      <c r="AU10" s="233">
        <f t="shared" si="4"/>
        <v>34</v>
      </c>
      <c r="AV10" s="68"/>
      <c r="AW10" s="32">
        <v>20</v>
      </c>
      <c r="AX10" s="225"/>
      <c r="AY10" s="230"/>
      <c r="AZ10" s="231"/>
      <c r="BA10" s="231"/>
      <c r="BB10" s="231">
        <v>1</v>
      </c>
      <c r="BC10" s="231"/>
      <c r="BD10" s="232">
        <v>1</v>
      </c>
      <c r="BE10" s="233">
        <f t="shared" si="5"/>
        <v>2</v>
      </c>
      <c r="BF10" s="68"/>
      <c r="BG10" s="32"/>
    </row>
    <row r="11" spans="1:59" ht="12.75" customHeight="1">
      <c r="A11" s="183">
        <v>8</v>
      </c>
      <c r="B11" s="213">
        <v>13</v>
      </c>
      <c r="C11" s="123" t="s">
        <v>184</v>
      </c>
      <c r="D11" s="111">
        <f t="shared" si="0"/>
        <v>75</v>
      </c>
      <c r="E11" s="189"/>
      <c r="F11" s="131"/>
      <c r="G11" s="132"/>
      <c r="H11" s="148">
        <v>1</v>
      </c>
      <c r="I11" s="148">
        <v>1</v>
      </c>
      <c r="J11" s="132"/>
      <c r="K11" s="132"/>
      <c r="L11" s="132"/>
      <c r="M11" s="133"/>
      <c r="N11" s="140">
        <f t="shared" si="1"/>
        <v>2</v>
      </c>
      <c r="O11" s="67"/>
      <c r="P11" s="131"/>
      <c r="Q11" s="132"/>
      <c r="R11" s="132">
        <v>74</v>
      </c>
      <c r="S11" s="134">
        <v>1</v>
      </c>
      <c r="T11" s="132"/>
      <c r="U11" s="132"/>
      <c r="V11" s="132"/>
      <c r="W11" s="133"/>
      <c r="X11" s="68"/>
      <c r="Y11" s="32">
        <v>8</v>
      </c>
      <c r="Z11" s="225"/>
      <c r="AA11" s="230"/>
      <c r="AB11" s="231"/>
      <c r="AC11" s="231">
        <v>6</v>
      </c>
      <c r="AD11" s="231"/>
      <c r="AE11" s="231"/>
      <c r="AF11" s="232"/>
      <c r="AG11" s="232"/>
      <c r="AH11" s="232"/>
      <c r="AI11" s="233">
        <f t="shared" si="2"/>
        <v>6</v>
      </c>
      <c r="AJ11" s="225"/>
      <c r="AK11" s="230"/>
      <c r="AL11" s="231"/>
      <c r="AM11" s="233">
        <f t="shared" si="3"/>
        <v>0</v>
      </c>
      <c r="AN11" s="225"/>
      <c r="AO11" s="230"/>
      <c r="AP11" s="231"/>
      <c r="AQ11" s="231">
        <v>20</v>
      </c>
      <c r="AR11" s="231">
        <v>1</v>
      </c>
      <c r="AS11" s="231"/>
      <c r="AT11" s="232"/>
      <c r="AU11" s="233">
        <f t="shared" si="4"/>
        <v>21</v>
      </c>
      <c r="AV11" s="68"/>
      <c r="AW11" s="32">
        <v>10</v>
      </c>
      <c r="AX11" s="225"/>
      <c r="AY11" s="230"/>
      <c r="AZ11" s="231"/>
      <c r="BA11" s="231">
        <v>10</v>
      </c>
      <c r="BB11" s="231"/>
      <c r="BC11" s="231"/>
      <c r="BD11" s="232"/>
      <c r="BE11" s="233">
        <f t="shared" si="5"/>
        <v>10</v>
      </c>
      <c r="BF11" s="68"/>
      <c r="BG11" s="32">
        <v>20</v>
      </c>
    </row>
    <row r="12" spans="1:59" ht="12.75" customHeight="1">
      <c r="A12" s="183">
        <v>9</v>
      </c>
      <c r="B12" s="214">
        <v>5</v>
      </c>
      <c r="C12" s="122" t="s">
        <v>19</v>
      </c>
      <c r="D12" s="111">
        <f t="shared" si="0"/>
        <v>74</v>
      </c>
      <c r="E12" s="189"/>
      <c r="F12" s="131"/>
      <c r="G12" s="132"/>
      <c r="H12" s="148">
        <v>1</v>
      </c>
      <c r="I12" s="132"/>
      <c r="J12" s="148">
        <v>1</v>
      </c>
      <c r="K12" s="132"/>
      <c r="L12" s="132"/>
      <c r="M12" s="133"/>
      <c r="N12" s="140">
        <f t="shared" si="1"/>
        <v>2</v>
      </c>
      <c r="O12" s="67"/>
      <c r="P12" s="131"/>
      <c r="Q12" s="132"/>
      <c r="R12" s="132">
        <v>46</v>
      </c>
      <c r="S12" s="134"/>
      <c r="T12" s="132">
        <v>28</v>
      </c>
      <c r="U12" s="132"/>
      <c r="V12" s="132"/>
      <c r="W12" s="133"/>
      <c r="X12" s="68"/>
      <c r="Y12" s="32">
        <v>7</v>
      </c>
      <c r="Z12" s="225"/>
      <c r="AA12" s="230"/>
      <c r="AB12" s="231"/>
      <c r="AC12" s="231">
        <v>15</v>
      </c>
      <c r="AD12" s="231"/>
      <c r="AE12" s="231">
        <v>6</v>
      </c>
      <c r="AF12" s="232"/>
      <c r="AG12" s="232"/>
      <c r="AH12" s="232"/>
      <c r="AI12" s="233">
        <f t="shared" si="2"/>
        <v>21</v>
      </c>
      <c r="AJ12" s="225"/>
      <c r="AK12" s="230"/>
      <c r="AL12" s="231"/>
      <c r="AM12" s="233">
        <f t="shared" si="3"/>
        <v>0</v>
      </c>
      <c r="AN12" s="225"/>
      <c r="AO12" s="230"/>
      <c r="AP12" s="231"/>
      <c r="AQ12" s="231">
        <v>15</v>
      </c>
      <c r="AR12" s="231"/>
      <c r="AS12" s="231">
        <v>10</v>
      </c>
      <c r="AT12" s="232"/>
      <c r="AU12" s="233">
        <f t="shared" si="4"/>
        <v>25</v>
      </c>
      <c r="AV12" s="68"/>
      <c r="AW12" s="32">
        <v>20</v>
      </c>
      <c r="AX12" s="225"/>
      <c r="AY12" s="230"/>
      <c r="AZ12" s="231"/>
      <c r="BA12" s="231"/>
      <c r="BB12" s="231"/>
      <c r="BC12" s="231">
        <v>1</v>
      </c>
      <c r="BD12" s="232"/>
      <c r="BE12" s="233">
        <f t="shared" si="5"/>
        <v>1</v>
      </c>
      <c r="BF12" s="68"/>
      <c r="BG12" s="32"/>
    </row>
    <row r="13" spans="1:59" ht="12.75" customHeight="1">
      <c r="A13" s="183">
        <v>10</v>
      </c>
      <c r="B13" s="213">
        <v>3</v>
      </c>
      <c r="C13" s="123" t="s">
        <v>74</v>
      </c>
      <c r="D13" s="111">
        <f t="shared" si="0"/>
        <v>72</v>
      </c>
      <c r="E13" s="189"/>
      <c r="F13" s="131"/>
      <c r="G13" s="132"/>
      <c r="H13" s="132"/>
      <c r="I13" s="148">
        <v>1</v>
      </c>
      <c r="J13" s="148">
        <v>1</v>
      </c>
      <c r="K13" s="148">
        <v>1</v>
      </c>
      <c r="L13" s="132"/>
      <c r="M13" s="133"/>
      <c r="N13" s="140">
        <f t="shared" si="1"/>
        <v>3</v>
      </c>
      <c r="O13" s="67"/>
      <c r="P13" s="131"/>
      <c r="Q13" s="132"/>
      <c r="R13" s="132"/>
      <c r="S13" s="134">
        <v>45</v>
      </c>
      <c r="T13" s="132">
        <v>1</v>
      </c>
      <c r="U13" s="132">
        <v>26</v>
      </c>
      <c r="V13" s="132"/>
      <c r="W13" s="133"/>
      <c r="X13" s="68"/>
      <c r="Y13" s="32"/>
      <c r="Z13" s="225"/>
      <c r="AA13" s="230"/>
      <c r="AB13" s="231"/>
      <c r="AC13" s="231"/>
      <c r="AD13" s="231"/>
      <c r="AE13" s="231"/>
      <c r="AF13" s="232"/>
      <c r="AG13" s="232"/>
      <c r="AH13" s="232"/>
      <c r="AI13" s="233">
        <f t="shared" si="2"/>
        <v>0</v>
      </c>
      <c r="AJ13" s="225"/>
      <c r="AK13" s="230"/>
      <c r="AL13" s="231"/>
      <c r="AM13" s="233">
        <f t="shared" si="3"/>
        <v>0</v>
      </c>
      <c r="AN13" s="225"/>
      <c r="AO13" s="230"/>
      <c r="AP13" s="231"/>
      <c r="AQ13" s="231"/>
      <c r="AR13" s="231"/>
      <c r="AS13" s="231">
        <v>1</v>
      </c>
      <c r="AT13" s="232">
        <v>15</v>
      </c>
      <c r="AU13" s="233">
        <f t="shared" si="4"/>
        <v>16</v>
      </c>
      <c r="AV13" s="68"/>
      <c r="AW13" s="32">
        <v>20</v>
      </c>
      <c r="AX13" s="225"/>
      <c r="AY13" s="230"/>
      <c r="AZ13" s="231"/>
      <c r="BA13" s="231"/>
      <c r="BB13" s="231">
        <v>15</v>
      </c>
      <c r="BC13" s="231"/>
      <c r="BD13" s="232">
        <v>1</v>
      </c>
      <c r="BE13" s="233">
        <f t="shared" si="5"/>
        <v>16</v>
      </c>
      <c r="BF13" s="68"/>
      <c r="BG13" s="32">
        <v>20</v>
      </c>
    </row>
    <row r="14" spans="1:59" ht="12.75" customHeight="1">
      <c r="A14" s="183">
        <v>11</v>
      </c>
      <c r="B14" s="213">
        <v>7</v>
      </c>
      <c r="C14" s="123" t="s">
        <v>164</v>
      </c>
      <c r="D14" s="111">
        <f t="shared" si="0"/>
        <v>70</v>
      </c>
      <c r="E14" s="189"/>
      <c r="F14" s="131"/>
      <c r="G14" s="132"/>
      <c r="H14" s="148">
        <v>3</v>
      </c>
      <c r="I14" s="148">
        <v>1</v>
      </c>
      <c r="J14" s="132"/>
      <c r="K14" s="132"/>
      <c r="L14" s="132"/>
      <c r="M14" s="133"/>
      <c r="N14" s="140">
        <f t="shared" si="1"/>
        <v>4</v>
      </c>
      <c r="O14" s="67"/>
      <c r="P14" s="131">
        <v>1</v>
      </c>
      <c r="Q14" s="132"/>
      <c r="R14" s="132">
        <v>58</v>
      </c>
      <c r="S14" s="134">
        <v>1</v>
      </c>
      <c r="T14" s="132"/>
      <c r="U14" s="132"/>
      <c r="V14" s="132"/>
      <c r="W14" s="133"/>
      <c r="X14" s="68"/>
      <c r="Y14" s="32">
        <v>11</v>
      </c>
      <c r="Z14" s="225"/>
      <c r="AA14" s="230"/>
      <c r="AB14" s="231"/>
      <c r="AC14" s="231"/>
      <c r="AD14" s="231"/>
      <c r="AE14" s="231"/>
      <c r="AF14" s="232"/>
      <c r="AG14" s="232"/>
      <c r="AH14" s="232"/>
      <c r="AI14" s="233">
        <f t="shared" si="2"/>
        <v>0</v>
      </c>
      <c r="AJ14" s="225"/>
      <c r="AK14" s="230"/>
      <c r="AL14" s="231"/>
      <c r="AM14" s="233">
        <f t="shared" si="3"/>
        <v>0</v>
      </c>
      <c r="AN14" s="225"/>
      <c r="AO14" s="230">
        <v>1</v>
      </c>
      <c r="AP14" s="231"/>
      <c r="AQ14" s="231">
        <v>2</v>
      </c>
      <c r="AR14" s="231">
        <v>1</v>
      </c>
      <c r="AS14" s="231"/>
      <c r="AT14" s="232"/>
      <c r="AU14" s="233">
        <f t="shared" si="4"/>
        <v>4</v>
      </c>
      <c r="AV14" s="68"/>
      <c r="AW14" s="32">
        <v>10</v>
      </c>
      <c r="AX14" s="225"/>
      <c r="AY14" s="230"/>
      <c r="AZ14" s="231"/>
      <c r="BA14" s="231">
        <v>25</v>
      </c>
      <c r="BB14" s="231"/>
      <c r="BC14" s="231"/>
      <c r="BD14" s="232"/>
      <c r="BE14" s="233">
        <f t="shared" si="5"/>
        <v>25</v>
      </c>
      <c r="BF14" s="68"/>
      <c r="BG14" s="32">
        <v>20</v>
      </c>
    </row>
    <row r="15" spans="1:59" ht="12.75" customHeight="1">
      <c r="A15" s="183">
        <v>12</v>
      </c>
      <c r="B15" s="214">
        <v>20</v>
      </c>
      <c r="C15" s="123" t="s">
        <v>30</v>
      </c>
      <c r="D15" s="111">
        <f t="shared" si="0"/>
        <v>24</v>
      </c>
      <c r="E15" s="189"/>
      <c r="F15" s="246">
        <v>1</v>
      </c>
      <c r="G15" s="132"/>
      <c r="H15" s="148">
        <v>2</v>
      </c>
      <c r="I15" s="148">
        <v>1</v>
      </c>
      <c r="J15" s="148">
        <v>2</v>
      </c>
      <c r="K15" s="132"/>
      <c r="L15" s="132"/>
      <c r="M15" s="133"/>
      <c r="N15" s="140">
        <f t="shared" si="1"/>
        <v>6</v>
      </c>
      <c r="O15" s="67"/>
      <c r="P15" s="131">
        <v>1</v>
      </c>
      <c r="Q15" s="132"/>
      <c r="R15" s="132">
        <v>15</v>
      </c>
      <c r="S15" s="134">
        <v>1</v>
      </c>
      <c r="T15" s="132">
        <v>3</v>
      </c>
      <c r="U15" s="132"/>
      <c r="V15" s="132"/>
      <c r="W15" s="133"/>
      <c r="X15" s="68"/>
      <c r="Y15" s="32">
        <v>1</v>
      </c>
      <c r="Z15" s="225"/>
      <c r="AA15" s="230"/>
      <c r="AB15" s="231"/>
      <c r="AC15" s="231">
        <v>1</v>
      </c>
      <c r="AD15" s="231"/>
      <c r="AE15" s="231">
        <v>1</v>
      </c>
      <c r="AF15" s="232"/>
      <c r="AG15" s="232"/>
      <c r="AH15" s="232"/>
      <c r="AI15" s="233">
        <f t="shared" si="2"/>
        <v>2</v>
      </c>
      <c r="AJ15" s="225"/>
      <c r="AK15" s="230"/>
      <c r="AL15" s="231"/>
      <c r="AM15" s="233">
        <f t="shared" si="3"/>
        <v>0</v>
      </c>
      <c r="AN15" s="225"/>
      <c r="AO15" s="230">
        <v>1</v>
      </c>
      <c r="AP15" s="231"/>
      <c r="AQ15" s="231">
        <v>1</v>
      </c>
      <c r="AR15" s="231">
        <v>6</v>
      </c>
      <c r="AS15" s="231">
        <v>2</v>
      </c>
      <c r="AT15" s="232"/>
      <c r="AU15" s="233">
        <f t="shared" si="4"/>
        <v>10</v>
      </c>
      <c r="AV15" s="68"/>
      <c r="AW15" s="32">
        <v>10</v>
      </c>
      <c r="AX15" s="225"/>
      <c r="AY15" s="230"/>
      <c r="AZ15" s="231"/>
      <c r="BA15" s="231">
        <v>1</v>
      </c>
      <c r="BB15" s="231"/>
      <c r="BC15" s="231"/>
      <c r="BD15" s="232"/>
      <c r="BE15" s="233">
        <f t="shared" si="5"/>
        <v>1</v>
      </c>
      <c r="BF15" s="68"/>
      <c r="BG15" s="32"/>
    </row>
    <row r="16" spans="1:59" ht="12.75" customHeight="1">
      <c r="A16" s="183">
        <v>13</v>
      </c>
      <c r="B16" s="213">
        <v>10</v>
      </c>
      <c r="C16" s="123" t="s">
        <v>52</v>
      </c>
      <c r="D16" s="111">
        <f t="shared" si="0"/>
        <v>23</v>
      </c>
      <c r="E16" s="189"/>
      <c r="F16" s="131"/>
      <c r="G16" s="132"/>
      <c r="H16" s="148">
        <v>1</v>
      </c>
      <c r="I16" s="134"/>
      <c r="J16" s="148">
        <v>1</v>
      </c>
      <c r="K16" s="132"/>
      <c r="L16" s="132"/>
      <c r="M16" s="133"/>
      <c r="N16" s="140">
        <f t="shared" si="1"/>
        <v>2</v>
      </c>
      <c r="O16" s="67"/>
      <c r="P16" s="131"/>
      <c r="Q16" s="132"/>
      <c r="R16" s="132">
        <v>2</v>
      </c>
      <c r="S16" s="134"/>
      <c r="T16" s="132">
        <v>21</v>
      </c>
      <c r="U16" s="132"/>
      <c r="V16" s="132"/>
      <c r="W16" s="133"/>
      <c r="X16" s="68"/>
      <c r="Y16" s="32">
        <v>2</v>
      </c>
      <c r="Z16" s="225"/>
      <c r="AA16" s="230"/>
      <c r="AB16" s="231"/>
      <c r="AC16" s="231"/>
      <c r="AD16" s="231"/>
      <c r="AE16" s="231">
        <v>1</v>
      </c>
      <c r="AF16" s="232"/>
      <c r="AG16" s="232"/>
      <c r="AH16" s="232"/>
      <c r="AI16" s="233">
        <f t="shared" si="2"/>
        <v>1</v>
      </c>
      <c r="AJ16" s="225"/>
      <c r="AK16" s="230"/>
      <c r="AL16" s="231"/>
      <c r="AM16" s="233">
        <f t="shared" si="3"/>
        <v>0</v>
      </c>
      <c r="AN16" s="225"/>
      <c r="AO16" s="230"/>
      <c r="AP16" s="231"/>
      <c r="AQ16" s="231">
        <v>1</v>
      </c>
      <c r="AR16" s="231"/>
      <c r="AS16" s="231">
        <v>8</v>
      </c>
      <c r="AT16" s="232"/>
      <c r="AU16" s="233">
        <f t="shared" si="4"/>
        <v>9</v>
      </c>
      <c r="AV16" s="68"/>
      <c r="AW16" s="32">
        <v>10</v>
      </c>
      <c r="AX16" s="225"/>
      <c r="AY16" s="230"/>
      <c r="AZ16" s="231"/>
      <c r="BA16" s="231"/>
      <c r="BB16" s="231"/>
      <c r="BC16" s="231">
        <v>1</v>
      </c>
      <c r="BD16" s="232"/>
      <c r="BE16" s="233">
        <f t="shared" si="5"/>
        <v>1</v>
      </c>
      <c r="BF16" s="68"/>
      <c r="BG16" s="32"/>
    </row>
    <row r="17" spans="1:59" ht="12.75" customHeight="1">
      <c r="A17" s="183">
        <v>14</v>
      </c>
      <c r="B17" s="214">
        <v>19</v>
      </c>
      <c r="C17" s="123" t="s">
        <v>28</v>
      </c>
      <c r="D17" s="111">
        <f t="shared" si="0"/>
        <v>22</v>
      </c>
      <c r="E17" s="189"/>
      <c r="F17" s="131"/>
      <c r="G17" s="132"/>
      <c r="H17" s="132"/>
      <c r="I17" s="148">
        <v>1</v>
      </c>
      <c r="J17" s="132"/>
      <c r="K17" s="148">
        <v>1</v>
      </c>
      <c r="L17" s="132"/>
      <c r="M17" s="133"/>
      <c r="N17" s="140">
        <f t="shared" si="1"/>
        <v>2</v>
      </c>
      <c r="O17" s="67"/>
      <c r="P17" s="131"/>
      <c r="Q17" s="132"/>
      <c r="R17" s="132"/>
      <c r="S17" s="134">
        <v>1</v>
      </c>
      <c r="T17" s="132"/>
      <c r="U17" s="132">
        <v>21</v>
      </c>
      <c r="V17" s="132"/>
      <c r="W17" s="133"/>
      <c r="X17" s="68"/>
      <c r="Y17" s="32"/>
      <c r="Z17" s="225"/>
      <c r="AA17" s="230"/>
      <c r="AB17" s="231"/>
      <c r="AC17" s="231"/>
      <c r="AD17" s="231"/>
      <c r="AE17" s="231"/>
      <c r="AF17" s="232"/>
      <c r="AG17" s="232"/>
      <c r="AH17" s="232"/>
      <c r="AI17" s="233">
        <f t="shared" si="2"/>
        <v>0</v>
      </c>
      <c r="AJ17" s="225"/>
      <c r="AK17" s="230"/>
      <c r="AL17" s="231"/>
      <c r="AM17" s="233">
        <f t="shared" si="3"/>
        <v>0</v>
      </c>
      <c r="AN17" s="225"/>
      <c r="AO17" s="230"/>
      <c r="AP17" s="231"/>
      <c r="AQ17" s="231"/>
      <c r="AR17" s="231">
        <v>1</v>
      </c>
      <c r="AS17" s="231"/>
      <c r="AT17" s="232">
        <v>10</v>
      </c>
      <c r="AU17" s="233">
        <f t="shared" si="4"/>
        <v>11</v>
      </c>
      <c r="AV17" s="68"/>
      <c r="AW17" s="32">
        <v>10</v>
      </c>
      <c r="AX17" s="225"/>
      <c r="AY17" s="230"/>
      <c r="AZ17" s="231"/>
      <c r="BA17" s="231"/>
      <c r="BB17" s="231"/>
      <c r="BC17" s="231"/>
      <c r="BD17" s="232">
        <v>1</v>
      </c>
      <c r="BE17" s="233">
        <f t="shared" si="5"/>
        <v>1</v>
      </c>
      <c r="BF17" s="68"/>
      <c r="BG17" s="32"/>
    </row>
    <row r="18" spans="1:59" ht="12.75" customHeight="1">
      <c r="A18" s="183">
        <v>15</v>
      </c>
      <c r="B18" s="213">
        <v>12</v>
      </c>
      <c r="C18" s="123" t="s">
        <v>20</v>
      </c>
      <c r="D18" s="111">
        <f t="shared" si="0"/>
        <v>18</v>
      </c>
      <c r="E18" s="189"/>
      <c r="F18" s="131"/>
      <c r="G18" s="132"/>
      <c r="H18" s="148">
        <v>1</v>
      </c>
      <c r="I18" s="132"/>
      <c r="J18" s="148">
        <v>1</v>
      </c>
      <c r="K18" s="132"/>
      <c r="L18" s="132"/>
      <c r="M18" s="133"/>
      <c r="N18" s="140">
        <f t="shared" si="1"/>
        <v>2</v>
      </c>
      <c r="O18" s="67"/>
      <c r="P18" s="131"/>
      <c r="Q18" s="132"/>
      <c r="R18" s="132">
        <v>17</v>
      </c>
      <c r="S18" s="134"/>
      <c r="T18" s="132">
        <v>1</v>
      </c>
      <c r="U18" s="132"/>
      <c r="V18" s="132"/>
      <c r="W18" s="133"/>
      <c r="X18" s="68"/>
      <c r="Y18" s="32"/>
      <c r="Z18" s="225"/>
      <c r="AA18" s="230"/>
      <c r="AB18" s="231"/>
      <c r="AC18" s="231"/>
      <c r="AD18" s="231"/>
      <c r="AE18" s="231"/>
      <c r="AF18" s="232"/>
      <c r="AG18" s="232"/>
      <c r="AH18" s="232"/>
      <c r="AI18" s="233">
        <f t="shared" si="2"/>
        <v>0</v>
      </c>
      <c r="AJ18" s="225"/>
      <c r="AK18" s="230"/>
      <c r="AL18" s="231"/>
      <c r="AM18" s="233">
        <f t="shared" si="3"/>
        <v>0</v>
      </c>
      <c r="AN18" s="225"/>
      <c r="AO18" s="230"/>
      <c r="AP18" s="231"/>
      <c r="AQ18" s="231">
        <v>6</v>
      </c>
      <c r="AR18" s="231"/>
      <c r="AS18" s="231">
        <v>1</v>
      </c>
      <c r="AT18" s="232"/>
      <c r="AU18" s="233">
        <f t="shared" si="4"/>
        <v>7</v>
      </c>
      <c r="AV18" s="68"/>
      <c r="AW18" s="32">
        <v>10</v>
      </c>
      <c r="AX18" s="225"/>
      <c r="AY18" s="230"/>
      <c r="AZ18" s="231"/>
      <c r="BA18" s="231">
        <v>1</v>
      </c>
      <c r="BB18" s="231"/>
      <c r="BC18" s="231"/>
      <c r="BD18" s="232"/>
      <c r="BE18" s="233">
        <f t="shared" si="5"/>
        <v>1</v>
      </c>
      <c r="BF18" s="68"/>
      <c r="BG18" s="32"/>
    </row>
    <row r="19" spans="1:59" ht="12.75" customHeight="1">
      <c r="A19" s="183">
        <v>16</v>
      </c>
      <c r="B19" s="213">
        <v>18</v>
      </c>
      <c r="C19" s="122" t="s">
        <v>42</v>
      </c>
      <c r="D19" s="111">
        <f t="shared" si="0"/>
        <v>15</v>
      </c>
      <c r="E19" s="189"/>
      <c r="F19" s="131"/>
      <c r="G19" s="148">
        <v>1</v>
      </c>
      <c r="H19" s="132"/>
      <c r="I19" s="132"/>
      <c r="J19" s="132"/>
      <c r="K19" s="132"/>
      <c r="L19" s="132"/>
      <c r="M19" s="133"/>
      <c r="N19" s="140">
        <f t="shared" si="1"/>
        <v>1</v>
      </c>
      <c r="O19" s="67"/>
      <c r="P19" s="131"/>
      <c r="Q19" s="132">
        <v>15</v>
      </c>
      <c r="R19" s="132"/>
      <c r="S19" s="134"/>
      <c r="T19" s="132"/>
      <c r="U19" s="132"/>
      <c r="V19" s="132"/>
      <c r="W19" s="133"/>
      <c r="X19" s="68"/>
      <c r="Y19" s="32"/>
      <c r="Z19" s="225"/>
      <c r="AA19" s="230"/>
      <c r="AB19" s="231"/>
      <c r="AC19" s="231"/>
      <c r="AD19" s="231"/>
      <c r="AE19" s="231"/>
      <c r="AF19" s="232"/>
      <c r="AG19" s="232"/>
      <c r="AH19" s="232"/>
      <c r="AI19" s="233">
        <f t="shared" si="2"/>
        <v>0</v>
      </c>
      <c r="AJ19" s="225"/>
      <c r="AK19" s="230"/>
      <c r="AL19" s="231"/>
      <c r="AM19" s="233">
        <f t="shared" si="3"/>
        <v>0</v>
      </c>
      <c r="AN19" s="225"/>
      <c r="AO19" s="230"/>
      <c r="AP19" s="231">
        <v>15</v>
      </c>
      <c r="AQ19" s="231"/>
      <c r="AR19" s="231"/>
      <c r="AS19" s="231"/>
      <c r="AT19" s="232"/>
      <c r="AU19" s="233">
        <f t="shared" si="4"/>
        <v>15</v>
      </c>
      <c r="AV19" s="68"/>
      <c r="AW19" s="32"/>
      <c r="AX19" s="225"/>
      <c r="AY19" s="230"/>
      <c r="AZ19" s="231"/>
      <c r="BA19" s="231"/>
      <c r="BB19" s="231"/>
      <c r="BC19" s="231"/>
      <c r="BD19" s="232"/>
      <c r="BE19" s="233">
        <f t="shared" si="5"/>
        <v>0</v>
      </c>
      <c r="BF19" s="68"/>
      <c r="BG19" s="32"/>
    </row>
    <row r="20" spans="1:59" ht="12.75" customHeight="1">
      <c r="A20" s="191">
        <v>17</v>
      </c>
      <c r="B20" s="213">
        <v>14</v>
      </c>
      <c r="C20" s="122" t="s">
        <v>22</v>
      </c>
      <c r="D20" s="111">
        <f t="shared" si="0"/>
        <v>11</v>
      </c>
      <c r="E20" s="189"/>
      <c r="F20" s="246">
        <v>4</v>
      </c>
      <c r="G20" s="132"/>
      <c r="H20" s="148">
        <v>3</v>
      </c>
      <c r="I20" s="134"/>
      <c r="J20" s="148">
        <v>4</v>
      </c>
      <c r="K20" s="132"/>
      <c r="L20" s="132"/>
      <c r="M20" s="133"/>
      <c r="N20" s="140">
        <f t="shared" si="1"/>
        <v>11</v>
      </c>
      <c r="O20" s="67"/>
      <c r="P20" s="131">
        <v>3</v>
      </c>
      <c r="Q20" s="132"/>
      <c r="R20" s="132">
        <v>6</v>
      </c>
      <c r="S20" s="134"/>
      <c r="T20" s="132">
        <v>27</v>
      </c>
      <c r="U20" s="132"/>
      <c r="V20" s="132"/>
      <c r="W20" s="133"/>
      <c r="X20" s="68"/>
      <c r="Y20" s="32">
        <v>3</v>
      </c>
      <c r="Z20" s="225"/>
      <c r="AA20" s="230">
        <v>3</v>
      </c>
      <c r="AB20" s="231"/>
      <c r="AC20" s="231">
        <v>2</v>
      </c>
      <c r="AD20" s="231"/>
      <c r="AE20" s="231">
        <v>1</v>
      </c>
      <c r="AF20" s="232"/>
      <c r="AG20" s="232"/>
      <c r="AH20" s="232"/>
      <c r="AI20" s="233">
        <f t="shared" si="2"/>
        <v>6</v>
      </c>
      <c r="AJ20" s="225"/>
      <c r="AK20" s="230"/>
      <c r="AL20" s="231"/>
      <c r="AM20" s="233">
        <f t="shared" si="3"/>
        <v>0</v>
      </c>
      <c r="AN20" s="225"/>
      <c r="AO20" s="230"/>
      <c r="AP20" s="231"/>
      <c r="AQ20" s="231">
        <v>1</v>
      </c>
      <c r="AR20" s="231"/>
      <c r="AS20" s="231">
        <v>1</v>
      </c>
      <c r="AT20" s="232"/>
      <c r="AU20" s="233">
        <f t="shared" si="4"/>
        <v>2</v>
      </c>
      <c r="AV20" s="68"/>
      <c r="AW20" s="32"/>
      <c r="AX20" s="225"/>
      <c r="AY20" s="230"/>
      <c r="AZ20" s="231"/>
      <c r="BA20" s="231"/>
      <c r="BB20" s="231"/>
      <c r="BC20" s="231"/>
      <c r="BD20" s="232"/>
      <c r="BE20" s="233">
        <f t="shared" si="5"/>
        <v>0</v>
      </c>
      <c r="BF20" s="68"/>
      <c r="BG20" s="32"/>
    </row>
    <row r="21" spans="1:59" ht="12.75" customHeight="1">
      <c r="A21" s="191">
        <v>18</v>
      </c>
      <c r="B21" s="213">
        <v>16</v>
      </c>
      <c r="C21" s="123" t="s">
        <v>303</v>
      </c>
      <c r="D21" s="111">
        <f t="shared" si="0"/>
        <v>9</v>
      </c>
      <c r="E21" s="189"/>
      <c r="F21" s="131"/>
      <c r="G21" s="132"/>
      <c r="H21" s="132"/>
      <c r="I21" s="148">
        <v>1</v>
      </c>
      <c r="J21" s="132"/>
      <c r="K21" s="132"/>
      <c r="L21" s="132"/>
      <c r="M21" s="133"/>
      <c r="N21" s="140">
        <f t="shared" si="1"/>
        <v>1</v>
      </c>
      <c r="O21" s="67"/>
      <c r="P21" s="131"/>
      <c r="Q21" s="132"/>
      <c r="R21" s="132"/>
      <c r="S21" s="134">
        <v>9</v>
      </c>
      <c r="T21" s="132"/>
      <c r="U21" s="132"/>
      <c r="V21" s="132"/>
      <c r="W21" s="133"/>
      <c r="X21" s="68"/>
      <c r="Y21" s="32">
        <v>8</v>
      </c>
      <c r="Z21" s="225"/>
      <c r="AA21" s="230"/>
      <c r="AB21" s="231"/>
      <c r="AC21" s="231"/>
      <c r="AD21" s="231"/>
      <c r="AE21" s="231"/>
      <c r="AF21" s="232"/>
      <c r="AG21" s="232"/>
      <c r="AH21" s="232"/>
      <c r="AI21" s="233">
        <f t="shared" si="2"/>
        <v>0</v>
      </c>
      <c r="AJ21" s="225"/>
      <c r="AK21" s="230"/>
      <c r="AL21" s="231"/>
      <c r="AM21" s="233">
        <f t="shared" si="3"/>
        <v>0</v>
      </c>
      <c r="AN21" s="225"/>
      <c r="AO21" s="230"/>
      <c r="AP21" s="231"/>
      <c r="AQ21" s="231"/>
      <c r="AR21" s="231">
        <v>1</v>
      </c>
      <c r="AS21" s="231"/>
      <c r="AT21" s="232"/>
      <c r="AU21" s="233">
        <f t="shared" si="4"/>
        <v>1</v>
      </c>
      <c r="AV21" s="68"/>
      <c r="AW21" s="32"/>
      <c r="AX21" s="225"/>
      <c r="AY21" s="230"/>
      <c r="AZ21" s="231"/>
      <c r="BA21" s="231"/>
      <c r="BB21" s="231"/>
      <c r="BC21" s="231"/>
      <c r="BD21" s="232"/>
      <c r="BE21" s="233">
        <f t="shared" si="5"/>
        <v>0</v>
      </c>
      <c r="BF21" s="68"/>
      <c r="BG21" s="32"/>
    </row>
    <row r="22" spans="1:59" ht="12.75" customHeight="1">
      <c r="A22" s="191">
        <v>19</v>
      </c>
      <c r="B22" s="214">
        <v>23</v>
      </c>
      <c r="C22" s="122" t="s">
        <v>18</v>
      </c>
      <c r="D22" s="111">
        <f t="shared" si="0"/>
        <v>8</v>
      </c>
      <c r="E22" s="189"/>
      <c r="F22" s="131"/>
      <c r="G22" s="132"/>
      <c r="H22" s="132"/>
      <c r="I22" s="132"/>
      <c r="J22" s="132"/>
      <c r="K22" s="132"/>
      <c r="L22" s="148">
        <v>1</v>
      </c>
      <c r="M22" s="133"/>
      <c r="N22" s="140">
        <f t="shared" si="1"/>
        <v>1</v>
      </c>
      <c r="O22" s="67"/>
      <c r="P22" s="131"/>
      <c r="Q22" s="132"/>
      <c r="R22" s="132"/>
      <c r="S22" s="134"/>
      <c r="T22" s="132"/>
      <c r="U22" s="132"/>
      <c r="V22" s="132">
        <v>7</v>
      </c>
      <c r="W22" s="133"/>
      <c r="X22" s="68"/>
      <c r="Y22" s="32">
        <v>1</v>
      </c>
      <c r="Z22" s="225"/>
      <c r="AA22" s="230"/>
      <c r="AB22" s="231"/>
      <c r="AC22" s="231"/>
      <c r="AD22" s="231"/>
      <c r="AE22" s="231"/>
      <c r="AF22" s="232"/>
      <c r="AG22" s="232"/>
      <c r="AH22" s="232"/>
      <c r="AI22" s="233">
        <f t="shared" si="2"/>
        <v>0</v>
      </c>
      <c r="AJ22" s="225"/>
      <c r="AK22" s="230">
        <v>6</v>
      </c>
      <c r="AL22" s="231"/>
      <c r="AM22" s="233">
        <f t="shared" si="3"/>
        <v>6</v>
      </c>
      <c r="AN22" s="225"/>
      <c r="AO22" s="230"/>
      <c r="AP22" s="231"/>
      <c r="AQ22" s="231"/>
      <c r="AR22" s="231"/>
      <c r="AS22" s="231">
        <v>1</v>
      </c>
      <c r="AT22" s="232"/>
      <c r="AU22" s="233">
        <f t="shared" si="4"/>
        <v>1</v>
      </c>
      <c r="AV22" s="68"/>
      <c r="AW22" s="32"/>
      <c r="AX22" s="225"/>
      <c r="AY22" s="230"/>
      <c r="AZ22" s="231"/>
      <c r="BA22" s="231"/>
      <c r="BB22" s="231"/>
      <c r="BC22" s="231"/>
      <c r="BD22" s="232"/>
      <c r="BE22" s="233">
        <f t="shared" si="5"/>
        <v>0</v>
      </c>
      <c r="BF22" s="68"/>
      <c r="BG22" s="32"/>
    </row>
    <row r="23" spans="1:59" ht="12.75" customHeight="1">
      <c r="A23" s="191">
        <v>20</v>
      </c>
      <c r="B23" s="213">
        <v>17</v>
      </c>
      <c r="C23" s="123" t="s">
        <v>183</v>
      </c>
      <c r="D23" s="111">
        <f t="shared" si="0"/>
        <v>2</v>
      </c>
      <c r="E23" s="189"/>
      <c r="F23" s="131"/>
      <c r="G23" s="132"/>
      <c r="H23" s="148">
        <v>1</v>
      </c>
      <c r="I23" s="134"/>
      <c r="J23" s="148">
        <v>1</v>
      </c>
      <c r="K23" s="132"/>
      <c r="L23" s="132"/>
      <c r="M23" s="133"/>
      <c r="N23" s="140">
        <f t="shared" si="1"/>
        <v>2</v>
      </c>
      <c r="O23" s="67"/>
      <c r="P23" s="131"/>
      <c r="Q23" s="132"/>
      <c r="R23" s="132">
        <v>1</v>
      </c>
      <c r="S23" s="134"/>
      <c r="T23" s="132">
        <v>1</v>
      </c>
      <c r="U23" s="132"/>
      <c r="V23" s="132"/>
      <c r="W23" s="133"/>
      <c r="X23" s="68"/>
      <c r="Y23" s="32">
        <v>2</v>
      </c>
      <c r="Z23" s="225"/>
      <c r="AA23" s="230"/>
      <c r="AB23" s="231"/>
      <c r="AC23" s="231"/>
      <c r="AD23" s="231"/>
      <c r="AE23" s="231"/>
      <c r="AF23" s="232"/>
      <c r="AG23" s="232"/>
      <c r="AH23" s="232"/>
      <c r="AI23" s="233">
        <f t="shared" si="2"/>
        <v>0</v>
      </c>
      <c r="AJ23" s="225"/>
      <c r="AK23" s="230"/>
      <c r="AL23" s="231"/>
      <c r="AM23" s="233">
        <f t="shared" si="3"/>
        <v>0</v>
      </c>
      <c r="AN23" s="225"/>
      <c r="AO23" s="230"/>
      <c r="AP23" s="231"/>
      <c r="AQ23" s="231"/>
      <c r="AR23" s="231"/>
      <c r="AS23" s="231"/>
      <c r="AT23" s="232"/>
      <c r="AU23" s="233">
        <f t="shared" si="4"/>
        <v>0</v>
      </c>
      <c r="AV23" s="68"/>
      <c r="AW23" s="32"/>
      <c r="AX23" s="225"/>
      <c r="AY23" s="230"/>
      <c r="AZ23" s="231"/>
      <c r="BA23" s="231"/>
      <c r="BB23" s="231"/>
      <c r="BC23" s="231"/>
      <c r="BD23" s="232"/>
      <c r="BE23" s="233">
        <f t="shared" si="5"/>
        <v>0</v>
      </c>
      <c r="BF23" s="68"/>
      <c r="BG23" s="32"/>
    </row>
    <row r="24" spans="1:59" ht="12.75" customHeight="1">
      <c r="A24" s="191">
        <v>21</v>
      </c>
      <c r="B24" s="213">
        <v>15</v>
      </c>
      <c r="C24" s="123" t="s">
        <v>61</v>
      </c>
      <c r="D24" s="111">
        <f t="shared" si="0"/>
        <v>1</v>
      </c>
      <c r="E24" s="189"/>
      <c r="F24" s="131"/>
      <c r="G24" s="132"/>
      <c r="H24" s="132"/>
      <c r="I24" s="134"/>
      <c r="J24" s="132"/>
      <c r="K24" s="148">
        <v>1</v>
      </c>
      <c r="L24" s="132"/>
      <c r="M24" s="133"/>
      <c r="N24" s="140">
        <f t="shared" si="1"/>
        <v>1</v>
      </c>
      <c r="O24" s="67"/>
      <c r="P24" s="131"/>
      <c r="Q24" s="132"/>
      <c r="R24" s="132"/>
      <c r="S24" s="134"/>
      <c r="T24" s="132"/>
      <c r="U24" s="132">
        <v>1</v>
      </c>
      <c r="V24" s="132"/>
      <c r="W24" s="133"/>
      <c r="X24" s="68"/>
      <c r="Y24" s="32"/>
      <c r="Z24" s="225"/>
      <c r="AA24" s="230"/>
      <c r="AB24" s="231"/>
      <c r="AC24" s="231"/>
      <c r="AD24" s="231"/>
      <c r="AE24" s="231"/>
      <c r="AF24" s="232"/>
      <c r="AG24" s="232"/>
      <c r="AH24" s="232"/>
      <c r="AI24" s="233">
        <f t="shared" si="2"/>
        <v>0</v>
      </c>
      <c r="AJ24" s="225"/>
      <c r="AK24" s="230"/>
      <c r="AL24" s="231"/>
      <c r="AM24" s="233">
        <f t="shared" si="3"/>
        <v>0</v>
      </c>
      <c r="AN24" s="225"/>
      <c r="AO24" s="230"/>
      <c r="AP24" s="231"/>
      <c r="AQ24" s="231"/>
      <c r="AR24" s="231"/>
      <c r="AS24" s="231"/>
      <c r="AT24" s="232">
        <v>1</v>
      </c>
      <c r="AU24" s="233">
        <f t="shared" si="4"/>
        <v>1</v>
      </c>
      <c r="AV24" s="68"/>
      <c r="AW24" s="32"/>
      <c r="AX24" s="225"/>
      <c r="AY24" s="230"/>
      <c r="AZ24" s="231"/>
      <c r="BA24" s="231"/>
      <c r="BB24" s="231"/>
      <c r="BC24" s="231"/>
      <c r="BD24" s="232"/>
      <c r="BE24" s="233">
        <f t="shared" si="5"/>
        <v>0</v>
      </c>
      <c r="BF24" s="68"/>
      <c r="BG24" s="32"/>
    </row>
    <row r="25" spans="1:59" ht="12.75" customHeight="1">
      <c r="A25" s="191">
        <v>21</v>
      </c>
      <c r="B25" s="214">
        <v>24</v>
      </c>
      <c r="C25" s="123" t="s">
        <v>45</v>
      </c>
      <c r="D25" s="111">
        <f t="shared" si="0"/>
        <v>1</v>
      </c>
      <c r="E25" s="189"/>
      <c r="F25" s="131"/>
      <c r="G25" s="132"/>
      <c r="H25" s="132"/>
      <c r="I25" s="132"/>
      <c r="J25" s="132"/>
      <c r="K25" s="148">
        <v>1</v>
      </c>
      <c r="L25" s="132"/>
      <c r="M25" s="133"/>
      <c r="N25" s="140">
        <f t="shared" si="1"/>
        <v>1</v>
      </c>
      <c r="O25" s="67"/>
      <c r="P25" s="131"/>
      <c r="Q25" s="132"/>
      <c r="R25" s="132"/>
      <c r="S25" s="134"/>
      <c r="T25" s="132"/>
      <c r="U25" s="132">
        <v>1</v>
      </c>
      <c r="V25" s="132"/>
      <c r="W25" s="133"/>
      <c r="X25" s="68"/>
      <c r="Y25" s="32"/>
      <c r="Z25" s="225"/>
      <c r="AA25" s="230"/>
      <c r="AB25" s="231"/>
      <c r="AC25" s="231"/>
      <c r="AD25" s="231"/>
      <c r="AE25" s="231"/>
      <c r="AF25" s="232"/>
      <c r="AG25" s="232"/>
      <c r="AH25" s="232"/>
      <c r="AI25" s="233">
        <f t="shared" si="2"/>
        <v>0</v>
      </c>
      <c r="AJ25" s="225"/>
      <c r="AK25" s="230"/>
      <c r="AL25" s="231"/>
      <c r="AM25" s="233">
        <f t="shared" si="3"/>
        <v>0</v>
      </c>
      <c r="AN25" s="225"/>
      <c r="AO25" s="230"/>
      <c r="AP25" s="231"/>
      <c r="AQ25" s="231"/>
      <c r="AR25" s="231"/>
      <c r="AS25" s="231"/>
      <c r="AT25" s="232">
        <v>1</v>
      </c>
      <c r="AU25" s="233">
        <f t="shared" si="4"/>
        <v>1</v>
      </c>
      <c r="AV25" s="68"/>
      <c r="AW25" s="32"/>
      <c r="AX25" s="225"/>
      <c r="AY25" s="230"/>
      <c r="AZ25" s="231"/>
      <c r="BA25" s="231"/>
      <c r="BB25" s="231"/>
      <c r="BC25" s="231"/>
      <c r="BD25" s="232"/>
      <c r="BE25" s="233">
        <f t="shared" si="5"/>
        <v>0</v>
      </c>
      <c r="BF25" s="68"/>
      <c r="BG25" s="32"/>
    </row>
    <row r="26" spans="1:59" ht="12.75" customHeight="1">
      <c r="A26" s="184" t="s">
        <v>56</v>
      </c>
      <c r="B26" s="214">
        <v>21</v>
      </c>
      <c r="C26" s="124" t="s">
        <v>31</v>
      </c>
      <c r="D26" s="111">
        <f t="shared" si="0"/>
        <v>0</v>
      </c>
      <c r="E26" s="189"/>
      <c r="F26" s="131"/>
      <c r="G26" s="132"/>
      <c r="H26" s="132"/>
      <c r="I26" s="132"/>
      <c r="J26" s="132"/>
      <c r="K26" s="132"/>
      <c r="L26" s="132"/>
      <c r="M26" s="133"/>
      <c r="N26" s="140">
        <f t="shared" si="1"/>
        <v>0</v>
      </c>
      <c r="O26" s="67"/>
      <c r="P26" s="131"/>
      <c r="Q26" s="132"/>
      <c r="R26" s="132"/>
      <c r="S26" s="134"/>
      <c r="T26" s="132"/>
      <c r="U26" s="132"/>
      <c r="V26" s="132"/>
      <c r="W26" s="133"/>
      <c r="X26" s="68"/>
      <c r="Y26" s="32"/>
      <c r="Z26" s="225"/>
      <c r="AA26" s="230"/>
      <c r="AB26" s="231"/>
      <c r="AC26" s="231"/>
      <c r="AD26" s="231"/>
      <c r="AE26" s="231"/>
      <c r="AF26" s="232"/>
      <c r="AG26" s="232"/>
      <c r="AH26" s="232"/>
      <c r="AI26" s="233">
        <f t="shared" si="2"/>
        <v>0</v>
      </c>
      <c r="AJ26" s="225"/>
      <c r="AK26" s="230"/>
      <c r="AL26" s="231"/>
      <c r="AM26" s="233">
        <f t="shared" si="3"/>
        <v>0</v>
      </c>
      <c r="AN26" s="225"/>
      <c r="AO26" s="230"/>
      <c r="AP26" s="231"/>
      <c r="AQ26" s="231"/>
      <c r="AR26" s="231"/>
      <c r="AS26" s="231"/>
      <c r="AT26" s="232"/>
      <c r="AU26" s="233">
        <f t="shared" si="4"/>
        <v>0</v>
      </c>
      <c r="AV26" s="68"/>
      <c r="AW26" s="32"/>
      <c r="AX26" s="225"/>
      <c r="AY26" s="230"/>
      <c r="AZ26" s="231"/>
      <c r="BA26" s="231"/>
      <c r="BB26" s="231"/>
      <c r="BC26" s="231"/>
      <c r="BD26" s="232"/>
      <c r="BE26" s="233">
        <f t="shared" si="5"/>
        <v>0</v>
      </c>
      <c r="BF26" s="68"/>
      <c r="BG26" s="32"/>
    </row>
    <row r="27" spans="1:59" ht="12.75" customHeight="1">
      <c r="A27" s="184" t="s">
        <v>56</v>
      </c>
      <c r="B27" s="214">
        <v>22</v>
      </c>
      <c r="C27" s="123" t="s">
        <v>21</v>
      </c>
      <c r="D27" s="111">
        <f t="shared" si="0"/>
        <v>0</v>
      </c>
      <c r="E27" s="189"/>
      <c r="F27" s="131"/>
      <c r="G27" s="132"/>
      <c r="H27" s="132"/>
      <c r="I27" s="134"/>
      <c r="J27" s="132"/>
      <c r="K27" s="132"/>
      <c r="L27" s="132"/>
      <c r="M27" s="133"/>
      <c r="N27" s="140">
        <f t="shared" si="1"/>
        <v>0</v>
      </c>
      <c r="O27" s="67"/>
      <c r="P27" s="131"/>
      <c r="Q27" s="132"/>
      <c r="R27" s="132"/>
      <c r="S27" s="134"/>
      <c r="T27" s="132"/>
      <c r="U27" s="132"/>
      <c r="V27" s="132"/>
      <c r="W27" s="133"/>
      <c r="X27" s="68"/>
      <c r="Y27" s="32"/>
      <c r="Z27" s="225"/>
      <c r="AA27" s="230"/>
      <c r="AB27" s="231"/>
      <c r="AC27" s="231"/>
      <c r="AD27" s="231"/>
      <c r="AE27" s="231"/>
      <c r="AF27" s="232"/>
      <c r="AG27" s="232"/>
      <c r="AH27" s="232"/>
      <c r="AI27" s="233">
        <f t="shared" si="2"/>
        <v>0</v>
      </c>
      <c r="AJ27" s="225"/>
      <c r="AK27" s="230"/>
      <c r="AL27" s="231"/>
      <c r="AM27" s="233">
        <f t="shared" si="3"/>
        <v>0</v>
      </c>
      <c r="AN27" s="225"/>
      <c r="AO27" s="230"/>
      <c r="AP27" s="231"/>
      <c r="AQ27" s="231"/>
      <c r="AR27" s="231"/>
      <c r="AS27" s="231"/>
      <c r="AT27" s="232"/>
      <c r="AU27" s="233">
        <f t="shared" si="4"/>
        <v>0</v>
      </c>
      <c r="AV27" s="68"/>
      <c r="AW27" s="32"/>
      <c r="AX27" s="225"/>
      <c r="AY27" s="230"/>
      <c r="AZ27" s="231"/>
      <c r="BA27" s="231"/>
      <c r="BB27" s="231"/>
      <c r="BC27" s="231"/>
      <c r="BD27" s="232"/>
      <c r="BE27" s="233">
        <f t="shared" si="5"/>
        <v>0</v>
      </c>
      <c r="BF27" s="68"/>
      <c r="BG27" s="32"/>
    </row>
    <row r="28" spans="1:59" ht="12.75" customHeight="1">
      <c r="A28" s="184" t="s">
        <v>56</v>
      </c>
      <c r="B28" s="214">
        <v>24</v>
      </c>
      <c r="C28" s="123" t="s">
        <v>113</v>
      </c>
      <c r="D28" s="111">
        <f t="shared" si="0"/>
        <v>0</v>
      </c>
      <c r="E28" s="189"/>
      <c r="F28" s="131"/>
      <c r="G28" s="132"/>
      <c r="H28" s="132"/>
      <c r="I28" s="134"/>
      <c r="J28" s="132"/>
      <c r="K28" s="132"/>
      <c r="L28" s="132"/>
      <c r="M28" s="133"/>
      <c r="N28" s="140">
        <f t="shared" si="1"/>
        <v>0</v>
      </c>
      <c r="O28" s="67"/>
      <c r="P28" s="131"/>
      <c r="Q28" s="132"/>
      <c r="R28" s="132"/>
      <c r="S28" s="134"/>
      <c r="T28" s="132"/>
      <c r="U28" s="132"/>
      <c r="V28" s="132"/>
      <c r="W28" s="133"/>
      <c r="X28" s="68"/>
      <c r="Y28" s="32"/>
      <c r="Z28" s="225"/>
      <c r="AA28" s="230"/>
      <c r="AB28" s="231"/>
      <c r="AC28" s="231"/>
      <c r="AD28" s="231"/>
      <c r="AE28" s="231"/>
      <c r="AF28" s="232"/>
      <c r="AG28" s="232"/>
      <c r="AH28" s="232"/>
      <c r="AI28" s="233">
        <f t="shared" si="2"/>
        <v>0</v>
      </c>
      <c r="AJ28" s="225"/>
      <c r="AK28" s="230"/>
      <c r="AL28" s="231"/>
      <c r="AM28" s="233">
        <f t="shared" si="3"/>
        <v>0</v>
      </c>
      <c r="AN28" s="225"/>
      <c r="AO28" s="230"/>
      <c r="AP28" s="231"/>
      <c r="AQ28" s="231"/>
      <c r="AR28" s="231"/>
      <c r="AS28" s="231"/>
      <c r="AT28" s="232"/>
      <c r="AU28" s="233">
        <f t="shared" si="4"/>
        <v>0</v>
      </c>
      <c r="AV28" s="68"/>
      <c r="AW28" s="32"/>
      <c r="AX28" s="225"/>
      <c r="AY28" s="230"/>
      <c r="AZ28" s="231"/>
      <c r="BA28" s="231"/>
      <c r="BB28" s="231"/>
      <c r="BC28" s="231"/>
      <c r="BD28" s="232"/>
      <c r="BE28" s="233">
        <f t="shared" si="5"/>
        <v>0</v>
      </c>
      <c r="BF28" s="68"/>
      <c r="BG28" s="32"/>
    </row>
    <row r="29" spans="1:59" ht="12.75" customHeight="1">
      <c r="A29" s="184" t="s">
        <v>56</v>
      </c>
      <c r="B29" s="215" t="s">
        <v>56</v>
      </c>
      <c r="C29" s="124" t="s">
        <v>24</v>
      </c>
      <c r="D29" s="111">
        <f t="shared" si="0"/>
        <v>0</v>
      </c>
      <c r="E29" s="189"/>
      <c r="F29" s="131"/>
      <c r="G29" s="132"/>
      <c r="H29" s="132"/>
      <c r="I29" s="134"/>
      <c r="J29" s="132"/>
      <c r="K29" s="132"/>
      <c r="L29" s="132"/>
      <c r="M29" s="133"/>
      <c r="N29" s="140">
        <f t="shared" si="1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  <c r="Z29" s="225"/>
      <c r="AA29" s="230"/>
      <c r="AB29" s="231"/>
      <c r="AC29" s="231"/>
      <c r="AD29" s="231"/>
      <c r="AE29" s="231"/>
      <c r="AF29" s="232"/>
      <c r="AG29" s="232"/>
      <c r="AH29" s="232"/>
      <c r="AI29" s="233">
        <f t="shared" si="2"/>
        <v>0</v>
      </c>
      <c r="AJ29" s="225"/>
      <c r="AK29" s="230"/>
      <c r="AL29" s="231"/>
      <c r="AM29" s="233">
        <f t="shared" si="3"/>
        <v>0</v>
      </c>
      <c r="AN29" s="225"/>
      <c r="AO29" s="230"/>
      <c r="AP29" s="231"/>
      <c r="AQ29" s="231"/>
      <c r="AR29" s="231"/>
      <c r="AS29" s="231"/>
      <c r="AT29" s="232"/>
      <c r="AU29" s="233">
        <f t="shared" si="4"/>
        <v>0</v>
      </c>
      <c r="AV29" s="68"/>
      <c r="AW29" s="32"/>
      <c r="AX29" s="225"/>
      <c r="AY29" s="230"/>
      <c r="AZ29" s="231"/>
      <c r="BA29" s="231"/>
      <c r="BB29" s="231"/>
      <c r="BC29" s="231"/>
      <c r="BD29" s="232"/>
      <c r="BE29" s="233">
        <f t="shared" si="5"/>
        <v>0</v>
      </c>
      <c r="BF29" s="68"/>
      <c r="BG29" s="32"/>
    </row>
    <row r="30" spans="1:59" ht="12.75" customHeight="1">
      <c r="A30" s="184" t="s">
        <v>56</v>
      </c>
      <c r="B30" s="215" t="s">
        <v>56</v>
      </c>
      <c r="C30" s="124" t="s">
        <v>124</v>
      </c>
      <c r="D30" s="111">
        <f t="shared" si="0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1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  <c r="Z30" s="225"/>
      <c r="AA30" s="230"/>
      <c r="AB30" s="231"/>
      <c r="AC30" s="231"/>
      <c r="AD30" s="231"/>
      <c r="AE30" s="231"/>
      <c r="AF30" s="232"/>
      <c r="AG30" s="232"/>
      <c r="AH30" s="232"/>
      <c r="AI30" s="233">
        <f t="shared" si="2"/>
        <v>0</v>
      </c>
      <c r="AJ30" s="225"/>
      <c r="AK30" s="230"/>
      <c r="AL30" s="231"/>
      <c r="AM30" s="233">
        <f t="shared" si="3"/>
        <v>0</v>
      </c>
      <c r="AN30" s="225"/>
      <c r="AO30" s="230"/>
      <c r="AP30" s="231"/>
      <c r="AQ30" s="231"/>
      <c r="AR30" s="231"/>
      <c r="AS30" s="231"/>
      <c r="AT30" s="232"/>
      <c r="AU30" s="233">
        <f t="shared" si="4"/>
        <v>0</v>
      </c>
      <c r="AV30" s="68"/>
      <c r="AW30" s="32"/>
      <c r="AX30" s="225"/>
      <c r="AY30" s="230"/>
      <c r="AZ30" s="231"/>
      <c r="BA30" s="231"/>
      <c r="BB30" s="231"/>
      <c r="BC30" s="231"/>
      <c r="BD30" s="232"/>
      <c r="BE30" s="233">
        <f t="shared" si="5"/>
        <v>0</v>
      </c>
      <c r="BF30" s="68"/>
      <c r="BG30" s="32"/>
    </row>
    <row r="31" spans="1:59" ht="12.75" customHeight="1">
      <c r="A31" s="184" t="s">
        <v>56</v>
      </c>
      <c r="B31" s="215" t="s">
        <v>56</v>
      </c>
      <c r="C31" s="123" t="s">
        <v>25</v>
      </c>
      <c r="D31" s="111">
        <f t="shared" si="0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1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  <c r="Z31" s="225"/>
      <c r="AA31" s="230"/>
      <c r="AB31" s="231"/>
      <c r="AC31" s="231"/>
      <c r="AD31" s="231"/>
      <c r="AE31" s="231"/>
      <c r="AF31" s="232"/>
      <c r="AG31" s="232"/>
      <c r="AH31" s="232"/>
      <c r="AI31" s="233">
        <f t="shared" si="2"/>
        <v>0</v>
      </c>
      <c r="AJ31" s="225"/>
      <c r="AK31" s="230"/>
      <c r="AL31" s="231"/>
      <c r="AM31" s="233">
        <f t="shared" si="3"/>
        <v>0</v>
      </c>
      <c r="AN31" s="225"/>
      <c r="AO31" s="230"/>
      <c r="AP31" s="231"/>
      <c r="AQ31" s="231"/>
      <c r="AR31" s="231"/>
      <c r="AS31" s="231"/>
      <c r="AT31" s="232"/>
      <c r="AU31" s="233">
        <f t="shared" si="4"/>
        <v>0</v>
      </c>
      <c r="AV31" s="68"/>
      <c r="AW31" s="32"/>
      <c r="AX31" s="225"/>
      <c r="AY31" s="230"/>
      <c r="AZ31" s="231"/>
      <c r="BA31" s="231"/>
      <c r="BB31" s="231"/>
      <c r="BC31" s="231"/>
      <c r="BD31" s="232"/>
      <c r="BE31" s="233">
        <f t="shared" si="5"/>
        <v>0</v>
      </c>
      <c r="BF31" s="68"/>
      <c r="BG31" s="32"/>
    </row>
    <row r="32" spans="1:59" ht="12.75" customHeight="1">
      <c r="A32" s="184" t="s">
        <v>56</v>
      </c>
      <c r="B32" s="215" t="s">
        <v>56</v>
      </c>
      <c r="C32" s="123" t="s">
        <v>26</v>
      </c>
      <c r="D32" s="111">
        <f t="shared" si="0"/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t="shared" si="1"/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  <c r="Z32" s="225"/>
      <c r="AA32" s="234"/>
      <c r="AB32" s="235"/>
      <c r="AC32" s="235"/>
      <c r="AD32" s="235"/>
      <c r="AE32" s="235"/>
      <c r="AF32" s="236"/>
      <c r="AG32" s="236"/>
      <c r="AH32" s="236"/>
      <c r="AI32" s="233">
        <f t="shared" si="2"/>
        <v>0</v>
      </c>
      <c r="AJ32" s="225"/>
      <c r="AK32" s="234"/>
      <c r="AL32" s="235"/>
      <c r="AM32" s="233">
        <f t="shared" si="3"/>
        <v>0</v>
      </c>
      <c r="AN32" s="225"/>
      <c r="AO32" s="234"/>
      <c r="AP32" s="235"/>
      <c r="AQ32" s="235"/>
      <c r="AR32" s="235"/>
      <c r="AS32" s="235"/>
      <c r="AT32" s="236"/>
      <c r="AU32" s="233">
        <f t="shared" si="4"/>
        <v>0</v>
      </c>
      <c r="AV32" s="68"/>
      <c r="AW32" s="32"/>
      <c r="AX32" s="225"/>
      <c r="AY32" s="234"/>
      <c r="AZ32" s="235"/>
      <c r="BA32" s="235"/>
      <c r="BB32" s="235"/>
      <c r="BC32" s="235"/>
      <c r="BD32" s="236"/>
      <c r="BE32" s="233">
        <f t="shared" si="5"/>
        <v>0</v>
      </c>
      <c r="BF32" s="68"/>
      <c r="BG32" s="32"/>
    </row>
    <row r="33" spans="1:59" ht="12.75" customHeight="1">
      <c r="A33" s="184" t="s">
        <v>56</v>
      </c>
      <c r="B33" s="215" t="s">
        <v>56</v>
      </c>
      <c r="C33" s="123" t="s">
        <v>53</v>
      </c>
      <c r="D33" s="111">
        <f t="shared" si="0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1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  <c r="Z33" s="225"/>
      <c r="AA33" s="234"/>
      <c r="AB33" s="235"/>
      <c r="AC33" s="235"/>
      <c r="AD33" s="235"/>
      <c r="AE33" s="235"/>
      <c r="AF33" s="236"/>
      <c r="AG33" s="236"/>
      <c r="AH33" s="236"/>
      <c r="AI33" s="233">
        <f t="shared" si="2"/>
        <v>0</v>
      </c>
      <c r="AJ33" s="225"/>
      <c r="AK33" s="234"/>
      <c r="AL33" s="235"/>
      <c r="AM33" s="233">
        <f t="shared" si="3"/>
        <v>0</v>
      </c>
      <c r="AN33" s="225"/>
      <c r="AO33" s="234"/>
      <c r="AP33" s="235"/>
      <c r="AQ33" s="235"/>
      <c r="AR33" s="235"/>
      <c r="AS33" s="235"/>
      <c r="AT33" s="236"/>
      <c r="AU33" s="233">
        <f t="shared" si="4"/>
        <v>0</v>
      </c>
      <c r="AV33" s="68"/>
      <c r="AW33" s="32"/>
      <c r="AX33" s="225"/>
      <c r="AY33" s="234"/>
      <c r="AZ33" s="235"/>
      <c r="BA33" s="235"/>
      <c r="BB33" s="235"/>
      <c r="BC33" s="235"/>
      <c r="BD33" s="236"/>
      <c r="BE33" s="233">
        <f t="shared" si="5"/>
        <v>0</v>
      </c>
      <c r="BF33" s="68"/>
      <c r="BG33" s="32"/>
    </row>
    <row r="34" spans="1:59" ht="12.75" customHeight="1">
      <c r="A34" s="184" t="s">
        <v>56</v>
      </c>
      <c r="B34" s="215" t="s">
        <v>56</v>
      </c>
      <c r="C34" s="123" t="s">
        <v>60</v>
      </c>
      <c r="D34" s="111">
        <f t="shared" si="0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1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  <c r="Z34" s="225"/>
      <c r="AA34" s="234"/>
      <c r="AB34" s="235"/>
      <c r="AC34" s="235"/>
      <c r="AD34" s="235"/>
      <c r="AE34" s="235"/>
      <c r="AF34" s="236"/>
      <c r="AG34" s="236"/>
      <c r="AH34" s="237"/>
      <c r="AI34" s="238">
        <f t="shared" si="2"/>
        <v>0</v>
      </c>
      <c r="AJ34" s="225"/>
      <c r="AK34" s="234"/>
      <c r="AL34" s="235"/>
      <c r="AM34" s="238">
        <f t="shared" si="3"/>
        <v>0</v>
      </c>
      <c r="AN34" s="225"/>
      <c r="AO34" s="234"/>
      <c r="AP34" s="235"/>
      <c r="AQ34" s="235"/>
      <c r="AR34" s="235"/>
      <c r="AS34" s="235"/>
      <c r="AT34" s="237"/>
      <c r="AU34" s="238">
        <f t="shared" si="4"/>
        <v>0</v>
      </c>
      <c r="AV34" s="68"/>
      <c r="AW34" s="32"/>
      <c r="AX34" s="225"/>
      <c r="AY34" s="234"/>
      <c r="AZ34" s="235"/>
      <c r="BA34" s="235"/>
      <c r="BB34" s="235"/>
      <c r="BC34" s="235"/>
      <c r="BD34" s="237"/>
      <c r="BE34" s="238">
        <f t="shared" si="5"/>
        <v>0</v>
      </c>
      <c r="BF34" s="68"/>
      <c r="BG34" s="32"/>
    </row>
    <row r="35" spans="1:59" ht="12.75" customHeight="1">
      <c r="A35" s="184" t="s">
        <v>56</v>
      </c>
      <c r="B35" s="215" t="s">
        <v>56</v>
      </c>
      <c r="C35" s="123" t="s">
        <v>186</v>
      </c>
      <c r="D35" s="111">
        <f t="shared" si="0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1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  <c r="Z35" s="225"/>
      <c r="AA35" s="230"/>
      <c r="AB35" s="231"/>
      <c r="AC35" s="231"/>
      <c r="AD35" s="231"/>
      <c r="AE35" s="231"/>
      <c r="AF35" s="232"/>
      <c r="AG35" s="232"/>
      <c r="AH35" s="239"/>
      <c r="AI35" s="238">
        <f t="shared" si="2"/>
        <v>0</v>
      </c>
      <c r="AJ35" s="225"/>
      <c r="AK35" s="230"/>
      <c r="AL35" s="231"/>
      <c r="AM35" s="238">
        <f t="shared" si="3"/>
        <v>0</v>
      </c>
      <c r="AN35" s="225"/>
      <c r="AO35" s="230"/>
      <c r="AP35" s="231"/>
      <c r="AQ35" s="231"/>
      <c r="AR35" s="231"/>
      <c r="AS35" s="231"/>
      <c r="AT35" s="239"/>
      <c r="AU35" s="238">
        <f t="shared" si="4"/>
        <v>0</v>
      </c>
      <c r="AV35" s="68"/>
      <c r="AW35" s="32"/>
      <c r="AX35" s="225"/>
      <c r="AY35" s="230"/>
      <c r="AZ35" s="231"/>
      <c r="BA35" s="231"/>
      <c r="BB35" s="231"/>
      <c r="BC35" s="231"/>
      <c r="BD35" s="239"/>
      <c r="BE35" s="238">
        <f t="shared" si="5"/>
        <v>0</v>
      </c>
      <c r="BF35" s="68"/>
      <c r="BG35" s="32"/>
    </row>
    <row r="36" spans="1:59" ht="12.75" customHeight="1">
      <c r="A36" s="184" t="s">
        <v>56</v>
      </c>
      <c r="B36" s="215" t="s">
        <v>56</v>
      </c>
      <c r="C36" s="123" t="s">
        <v>55</v>
      </c>
      <c r="D36" s="111">
        <f t="shared" si="0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1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  <c r="Z36" s="225"/>
      <c r="AA36" s="230"/>
      <c r="AB36" s="231"/>
      <c r="AC36" s="231"/>
      <c r="AD36" s="231"/>
      <c r="AE36" s="231"/>
      <c r="AF36" s="232"/>
      <c r="AG36" s="232"/>
      <c r="AH36" s="239"/>
      <c r="AI36" s="238">
        <f t="shared" si="2"/>
        <v>0</v>
      </c>
      <c r="AJ36" s="225"/>
      <c r="AK36" s="230"/>
      <c r="AL36" s="231"/>
      <c r="AM36" s="238">
        <f t="shared" si="3"/>
        <v>0</v>
      </c>
      <c r="AN36" s="225"/>
      <c r="AO36" s="230"/>
      <c r="AP36" s="231"/>
      <c r="AQ36" s="231"/>
      <c r="AR36" s="231"/>
      <c r="AS36" s="231"/>
      <c r="AT36" s="239"/>
      <c r="AU36" s="238">
        <f t="shared" si="4"/>
        <v>0</v>
      </c>
      <c r="AV36" s="251"/>
      <c r="AW36" s="32"/>
      <c r="AX36" s="225"/>
      <c r="AY36" s="230"/>
      <c r="AZ36" s="231"/>
      <c r="BA36" s="231"/>
      <c r="BB36" s="231"/>
      <c r="BC36" s="231"/>
      <c r="BD36" s="239"/>
      <c r="BE36" s="238">
        <f t="shared" si="5"/>
        <v>0</v>
      </c>
      <c r="BF36" s="251"/>
      <c r="BG36" s="32"/>
    </row>
    <row r="37" spans="1:59" ht="12.75" customHeight="1">
      <c r="A37" s="184" t="s">
        <v>56</v>
      </c>
      <c r="B37" s="215" t="s">
        <v>56</v>
      </c>
      <c r="C37" s="123" t="s">
        <v>23</v>
      </c>
      <c r="D37" s="111">
        <f t="shared" si="0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1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  <c r="Z37" s="225"/>
      <c r="AA37" s="230"/>
      <c r="AB37" s="231"/>
      <c r="AC37" s="231"/>
      <c r="AD37" s="231"/>
      <c r="AE37" s="231"/>
      <c r="AF37" s="232"/>
      <c r="AG37" s="232"/>
      <c r="AH37" s="239"/>
      <c r="AI37" s="238">
        <f t="shared" si="2"/>
        <v>0</v>
      </c>
      <c r="AJ37" s="225"/>
      <c r="AK37" s="230"/>
      <c r="AL37" s="231"/>
      <c r="AM37" s="238">
        <f t="shared" si="3"/>
        <v>0</v>
      </c>
      <c r="AN37" s="225"/>
      <c r="AO37" s="230"/>
      <c r="AP37" s="231"/>
      <c r="AQ37" s="231"/>
      <c r="AR37" s="231"/>
      <c r="AS37" s="231"/>
      <c r="AT37" s="239"/>
      <c r="AU37" s="238">
        <f t="shared" si="4"/>
        <v>0</v>
      </c>
      <c r="AV37" s="252"/>
      <c r="AW37" s="32"/>
      <c r="AX37" s="225"/>
      <c r="AY37" s="230"/>
      <c r="AZ37" s="231"/>
      <c r="BA37" s="231"/>
      <c r="BB37" s="231"/>
      <c r="BC37" s="231"/>
      <c r="BD37" s="239"/>
      <c r="BE37" s="238">
        <f t="shared" si="5"/>
        <v>0</v>
      </c>
      <c r="BF37" s="252"/>
      <c r="BG37" s="32"/>
    </row>
    <row r="38" spans="1:59" ht="15.75" thickBot="1">
      <c r="A38" s="185" t="s">
        <v>56</v>
      </c>
      <c r="B38" s="216" t="s">
        <v>56</v>
      </c>
      <c r="C38" s="129" t="s">
        <v>46</v>
      </c>
      <c r="D38" s="111">
        <f t="shared" si="0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1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  <c r="Z38" s="225"/>
      <c r="AA38" s="240"/>
      <c r="AB38" s="241"/>
      <c r="AC38" s="241"/>
      <c r="AD38" s="241"/>
      <c r="AE38" s="241"/>
      <c r="AF38" s="242"/>
      <c r="AG38" s="242"/>
      <c r="AH38" s="243"/>
      <c r="AI38" s="244">
        <f t="shared" si="2"/>
        <v>0</v>
      </c>
      <c r="AJ38" s="225"/>
      <c r="AK38" s="240"/>
      <c r="AL38" s="241"/>
      <c r="AM38" s="244">
        <f t="shared" si="3"/>
        <v>0</v>
      </c>
      <c r="AN38" s="225"/>
      <c r="AO38" s="240"/>
      <c r="AP38" s="241"/>
      <c r="AQ38" s="241"/>
      <c r="AR38" s="241"/>
      <c r="AS38" s="241"/>
      <c r="AT38" s="243"/>
      <c r="AU38" s="244">
        <f t="shared" si="4"/>
        <v>0</v>
      </c>
      <c r="AV38" s="253"/>
      <c r="AW38" s="38"/>
      <c r="AX38" s="225"/>
      <c r="AY38" s="240"/>
      <c r="AZ38" s="241"/>
      <c r="BA38" s="241"/>
      <c r="BB38" s="241"/>
      <c r="BC38" s="241"/>
      <c r="BD38" s="243"/>
      <c r="BE38" s="244">
        <f t="shared" si="5"/>
        <v>0</v>
      </c>
      <c r="BF38" s="253"/>
      <c r="BG38" s="38"/>
    </row>
    <row r="39" spans="2:23" ht="15">
      <c r="B39" s="187"/>
      <c r="C39" s="128"/>
      <c r="D39" s="31"/>
      <c r="E39" s="26"/>
      <c r="F39" s="26"/>
      <c r="G39" s="26"/>
      <c r="H39" s="27"/>
      <c r="I39" s="50"/>
      <c r="J39" s="28"/>
      <c r="K39" s="29"/>
      <c r="L39" s="29"/>
      <c r="M39" s="29" t="s">
        <v>120</v>
      </c>
      <c r="N39" s="221">
        <f>SUM(N4:N38)</f>
        <v>106</v>
      </c>
      <c r="O39" s="219" t="s">
        <v>410</v>
      </c>
      <c r="P39" s="219"/>
      <c r="Q39" s="26"/>
      <c r="R39" s="27"/>
      <c r="S39" s="50"/>
      <c r="T39" s="28"/>
      <c r="U39" s="29"/>
      <c r="V39" s="29"/>
      <c r="W39" s="29"/>
    </row>
    <row r="40" spans="2:23" ht="12.75">
      <c r="B40" s="218" t="s">
        <v>81</v>
      </c>
      <c r="D40" s="112">
        <v>43659</v>
      </c>
      <c r="F40" s="22"/>
      <c r="H40" s="22"/>
      <c r="I40" s="51"/>
      <c r="M40" s="22"/>
      <c r="N40" s="22"/>
      <c r="P40" s="22"/>
      <c r="Q40" s="22"/>
      <c r="R40" s="22"/>
      <c r="S40" s="51"/>
      <c r="W40" s="22"/>
    </row>
    <row r="41" spans="3:23" ht="12.75">
      <c r="C41" s="113" t="s">
        <v>106</v>
      </c>
      <c r="E41" s="29"/>
      <c r="F41" s="36"/>
      <c r="G41" s="36"/>
      <c r="H41" s="36"/>
      <c r="I41" s="52"/>
      <c r="M41" s="29"/>
      <c r="N41" s="29"/>
      <c r="O41" s="29"/>
      <c r="P41" s="36"/>
      <c r="Q41" s="36"/>
      <c r="R41" s="36"/>
      <c r="S41" s="52"/>
      <c r="W41" s="29"/>
    </row>
    <row r="42" spans="5:19" ht="12.75">
      <c r="E42" s="25"/>
      <c r="F42" s="25"/>
      <c r="G42" s="25"/>
      <c r="H42" s="25"/>
      <c r="I42" s="53"/>
      <c r="O42" s="25"/>
      <c r="P42" s="25"/>
      <c r="Q42" s="25"/>
      <c r="R42" s="25"/>
      <c r="S42" s="53"/>
    </row>
    <row r="43" spans="1:19" ht="12.75">
      <c r="A43" s="319" t="s">
        <v>299</v>
      </c>
      <c r="B43" s="202"/>
      <c r="C43" s="320"/>
      <c r="D43" s="203"/>
      <c r="E43" s="203"/>
      <c r="F43" s="324"/>
      <c r="G43" s="25"/>
      <c r="H43" s="25"/>
      <c r="I43" s="53"/>
      <c r="O43" s="25"/>
      <c r="P43" s="25"/>
      <c r="Q43" s="25"/>
      <c r="R43" s="25"/>
      <c r="S43" s="53"/>
    </row>
    <row r="44" spans="1:21" ht="12.75">
      <c r="A44" s="321" t="s">
        <v>694</v>
      </c>
      <c r="B44" s="202"/>
      <c r="C44" s="322"/>
      <c r="D44" s="203"/>
      <c r="E44" s="203"/>
      <c r="F44" s="324"/>
      <c r="G44" s="25"/>
      <c r="H44" s="25"/>
      <c r="I44" s="53"/>
      <c r="K44" s="34"/>
      <c r="O44" s="25"/>
      <c r="P44" s="25"/>
      <c r="Q44" s="25"/>
      <c r="R44" s="25"/>
      <c r="S44" s="53"/>
      <c r="U44" s="34"/>
    </row>
    <row r="45" spans="1:19" ht="12.75">
      <c r="A45" s="321" t="s">
        <v>300</v>
      </c>
      <c r="B45" s="202"/>
      <c r="C45" s="322"/>
      <c r="D45" s="203"/>
      <c r="E45" s="203"/>
      <c r="F45" s="324"/>
      <c r="G45" s="25"/>
      <c r="H45" s="25"/>
      <c r="I45" s="53"/>
      <c r="O45" s="25"/>
      <c r="P45" s="25"/>
      <c r="Q45" s="25"/>
      <c r="R45" s="25"/>
      <c r="S45" s="53"/>
    </row>
    <row r="46" spans="3:21" ht="12.75">
      <c r="C46" s="33"/>
      <c r="D46" s="97"/>
      <c r="E46" s="25"/>
      <c r="F46" s="25"/>
      <c r="G46" s="25"/>
      <c r="H46" s="25"/>
      <c r="I46" s="53"/>
      <c r="K46" s="25"/>
      <c r="O46" s="25"/>
      <c r="P46" s="25"/>
      <c r="Q46" s="25"/>
      <c r="R46" s="25"/>
      <c r="S46" s="53"/>
      <c r="U46" s="25"/>
    </row>
    <row r="47" spans="3:23" ht="12.75">
      <c r="C47" s="220" t="s">
        <v>409</v>
      </c>
      <c r="D47" s="96">
        <f>SUM(D4:D38)</f>
        <v>1595</v>
      </c>
      <c r="E47" s="25"/>
      <c r="F47" s="25"/>
      <c r="G47" s="25"/>
      <c r="H47" s="25"/>
      <c r="I47" s="53"/>
      <c r="M47" s="25"/>
      <c r="N47" s="25"/>
      <c r="O47" s="25"/>
      <c r="P47" s="25"/>
      <c r="Q47" s="25"/>
      <c r="R47" s="25"/>
      <c r="S47" s="53"/>
      <c r="W47" s="25"/>
    </row>
    <row r="48" spans="5:19" ht="12.75">
      <c r="E48" s="25"/>
      <c r="F48" s="25"/>
      <c r="G48" s="25"/>
      <c r="H48" s="25"/>
      <c r="I48" s="53"/>
      <c r="O48" s="25"/>
      <c r="P48" s="25"/>
      <c r="Q48" s="25"/>
      <c r="R48" s="25"/>
      <c r="S48" s="53"/>
    </row>
  </sheetData>
  <sheetProtection/>
  <mergeCells count="13">
    <mergeCell ref="A1:A3"/>
    <mergeCell ref="B1:B3"/>
    <mergeCell ref="F1:M2"/>
    <mergeCell ref="N1:N3"/>
    <mergeCell ref="P1:W2"/>
    <mergeCell ref="D1:D3"/>
    <mergeCell ref="AY1:BE2"/>
    <mergeCell ref="BG1:BG2"/>
    <mergeCell ref="Y1:Y2"/>
    <mergeCell ref="AA1:AI2"/>
    <mergeCell ref="AK1:AM2"/>
    <mergeCell ref="AO1:AU2"/>
    <mergeCell ref="AW1:A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4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96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26" width="2.710937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28125" style="24" customWidth="1"/>
    <col min="34" max="34" width="6.00390625" style="24" customWidth="1"/>
    <col min="35" max="35" width="6.421875" style="24" bestFit="1" customWidth="1"/>
    <col min="36" max="36" width="2.7109375" style="24" customWidth="1"/>
    <col min="37" max="37" width="6.28125" style="24" customWidth="1"/>
    <col min="38" max="38" width="6.00390625" style="24" customWidth="1"/>
    <col min="39" max="39" width="6.421875" style="24" bestFit="1" customWidth="1"/>
    <col min="40" max="40" width="2.7109375" style="24" customWidth="1"/>
    <col min="41" max="46" width="5.7109375" style="24" customWidth="1"/>
    <col min="47" max="47" width="6.421875" style="24" bestFit="1" customWidth="1"/>
    <col min="48" max="48" width="2.7109375" style="10" customWidth="1"/>
    <col min="49" max="49" width="9.28125" style="24" customWidth="1"/>
    <col min="50" max="50" width="2.7109375" style="24" customWidth="1"/>
    <col min="51" max="56" width="5.7109375" style="24" customWidth="1"/>
    <col min="57" max="57" width="6.421875" style="24" bestFit="1" customWidth="1"/>
    <col min="58" max="58" width="2.7109375" style="10" customWidth="1"/>
    <col min="59" max="59" width="9.28125" style="24" customWidth="1"/>
    <col min="60" max="60" width="2.7109375" style="10" customWidth="1"/>
    <col min="61" max="61" width="6.421875" style="24" customWidth="1"/>
    <col min="62" max="16384" width="11.421875" style="24" customWidth="1"/>
  </cols>
  <sheetData>
    <row r="1" spans="1:61" ht="12.75" customHeight="1">
      <c r="A1" s="461">
        <v>2019</v>
      </c>
      <c r="B1" s="464">
        <v>2018</v>
      </c>
      <c r="C1" s="181" t="s">
        <v>50</v>
      </c>
      <c r="D1" s="453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  <c r="Z1" s="222"/>
      <c r="AA1" s="477" t="s">
        <v>411</v>
      </c>
      <c r="AB1" s="478"/>
      <c r="AC1" s="478"/>
      <c r="AD1" s="478"/>
      <c r="AE1" s="478"/>
      <c r="AF1" s="478"/>
      <c r="AG1" s="478"/>
      <c r="AH1" s="478"/>
      <c r="AI1" s="479"/>
      <c r="AJ1" s="222"/>
      <c r="AK1" s="471" t="s">
        <v>418</v>
      </c>
      <c r="AL1" s="472"/>
      <c r="AM1" s="473"/>
      <c r="AN1" s="222"/>
      <c r="AO1" s="477" t="s">
        <v>429</v>
      </c>
      <c r="AP1" s="478"/>
      <c r="AQ1" s="478"/>
      <c r="AR1" s="478"/>
      <c r="AS1" s="478"/>
      <c r="AT1" s="478"/>
      <c r="AU1" s="479"/>
      <c r="AV1" s="68"/>
      <c r="AW1" s="456" t="s">
        <v>422</v>
      </c>
      <c r="AX1" s="222"/>
      <c r="AY1" s="477" t="s">
        <v>444</v>
      </c>
      <c r="AZ1" s="478"/>
      <c r="BA1" s="478"/>
      <c r="BB1" s="478"/>
      <c r="BC1" s="478"/>
      <c r="BD1" s="478"/>
      <c r="BE1" s="479"/>
      <c r="BF1" s="68"/>
      <c r="BG1" s="456" t="s">
        <v>445</v>
      </c>
      <c r="BH1" s="68"/>
      <c r="BI1" s="456" t="s">
        <v>446</v>
      </c>
    </row>
    <row r="2" spans="1:61" ht="20.25" customHeight="1" thickBot="1">
      <c r="A2" s="462"/>
      <c r="B2" s="465"/>
      <c r="C2" s="94" t="s">
        <v>54</v>
      </c>
      <c r="D2" s="454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  <c r="Z2" s="69"/>
      <c r="AA2" s="480"/>
      <c r="AB2" s="481"/>
      <c r="AC2" s="481"/>
      <c r="AD2" s="481"/>
      <c r="AE2" s="481"/>
      <c r="AF2" s="481"/>
      <c r="AG2" s="481"/>
      <c r="AH2" s="481"/>
      <c r="AI2" s="482"/>
      <c r="AJ2" s="69"/>
      <c r="AK2" s="474"/>
      <c r="AL2" s="475"/>
      <c r="AM2" s="476"/>
      <c r="AN2" s="69"/>
      <c r="AO2" s="480"/>
      <c r="AP2" s="481"/>
      <c r="AQ2" s="481"/>
      <c r="AR2" s="481"/>
      <c r="AS2" s="481"/>
      <c r="AT2" s="481"/>
      <c r="AU2" s="482"/>
      <c r="AV2" s="68"/>
      <c r="AW2" s="457"/>
      <c r="AX2" s="69"/>
      <c r="AY2" s="480"/>
      <c r="AZ2" s="481"/>
      <c r="BA2" s="481"/>
      <c r="BB2" s="481"/>
      <c r="BC2" s="481"/>
      <c r="BD2" s="481"/>
      <c r="BE2" s="482"/>
      <c r="BF2" s="68"/>
      <c r="BG2" s="457"/>
      <c r="BH2" s="68"/>
      <c r="BI2" s="457"/>
    </row>
    <row r="3" spans="1:61" ht="13.5" customHeight="1" thickBot="1">
      <c r="A3" s="463"/>
      <c r="B3" s="466"/>
      <c r="C3" s="95" t="s">
        <v>16</v>
      </c>
      <c r="D3" s="455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  <c r="Z3" s="223"/>
      <c r="AA3" s="66" t="s">
        <v>187</v>
      </c>
      <c r="AB3" s="44" t="s">
        <v>188</v>
      </c>
      <c r="AC3" s="44" t="s">
        <v>189</v>
      </c>
      <c r="AD3" s="49" t="s">
        <v>190</v>
      </c>
      <c r="AE3" s="45" t="s">
        <v>75</v>
      </c>
      <c r="AF3" s="45" t="s">
        <v>76</v>
      </c>
      <c r="AG3" s="45" t="s">
        <v>78</v>
      </c>
      <c r="AH3" s="46" t="s">
        <v>79</v>
      </c>
      <c r="AI3" s="224" t="s">
        <v>0</v>
      </c>
      <c r="AJ3" s="223"/>
      <c r="AK3" s="66" t="s">
        <v>419</v>
      </c>
      <c r="AL3" s="44" t="s">
        <v>420</v>
      </c>
      <c r="AM3" s="224" t="s">
        <v>0</v>
      </c>
      <c r="AN3" s="223"/>
      <c r="AO3" s="248" t="s">
        <v>423</v>
      </c>
      <c r="AP3" s="249" t="s">
        <v>424</v>
      </c>
      <c r="AQ3" s="249" t="s">
        <v>425</v>
      </c>
      <c r="AR3" s="249" t="s">
        <v>426</v>
      </c>
      <c r="AS3" s="250" t="s">
        <v>427</v>
      </c>
      <c r="AT3" s="250" t="s">
        <v>428</v>
      </c>
      <c r="AU3" s="224" t="s">
        <v>0</v>
      </c>
      <c r="AV3" s="68"/>
      <c r="AW3" s="37" t="s">
        <v>0</v>
      </c>
      <c r="AX3" s="223"/>
      <c r="AY3" s="248" t="s">
        <v>423</v>
      </c>
      <c r="AZ3" s="249" t="s">
        <v>424</v>
      </c>
      <c r="BA3" s="249" t="s">
        <v>425</v>
      </c>
      <c r="BB3" s="249" t="s">
        <v>426</v>
      </c>
      <c r="BC3" s="250" t="s">
        <v>427</v>
      </c>
      <c r="BD3" s="250" t="s">
        <v>428</v>
      </c>
      <c r="BE3" s="224" t="s">
        <v>0</v>
      </c>
      <c r="BF3" s="68"/>
      <c r="BG3" s="37" t="s">
        <v>0</v>
      </c>
      <c r="BH3" s="68"/>
      <c r="BI3" s="37" t="s">
        <v>0</v>
      </c>
    </row>
    <row r="4" spans="1:61" ht="12.75" customHeight="1">
      <c r="A4" s="182">
        <v>1</v>
      </c>
      <c r="B4" s="212">
        <v>1</v>
      </c>
      <c r="C4" s="121" t="s">
        <v>29</v>
      </c>
      <c r="D4" s="111">
        <f aca="true" t="shared" si="0" ref="D4:D38">SUM(Y4+AI4+AM4+AU4+AW4+BE4+BG4+BI4)</f>
        <v>681</v>
      </c>
      <c r="E4" s="188"/>
      <c r="F4" s="247">
        <v>6</v>
      </c>
      <c r="G4" s="147">
        <v>2</v>
      </c>
      <c r="H4" s="147">
        <v>1</v>
      </c>
      <c r="I4" s="147">
        <v>1</v>
      </c>
      <c r="J4" s="147">
        <v>6</v>
      </c>
      <c r="K4" s="147">
        <v>2</v>
      </c>
      <c r="L4" s="147">
        <v>3</v>
      </c>
      <c r="M4" s="62"/>
      <c r="N4" s="139">
        <f aca="true" t="shared" si="1" ref="N4:N38">SUM(F4:M4)</f>
        <v>21</v>
      </c>
      <c r="O4" s="67"/>
      <c r="P4" s="130">
        <v>73</v>
      </c>
      <c r="Q4" s="60">
        <v>86</v>
      </c>
      <c r="R4" s="60">
        <v>21</v>
      </c>
      <c r="S4" s="61">
        <v>68</v>
      </c>
      <c r="T4" s="60">
        <v>102</v>
      </c>
      <c r="U4" s="60">
        <v>107</v>
      </c>
      <c r="V4" s="60">
        <v>24</v>
      </c>
      <c r="W4" s="62"/>
      <c r="X4" s="68"/>
      <c r="Y4" s="35">
        <v>10</v>
      </c>
      <c r="Z4" s="225"/>
      <c r="AA4" s="226">
        <v>20</v>
      </c>
      <c r="AB4" s="227">
        <v>20</v>
      </c>
      <c r="AC4" s="227"/>
      <c r="AD4" s="227">
        <v>15</v>
      </c>
      <c r="AE4" s="227">
        <v>19</v>
      </c>
      <c r="AF4" s="228">
        <v>21</v>
      </c>
      <c r="AG4" s="228"/>
      <c r="AH4" s="228"/>
      <c r="AI4" s="229">
        <f aca="true" t="shared" si="2" ref="AI4:AI38">SUM(AA4:AH4)</f>
        <v>95</v>
      </c>
      <c r="AJ4" s="225"/>
      <c r="AK4" s="226"/>
      <c r="AL4" s="227">
        <v>23</v>
      </c>
      <c r="AM4" s="229">
        <f aca="true" t="shared" si="3" ref="AM4:AM38">SUM(AK4:AL4)</f>
        <v>23</v>
      </c>
      <c r="AN4" s="225"/>
      <c r="AO4" s="226">
        <v>12</v>
      </c>
      <c r="AP4" s="227"/>
      <c r="AQ4" s="227">
        <v>10</v>
      </c>
      <c r="AR4" s="227">
        <v>15</v>
      </c>
      <c r="AS4" s="227">
        <v>42</v>
      </c>
      <c r="AT4" s="228">
        <v>20</v>
      </c>
      <c r="AU4" s="229">
        <f aca="true" t="shared" si="4" ref="AU4:AU38">SUM(AO4:AT4)</f>
        <v>99</v>
      </c>
      <c r="AV4" s="68"/>
      <c r="AW4" s="35">
        <v>100</v>
      </c>
      <c r="AX4" s="225"/>
      <c r="AY4" s="226">
        <v>1</v>
      </c>
      <c r="AZ4" s="227">
        <v>26</v>
      </c>
      <c r="BA4" s="227">
        <v>1</v>
      </c>
      <c r="BB4" s="227">
        <v>8</v>
      </c>
      <c r="BC4" s="227">
        <v>13</v>
      </c>
      <c r="BD4" s="228">
        <v>30</v>
      </c>
      <c r="BE4" s="229">
        <f aca="true" t="shared" si="5" ref="BE4:BE38">SUM(AY4:BD4)</f>
        <v>79</v>
      </c>
      <c r="BF4" s="68"/>
      <c r="BG4" s="35">
        <v>100</v>
      </c>
      <c r="BH4" s="68"/>
      <c r="BI4" s="35">
        <v>175</v>
      </c>
    </row>
    <row r="5" spans="1:61" ht="12.75" customHeight="1">
      <c r="A5" s="183">
        <v>2</v>
      </c>
      <c r="B5" s="213">
        <v>4</v>
      </c>
      <c r="C5" s="122" t="s">
        <v>62</v>
      </c>
      <c r="D5" s="111">
        <f t="shared" si="0"/>
        <v>209</v>
      </c>
      <c r="E5" s="189"/>
      <c r="F5" s="246">
        <v>2</v>
      </c>
      <c r="G5" s="132"/>
      <c r="H5" s="148">
        <v>4</v>
      </c>
      <c r="I5" s="132"/>
      <c r="J5" s="148">
        <v>2</v>
      </c>
      <c r="K5" s="148">
        <v>1</v>
      </c>
      <c r="L5" s="148">
        <v>2</v>
      </c>
      <c r="M5" s="133"/>
      <c r="N5" s="140">
        <f t="shared" si="1"/>
        <v>11</v>
      </c>
      <c r="O5" s="67"/>
      <c r="P5" s="131">
        <v>28</v>
      </c>
      <c r="Q5" s="132"/>
      <c r="R5" s="132">
        <v>94</v>
      </c>
      <c r="S5" s="134"/>
      <c r="T5" s="132">
        <v>23</v>
      </c>
      <c r="U5" s="132">
        <v>4</v>
      </c>
      <c r="V5" s="132">
        <v>38</v>
      </c>
      <c r="W5" s="133"/>
      <c r="X5" s="68"/>
      <c r="Y5" s="32">
        <v>8</v>
      </c>
      <c r="Z5" s="225"/>
      <c r="AA5" s="230">
        <v>10</v>
      </c>
      <c r="AB5" s="231"/>
      <c r="AC5" s="231">
        <v>21</v>
      </c>
      <c r="AD5" s="231"/>
      <c r="AE5" s="231">
        <v>2</v>
      </c>
      <c r="AF5" s="232">
        <v>1</v>
      </c>
      <c r="AG5" s="232"/>
      <c r="AH5" s="232"/>
      <c r="AI5" s="233">
        <f t="shared" si="2"/>
        <v>34</v>
      </c>
      <c r="AJ5" s="225"/>
      <c r="AK5" s="230">
        <v>8</v>
      </c>
      <c r="AL5" s="231"/>
      <c r="AM5" s="233">
        <f t="shared" si="3"/>
        <v>8</v>
      </c>
      <c r="AN5" s="225"/>
      <c r="AO5" s="230">
        <v>7</v>
      </c>
      <c r="AP5" s="231"/>
      <c r="AQ5" s="231">
        <v>9</v>
      </c>
      <c r="AR5" s="231"/>
      <c r="AS5" s="231">
        <v>9</v>
      </c>
      <c r="AT5" s="232">
        <v>1</v>
      </c>
      <c r="AU5" s="233">
        <f t="shared" si="4"/>
        <v>26</v>
      </c>
      <c r="AV5" s="68"/>
      <c r="AW5" s="32">
        <v>40</v>
      </c>
      <c r="AX5" s="225"/>
      <c r="AY5" s="230">
        <v>1</v>
      </c>
      <c r="AZ5" s="231"/>
      <c r="BA5" s="231">
        <v>2</v>
      </c>
      <c r="BB5" s="231"/>
      <c r="BC5" s="231"/>
      <c r="BD5" s="232"/>
      <c r="BE5" s="233">
        <f t="shared" si="5"/>
        <v>3</v>
      </c>
      <c r="BF5" s="68"/>
      <c r="BG5" s="32">
        <v>40</v>
      </c>
      <c r="BH5" s="68"/>
      <c r="BI5" s="32">
        <v>50</v>
      </c>
    </row>
    <row r="6" spans="1:61" ht="12.75" customHeight="1">
      <c r="A6" s="183">
        <v>3</v>
      </c>
      <c r="B6" s="213">
        <v>2</v>
      </c>
      <c r="C6" s="122" t="s">
        <v>57</v>
      </c>
      <c r="D6" s="111">
        <f t="shared" si="0"/>
        <v>177</v>
      </c>
      <c r="E6" s="189"/>
      <c r="F6" s="246">
        <v>3</v>
      </c>
      <c r="G6" s="132"/>
      <c r="H6" s="148">
        <v>4</v>
      </c>
      <c r="I6" s="132"/>
      <c r="J6" s="148">
        <v>2</v>
      </c>
      <c r="K6" s="148">
        <v>1</v>
      </c>
      <c r="L6" s="132"/>
      <c r="M6" s="133"/>
      <c r="N6" s="140">
        <f t="shared" si="1"/>
        <v>10</v>
      </c>
      <c r="O6" s="67"/>
      <c r="P6" s="131">
        <v>51</v>
      </c>
      <c r="Q6" s="132"/>
      <c r="R6" s="132">
        <v>30</v>
      </c>
      <c r="S6" s="134"/>
      <c r="T6" s="132">
        <v>5</v>
      </c>
      <c r="U6" s="132">
        <v>17</v>
      </c>
      <c r="V6" s="132"/>
      <c r="W6" s="133"/>
      <c r="X6" s="68"/>
      <c r="Y6" s="32">
        <v>3</v>
      </c>
      <c r="Z6" s="225"/>
      <c r="AA6" s="230"/>
      <c r="AB6" s="231"/>
      <c r="AC6" s="231">
        <v>2</v>
      </c>
      <c r="AD6" s="231"/>
      <c r="AE6" s="231">
        <v>2</v>
      </c>
      <c r="AF6" s="232"/>
      <c r="AG6" s="232"/>
      <c r="AH6" s="232"/>
      <c r="AI6" s="233">
        <f t="shared" si="2"/>
        <v>4</v>
      </c>
      <c r="AJ6" s="225"/>
      <c r="AK6" s="230"/>
      <c r="AL6" s="231"/>
      <c r="AM6" s="233">
        <f t="shared" si="3"/>
        <v>0</v>
      </c>
      <c r="AN6" s="225"/>
      <c r="AO6" s="230">
        <v>21</v>
      </c>
      <c r="AP6" s="231"/>
      <c r="AQ6" s="231">
        <v>4</v>
      </c>
      <c r="AR6" s="231"/>
      <c r="AS6" s="231">
        <v>1</v>
      </c>
      <c r="AT6" s="232">
        <v>6</v>
      </c>
      <c r="AU6" s="233">
        <f t="shared" si="4"/>
        <v>32</v>
      </c>
      <c r="AV6" s="68"/>
      <c r="AW6" s="32">
        <v>40</v>
      </c>
      <c r="AX6" s="225"/>
      <c r="AY6" s="230"/>
      <c r="AZ6" s="231"/>
      <c r="BA6" s="231">
        <v>2</v>
      </c>
      <c r="BB6" s="231"/>
      <c r="BC6" s="231"/>
      <c r="BD6" s="232">
        <v>1</v>
      </c>
      <c r="BE6" s="233">
        <f t="shared" si="5"/>
        <v>3</v>
      </c>
      <c r="BF6" s="68"/>
      <c r="BG6" s="32">
        <v>20</v>
      </c>
      <c r="BH6" s="68"/>
      <c r="BI6" s="32">
        <v>75</v>
      </c>
    </row>
    <row r="7" spans="1:61" ht="12.75" customHeight="1">
      <c r="A7" s="183">
        <v>4</v>
      </c>
      <c r="B7" s="213">
        <v>9</v>
      </c>
      <c r="C7" s="122" t="s">
        <v>17</v>
      </c>
      <c r="D7" s="111">
        <f t="shared" si="0"/>
        <v>147</v>
      </c>
      <c r="E7" s="189"/>
      <c r="F7" s="246">
        <v>2</v>
      </c>
      <c r="G7" s="132"/>
      <c r="H7" s="148">
        <v>1</v>
      </c>
      <c r="I7" s="132"/>
      <c r="J7" s="148">
        <v>2</v>
      </c>
      <c r="K7" s="132"/>
      <c r="L7" s="148">
        <v>1</v>
      </c>
      <c r="M7" s="133"/>
      <c r="N7" s="140">
        <f t="shared" si="1"/>
        <v>6</v>
      </c>
      <c r="O7" s="67"/>
      <c r="P7" s="131">
        <v>68</v>
      </c>
      <c r="Q7" s="132"/>
      <c r="R7" s="132">
        <v>1</v>
      </c>
      <c r="S7" s="134"/>
      <c r="T7" s="132">
        <v>14</v>
      </c>
      <c r="U7" s="132"/>
      <c r="V7" s="132">
        <v>14</v>
      </c>
      <c r="W7" s="133"/>
      <c r="X7" s="68"/>
      <c r="Y7" s="32">
        <v>2</v>
      </c>
      <c r="Z7" s="225"/>
      <c r="AA7" s="230">
        <v>21</v>
      </c>
      <c r="AB7" s="231"/>
      <c r="AC7" s="231"/>
      <c r="AD7" s="231"/>
      <c r="AE7" s="231"/>
      <c r="AF7" s="232"/>
      <c r="AG7" s="232">
        <v>1</v>
      </c>
      <c r="AH7" s="232"/>
      <c r="AI7" s="233">
        <f t="shared" si="2"/>
        <v>22</v>
      </c>
      <c r="AJ7" s="225"/>
      <c r="AK7" s="230"/>
      <c r="AL7" s="231"/>
      <c r="AM7" s="233">
        <f t="shared" si="3"/>
        <v>0</v>
      </c>
      <c r="AN7" s="225"/>
      <c r="AO7" s="230">
        <v>9</v>
      </c>
      <c r="AP7" s="231"/>
      <c r="AQ7" s="231">
        <v>1</v>
      </c>
      <c r="AR7" s="231"/>
      <c r="AS7" s="231">
        <v>3</v>
      </c>
      <c r="AT7" s="232"/>
      <c r="AU7" s="233">
        <f t="shared" si="4"/>
        <v>13</v>
      </c>
      <c r="AV7" s="68"/>
      <c r="AW7" s="32">
        <v>30</v>
      </c>
      <c r="AX7" s="225"/>
      <c r="AY7" s="230">
        <v>8</v>
      </c>
      <c r="AZ7" s="231"/>
      <c r="BA7" s="231"/>
      <c r="BB7" s="231"/>
      <c r="BC7" s="231">
        <v>2</v>
      </c>
      <c r="BD7" s="232"/>
      <c r="BE7" s="233">
        <f t="shared" si="5"/>
        <v>10</v>
      </c>
      <c r="BF7" s="68"/>
      <c r="BG7" s="32">
        <v>20</v>
      </c>
      <c r="BH7" s="68"/>
      <c r="BI7" s="32">
        <v>50</v>
      </c>
    </row>
    <row r="8" spans="1:61" ht="12.75" customHeight="1">
      <c r="A8" s="191">
        <v>5</v>
      </c>
      <c r="B8" s="213">
        <v>6</v>
      </c>
      <c r="C8" s="123" t="s">
        <v>27</v>
      </c>
      <c r="D8" s="111">
        <f t="shared" si="0"/>
        <v>133</v>
      </c>
      <c r="E8" s="189"/>
      <c r="F8" s="131"/>
      <c r="G8" s="148">
        <v>1</v>
      </c>
      <c r="H8" s="148">
        <v>2</v>
      </c>
      <c r="I8" s="148">
        <v>3</v>
      </c>
      <c r="J8" s="132"/>
      <c r="K8" s="132"/>
      <c r="L8" s="132"/>
      <c r="M8" s="133"/>
      <c r="N8" s="140">
        <f t="shared" si="1"/>
        <v>6</v>
      </c>
      <c r="O8" s="67"/>
      <c r="P8" s="131"/>
      <c r="Q8" s="132">
        <v>41</v>
      </c>
      <c r="R8" s="132">
        <v>3</v>
      </c>
      <c r="S8" s="134">
        <v>89</v>
      </c>
      <c r="T8" s="132"/>
      <c r="U8" s="132"/>
      <c r="V8" s="132"/>
      <c r="W8" s="133"/>
      <c r="X8" s="68"/>
      <c r="Y8" s="32">
        <v>11</v>
      </c>
      <c r="Z8" s="225"/>
      <c r="AA8" s="230"/>
      <c r="AB8" s="231">
        <v>10</v>
      </c>
      <c r="AC8" s="231">
        <v>1</v>
      </c>
      <c r="AD8" s="231">
        <v>8</v>
      </c>
      <c r="AE8" s="231"/>
      <c r="AF8" s="232"/>
      <c r="AG8" s="232"/>
      <c r="AH8" s="232"/>
      <c r="AI8" s="233">
        <f t="shared" si="2"/>
        <v>19</v>
      </c>
      <c r="AJ8" s="225"/>
      <c r="AK8" s="230"/>
      <c r="AL8" s="231"/>
      <c r="AM8" s="233">
        <f t="shared" si="3"/>
        <v>0</v>
      </c>
      <c r="AN8" s="225"/>
      <c r="AO8" s="230"/>
      <c r="AP8" s="231">
        <v>20</v>
      </c>
      <c r="AQ8" s="231">
        <v>2</v>
      </c>
      <c r="AR8" s="231">
        <v>19</v>
      </c>
      <c r="AS8" s="231"/>
      <c r="AT8" s="232"/>
      <c r="AU8" s="233">
        <f t="shared" si="4"/>
        <v>41</v>
      </c>
      <c r="AV8" s="68"/>
      <c r="AW8" s="32">
        <v>30</v>
      </c>
      <c r="AX8" s="225"/>
      <c r="AY8" s="230"/>
      <c r="AZ8" s="231">
        <v>1</v>
      </c>
      <c r="BA8" s="231"/>
      <c r="BB8" s="231">
        <v>11</v>
      </c>
      <c r="BC8" s="231"/>
      <c r="BD8" s="232"/>
      <c r="BE8" s="233">
        <f t="shared" si="5"/>
        <v>12</v>
      </c>
      <c r="BF8" s="68"/>
      <c r="BG8" s="32">
        <v>20</v>
      </c>
      <c r="BH8" s="68"/>
      <c r="BI8" s="32"/>
    </row>
    <row r="9" spans="1:61" ht="12.75" customHeight="1">
      <c r="A9" s="183">
        <v>6</v>
      </c>
      <c r="B9" s="213">
        <v>8</v>
      </c>
      <c r="C9" s="123" t="s">
        <v>185</v>
      </c>
      <c r="D9" s="111">
        <f t="shared" si="0"/>
        <v>93</v>
      </c>
      <c r="E9" s="189"/>
      <c r="F9" s="246">
        <v>1</v>
      </c>
      <c r="G9" s="132"/>
      <c r="H9" s="148">
        <v>1</v>
      </c>
      <c r="I9" s="132"/>
      <c r="J9" s="148">
        <v>1</v>
      </c>
      <c r="K9" s="132"/>
      <c r="L9" s="148">
        <v>2</v>
      </c>
      <c r="M9" s="133"/>
      <c r="N9" s="140">
        <f t="shared" si="1"/>
        <v>5</v>
      </c>
      <c r="O9" s="67"/>
      <c r="P9" s="131">
        <v>34</v>
      </c>
      <c r="Q9" s="132"/>
      <c r="R9" s="132">
        <v>1</v>
      </c>
      <c r="S9" s="134"/>
      <c r="T9" s="132">
        <v>14</v>
      </c>
      <c r="U9" s="132"/>
      <c r="V9" s="132">
        <v>16</v>
      </c>
      <c r="W9" s="133"/>
      <c r="X9" s="68"/>
      <c r="Y9" s="32">
        <v>3</v>
      </c>
      <c r="Z9" s="225"/>
      <c r="AA9" s="230">
        <v>8</v>
      </c>
      <c r="AB9" s="231"/>
      <c r="AC9" s="231"/>
      <c r="AD9" s="231"/>
      <c r="AE9" s="231">
        <v>1</v>
      </c>
      <c r="AF9" s="232"/>
      <c r="AG9" s="232">
        <v>2</v>
      </c>
      <c r="AH9" s="232"/>
      <c r="AI9" s="233">
        <f t="shared" si="2"/>
        <v>11</v>
      </c>
      <c r="AJ9" s="225"/>
      <c r="AK9" s="230"/>
      <c r="AL9" s="231"/>
      <c r="AM9" s="233">
        <f t="shared" si="3"/>
        <v>0</v>
      </c>
      <c r="AN9" s="225"/>
      <c r="AO9" s="230">
        <v>15</v>
      </c>
      <c r="AP9" s="231"/>
      <c r="AQ9" s="231">
        <v>1</v>
      </c>
      <c r="AR9" s="231"/>
      <c r="AS9" s="231">
        <v>3</v>
      </c>
      <c r="AT9" s="232"/>
      <c r="AU9" s="233">
        <f t="shared" si="4"/>
        <v>19</v>
      </c>
      <c r="AV9" s="68"/>
      <c r="AW9" s="32">
        <v>30</v>
      </c>
      <c r="AX9" s="225"/>
      <c r="AY9" s="230">
        <v>1</v>
      </c>
      <c r="AZ9" s="231"/>
      <c r="BA9" s="231"/>
      <c r="BB9" s="231"/>
      <c r="BC9" s="231">
        <v>9</v>
      </c>
      <c r="BD9" s="232"/>
      <c r="BE9" s="233">
        <f t="shared" si="5"/>
        <v>10</v>
      </c>
      <c r="BF9" s="68"/>
      <c r="BG9" s="32">
        <v>20</v>
      </c>
      <c r="BH9" s="68"/>
      <c r="BI9" s="32"/>
    </row>
    <row r="10" spans="1:61" ht="12.75" customHeight="1">
      <c r="A10" s="183">
        <v>7</v>
      </c>
      <c r="B10" s="213">
        <v>3</v>
      </c>
      <c r="C10" s="123" t="s">
        <v>74</v>
      </c>
      <c r="D10" s="111">
        <f t="shared" si="0"/>
        <v>82</v>
      </c>
      <c r="E10" s="189"/>
      <c r="F10" s="246">
        <v>2</v>
      </c>
      <c r="G10" s="132"/>
      <c r="H10" s="148">
        <v>1</v>
      </c>
      <c r="I10" s="148">
        <v>1</v>
      </c>
      <c r="J10" s="148">
        <v>1</v>
      </c>
      <c r="K10" s="148">
        <v>1</v>
      </c>
      <c r="L10" s="132"/>
      <c r="M10" s="133"/>
      <c r="N10" s="140">
        <f t="shared" si="1"/>
        <v>6</v>
      </c>
      <c r="O10" s="67"/>
      <c r="P10" s="131"/>
      <c r="Q10" s="132"/>
      <c r="R10" s="132"/>
      <c r="S10" s="134">
        <v>45</v>
      </c>
      <c r="T10" s="132">
        <v>1</v>
      </c>
      <c r="U10" s="132">
        <v>26</v>
      </c>
      <c r="V10" s="132"/>
      <c r="W10" s="133"/>
      <c r="X10" s="68"/>
      <c r="Y10" s="32"/>
      <c r="Z10" s="225"/>
      <c r="AA10" s="230"/>
      <c r="AB10" s="231"/>
      <c r="AC10" s="231"/>
      <c r="AD10" s="231"/>
      <c r="AE10" s="231"/>
      <c r="AF10" s="232"/>
      <c r="AG10" s="232"/>
      <c r="AH10" s="232"/>
      <c r="AI10" s="233">
        <f t="shared" si="2"/>
        <v>0</v>
      </c>
      <c r="AJ10" s="225"/>
      <c r="AK10" s="230"/>
      <c r="AL10" s="231"/>
      <c r="AM10" s="233">
        <f t="shared" si="3"/>
        <v>0</v>
      </c>
      <c r="AN10" s="225"/>
      <c r="AO10" s="230"/>
      <c r="AP10" s="231"/>
      <c r="AQ10" s="231"/>
      <c r="AR10" s="231"/>
      <c r="AS10" s="231">
        <v>1</v>
      </c>
      <c r="AT10" s="232">
        <v>15</v>
      </c>
      <c r="AU10" s="233">
        <f t="shared" si="4"/>
        <v>16</v>
      </c>
      <c r="AV10" s="68"/>
      <c r="AW10" s="32">
        <v>20</v>
      </c>
      <c r="AX10" s="225"/>
      <c r="AY10" s="230"/>
      <c r="AZ10" s="231"/>
      <c r="BA10" s="231"/>
      <c r="BB10" s="231">
        <v>15</v>
      </c>
      <c r="BC10" s="231"/>
      <c r="BD10" s="232">
        <v>1</v>
      </c>
      <c r="BE10" s="233">
        <f t="shared" si="5"/>
        <v>16</v>
      </c>
      <c r="BF10" s="68"/>
      <c r="BG10" s="32">
        <v>20</v>
      </c>
      <c r="BH10" s="68"/>
      <c r="BI10" s="32">
        <v>10</v>
      </c>
    </row>
    <row r="11" spans="1:61" ht="12.75" customHeight="1">
      <c r="A11" s="183">
        <v>8</v>
      </c>
      <c r="B11" s="213">
        <v>11</v>
      </c>
      <c r="C11" s="123" t="s">
        <v>73</v>
      </c>
      <c r="D11" s="111">
        <f t="shared" si="0"/>
        <v>80</v>
      </c>
      <c r="E11" s="189"/>
      <c r="F11" s="131"/>
      <c r="G11" s="132"/>
      <c r="H11" s="148">
        <v>3</v>
      </c>
      <c r="I11" s="148">
        <v>1</v>
      </c>
      <c r="J11" s="148">
        <v>1</v>
      </c>
      <c r="K11" s="148">
        <v>1</v>
      </c>
      <c r="L11" s="148">
        <v>2</v>
      </c>
      <c r="M11" s="133"/>
      <c r="N11" s="140">
        <f t="shared" si="1"/>
        <v>8</v>
      </c>
      <c r="O11" s="67"/>
      <c r="P11" s="131"/>
      <c r="Q11" s="132"/>
      <c r="R11" s="132">
        <v>3</v>
      </c>
      <c r="S11" s="134">
        <v>51</v>
      </c>
      <c r="T11" s="132">
        <v>1</v>
      </c>
      <c r="U11" s="132">
        <v>23</v>
      </c>
      <c r="V11" s="132">
        <v>2</v>
      </c>
      <c r="W11" s="133"/>
      <c r="X11" s="68"/>
      <c r="Y11" s="32">
        <v>4</v>
      </c>
      <c r="Z11" s="225"/>
      <c r="AA11" s="230"/>
      <c r="AB11" s="231"/>
      <c r="AC11" s="231"/>
      <c r="AD11" s="231">
        <v>20</v>
      </c>
      <c r="AE11" s="231"/>
      <c r="AF11" s="232"/>
      <c r="AG11" s="232"/>
      <c r="AH11" s="232"/>
      <c r="AI11" s="233">
        <f t="shared" si="2"/>
        <v>20</v>
      </c>
      <c r="AJ11" s="225"/>
      <c r="AK11" s="230"/>
      <c r="AL11" s="231"/>
      <c r="AM11" s="233">
        <f t="shared" si="3"/>
        <v>0</v>
      </c>
      <c r="AN11" s="225"/>
      <c r="AO11" s="230"/>
      <c r="AP11" s="231"/>
      <c r="AQ11" s="231">
        <v>3</v>
      </c>
      <c r="AR11" s="231">
        <v>20</v>
      </c>
      <c r="AS11" s="231">
        <v>3</v>
      </c>
      <c r="AT11" s="232">
        <v>8</v>
      </c>
      <c r="AU11" s="233">
        <f t="shared" si="4"/>
        <v>34</v>
      </c>
      <c r="AV11" s="68"/>
      <c r="AW11" s="32">
        <v>20</v>
      </c>
      <c r="AX11" s="225"/>
      <c r="AY11" s="230"/>
      <c r="AZ11" s="231"/>
      <c r="BA11" s="231"/>
      <c r="BB11" s="231">
        <v>1</v>
      </c>
      <c r="BC11" s="231"/>
      <c r="BD11" s="232">
        <v>1</v>
      </c>
      <c r="BE11" s="233">
        <f t="shared" si="5"/>
        <v>2</v>
      </c>
      <c r="BF11" s="68"/>
      <c r="BG11" s="32"/>
      <c r="BH11" s="68"/>
      <c r="BI11" s="32"/>
    </row>
    <row r="12" spans="1:61" ht="12.75" customHeight="1">
      <c r="A12" s="183">
        <v>9</v>
      </c>
      <c r="B12" s="213">
        <v>13</v>
      </c>
      <c r="C12" s="123" t="s">
        <v>184</v>
      </c>
      <c r="D12" s="111">
        <f t="shared" si="0"/>
        <v>75</v>
      </c>
      <c r="E12" s="189"/>
      <c r="F12" s="131"/>
      <c r="G12" s="132"/>
      <c r="H12" s="148">
        <v>1</v>
      </c>
      <c r="I12" s="148">
        <v>1</v>
      </c>
      <c r="J12" s="132"/>
      <c r="K12" s="132"/>
      <c r="L12" s="132"/>
      <c r="M12" s="133"/>
      <c r="N12" s="140">
        <f t="shared" si="1"/>
        <v>2</v>
      </c>
      <c r="O12" s="67"/>
      <c r="P12" s="131"/>
      <c r="Q12" s="132"/>
      <c r="R12" s="132">
        <v>74</v>
      </c>
      <c r="S12" s="134">
        <v>1</v>
      </c>
      <c r="T12" s="132"/>
      <c r="U12" s="132"/>
      <c r="V12" s="132"/>
      <c r="W12" s="133"/>
      <c r="X12" s="68"/>
      <c r="Y12" s="32">
        <v>8</v>
      </c>
      <c r="Z12" s="225"/>
      <c r="AA12" s="230"/>
      <c r="AB12" s="231"/>
      <c r="AC12" s="231">
        <v>6</v>
      </c>
      <c r="AD12" s="231"/>
      <c r="AE12" s="231"/>
      <c r="AF12" s="232"/>
      <c r="AG12" s="232"/>
      <c r="AH12" s="232"/>
      <c r="AI12" s="233">
        <f t="shared" si="2"/>
        <v>6</v>
      </c>
      <c r="AJ12" s="225"/>
      <c r="AK12" s="230"/>
      <c r="AL12" s="231"/>
      <c r="AM12" s="233">
        <f t="shared" si="3"/>
        <v>0</v>
      </c>
      <c r="AN12" s="225"/>
      <c r="AO12" s="230"/>
      <c r="AP12" s="231"/>
      <c r="AQ12" s="231">
        <v>20</v>
      </c>
      <c r="AR12" s="231">
        <v>1</v>
      </c>
      <c r="AS12" s="231"/>
      <c r="AT12" s="232"/>
      <c r="AU12" s="233">
        <f t="shared" si="4"/>
        <v>21</v>
      </c>
      <c r="AV12" s="68"/>
      <c r="AW12" s="32">
        <v>10</v>
      </c>
      <c r="AX12" s="225"/>
      <c r="AY12" s="230"/>
      <c r="AZ12" s="231"/>
      <c r="BA12" s="231">
        <v>10</v>
      </c>
      <c r="BB12" s="231"/>
      <c r="BC12" s="231"/>
      <c r="BD12" s="232"/>
      <c r="BE12" s="233">
        <f t="shared" si="5"/>
        <v>10</v>
      </c>
      <c r="BF12" s="68"/>
      <c r="BG12" s="32">
        <v>20</v>
      </c>
      <c r="BH12" s="68"/>
      <c r="BI12" s="32"/>
    </row>
    <row r="13" spans="1:61" ht="12.75" customHeight="1">
      <c r="A13" s="183">
        <v>10</v>
      </c>
      <c r="B13" s="214">
        <v>5</v>
      </c>
      <c r="C13" s="122" t="s">
        <v>19</v>
      </c>
      <c r="D13" s="111">
        <f t="shared" si="0"/>
        <v>74</v>
      </c>
      <c r="E13" s="189"/>
      <c r="F13" s="131"/>
      <c r="G13" s="132"/>
      <c r="H13" s="148">
        <v>1</v>
      </c>
      <c r="I13" s="132"/>
      <c r="J13" s="148">
        <v>1</v>
      </c>
      <c r="K13" s="132"/>
      <c r="L13" s="132"/>
      <c r="M13" s="133"/>
      <c r="N13" s="140">
        <f t="shared" si="1"/>
        <v>2</v>
      </c>
      <c r="O13" s="67"/>
      <c r="P13" s="131"/>
      <c r="Q13" s="132"/>
      <c r="R13" s="132">
        <v>46</v>
      </c>
      <c r="S13" s="134"/>
      <c r="T13" s="132">
        <v>28</v>
      </c>
      <c r="U13" s="132"/>
      <c r="V13" s="132"/>
      <c r="W13" s="133"/>
      <c r="X13" s="68"/>
      <c r="Y13" s="32">
        <v>7</v>
      </c>
      <c r="Z13" s="225"/>
      <c r="AA13" s="230"/>
      <c r="AB13" s="231"/>
      <c r="AC13" s="231">
        <v>15</v>
      </c>
      <c r="AD13" s="231"/>
      <c r="AE13" s="231">
        <v>6</v>
      </c>
      <c r="AF13" s="232"/>
      <c r="AG13" s="232"/>
      <c r="AH13" s="232"/>
      <c r="AI13" s="233">
        <f t="shared" si="2"/>
        <v>21</v>
      </c>
      <c r="AJ13" s="225"/>
      <c r="AK13" s="230"/>
      <c r="AL13" s="231"/>
      <c r="AM13" s="233">
        <f t="shared" si="3"/>
        <v>0</v>
      </c>
      <c r="AN13" s="225"/>
      <c r="AO13" s="230"/>
      <c r="AP13" s="231"/>
      <c r="AQ13" s="231">
        <v>15</v>
      </c>
      <c r="AR13" s="231"/>
      <c r="AS13" s="231">
        <v>10</v>
      </c>
      <c r="AT13" s="232"/>
      <c r="AU13" s="233">
        <f t="shared" si="4"/>
        <v>25</v>
      </c>
      <c r="AV13" s="68"/>
      <c r="AW13" s="32">
        <v>20</v>
      </c>
      <c r="AX13" s="225"/>
      <c r="AY13" s="230"/>
      <c r="AZ13" s="231"/>
      <c r="BA13" s="231"/>
      <c r="BB13" s="231"/>
      <c r="BC13" s="231">
        <v>1</v>
      </c>
      <c r="BD13" s="232"/>
      <c r="BE13" s="233">
        <f t="shared" si="5"/>
        <v>1</v>
      </c>
      <c r="BF13" s="68"/>
      <c r="BG13" s="32"/>
      <c r="BH13" s="68"/>
      <c r="BI13" s="32"/>
    </row>
    <row r="14" spans="1:61" ht="12.75" customHeight="1">
      <c r="A14" s="183">
        <v>11</v>
      </c>
      <c r="B14" s="213">
        <v>7</v>
      </c>
      <c r="C14" s="123" t="s">
        <v>164</v>
      </c>
      <c r="D14" s="111">
        <f t="shared" si="0"/>
        <v>70</v>
      </c>
      <c r="E14" s="189"/>
      <c r="F14" s="131"/>
      <c r="G14" s="132"/>
      <c r="H14" s="148">
        <v>3</v>
      </c>
      <c r="I14" s="148">
        <v>1</v>
      </c>
      <c r="J14" s="132"/>
      <c r="K14" s="132"/>
      <c r="L14" s="132"/>
      <c r="M14" s="133"/>
      <c r="N14" s="140">
        <f t="shared" si="1"/>
        <v>4</v>
      </c>
      <c r="O14" s="67"/>
      <c r="P14" s="131">
        <v>1</v>
      </c>
      <c r="Q14" s="132"/>
      <c r="R14" s="132">
        <v>58</v>
      </c>
      <c r="S14" s="134">
        <v>1</v>
      </c>
      <c r="T14" s="132"/>
      <c r="U14" s="132"/>
      <c r="V14" s="132"/>
      <c r="W14" s="133"/>
      <c r="X14" s="68"/>
      <c r="Y14" s="32">
        <v>11</v>
      </c>
      <c r="Z14" s="225"/>
      <c r="AA14" s="230"/>
      <c r="AB14" s="231"/>
      <c r="AC14" s="231"/>
      <c r="AD14" s="231"/>
      <c r="AE14" s="231"/>
      <c r="AF14" s="232"/>
      <c r="AG14" s="232"/>
      <c r="AH14" s="232"/>
      <c r="AI14" s="233">
        <f t="shared" si="2"/>
        <v>0</v>
      </c>
      <c r="AJ14" s="225"/>
      <c r="AK14" s="230"/>
      <c r="AL14" s="231"/>
      <c r="AM14" s="233">
        <f t="shared" si="3"/>
        <v>0</v>
      </c>
      <c r="AN14" s="225"/>
      <c r="AO14" s="230">
        <v>1</v>
      </c>
      <c r="AP14" s="231"/>
      <c r="AQ14" s="231">
        <v>2</v>
      </c>
      <c r="AR14" s="231">
        <v>1</v>
      </c>
      <c r="AS14" s="231"/>
      <c r="AT14" s="232"/>
      <c r="AU14" s="233">
        <f t="shared" si="4"/>
        <v>4</v>
      </c>
      <c r="AV14" s="68"/>
      <c r="AW14" s="32">
        <v>10</v>
      </c>
      <c r="AX14" s="225"/>
      <c r="AY14" s="230"/>
      <c r="AZ14" s="231"/>
      <c r="BA14" s="231">
        <v>25</v>
      </c>
      <c r="BB14" s="231"/>
      <c r="BC14" s="231"/>
      <c r="BD14" s="232"/>
      <c r="BE14" s="233">
        <f t="shared" si="5"/>
        <v>25</v>
      </c>
      <c r="BF14" s="68"/>
      <c r="BG14" s="32">
        <v>20</v>
      </c>
      <c r="BH14" s="68"/>
      <c r="BI14" s="32"/>
    </row>
    <row r="15" spans="1:61" ht="12.75" customHeight="1">
      <c r="A15" s="183">
        <v>12</v>
      </c>
      <c r="B15" s="214">
        <v>20</v>
      </c>
      <c r="C15" s="123" t="s">
        <v>30</v>
      </c>
      <c r="D15" s="111">
        <f t="shared" si="0"/>
        <v>24</v>
      </c>
      <c r="E15" s="189"/>
      <c r="F15" s="246">
        <v>1</v>
      </c>
      <c r="G15" s="132"/>
      <c r="H15" s="148">
        <v>2</v>
      </c>
      <c r="I15" s="148">
        <v>1</v>
      </c>
      <c r="J15" s="148">
        <v>2</v>
      </c>
      <c r="K15" s="132"/>
      <c r="L15" s="132"/>
      <c r="M15" s="133"/>
      <c r="N15" s="140">
        <f t="shared" si="1"/>
        <v>6</v>
      </c>
      <c r="O15" s="67"/>
      <c r="P15" s="131">
        <v>1</v>
      </c>
      <c r="Q15" s="132"/>
      <c r="R15" s="132">
        <v>15</v>
      </c>
      <c r="S15" s="134">
        <v>1</v>
      </c>
      <c r="T15" s="132">
        <v>3</v>
      </c>
      <c r="U15" s="132"/>
      <c r="V15" s="132"/>
      <c r="W15" s="133"/>
      <c r="X15" s="68"/>
      <c r="Y15" s="32">
        <v>1</v>
      </c>
      <c r="Z15" s="225"/>
      <c r="AA15" s="230"/>
      <c r="AB15" s="231"/>
      <c r="AC15" s="231">
        <v>1</v>
      </c>
      <c r="AD15" s="231"/>
      <c r="AE15" s="231">
        <v>1</v>
      </c>
      <c r="AF15" s="232"/>
      <c r="AG15" s="232"/>
      <c r="AH15" s="232"/>
      <c r="AI15" s="233">
        <f t="shared" si="2"/>
        <v>2</v>
      </c>
      <c r="AJ15" s="225"/>
      <c r="AK15" s="230"/>
      <c r="AL15" s="231"/>
      <c r="AM15" s="233">
        <f t="shared" si="3"/>
        <v>0</v>
      </c>
      <c r="AN15" s="225"/>
      <c r="AO15" s="230">
        <v>1</v>
      </c>
      <c r="AP15" s="231"/>
      <c r="AQ15" s="231">
        <v>1</v>
      </c>
      <c r="AR15" s="231">
        <v>6</v>
      </c>
      <c r="AS15" s="231">
        <v>2</v>
      </c>
      <c r="AT15" s="232"/>
      <c r="AU15" s="233">
        <f t="shared" si="4"/>
        <v>10</v>
      </c>
      <c r="AV15" s="68"/>
      <c r="AW15" s="32">
        <v>10</v>
      </c>
      <c r="AX15" s="225"/>
      <c r="AY15" s="230"/>
      <c r="AZ15" s="231"/>
      <c r="BA15" s="231">
        <v>1</v>
      </c>
      <c r="BB15" s="231"/>
      <c r="BC15" s="231"/>
      <c r="BD15" s="232"/>
      <c r="BE15" s="233">
        <f t="shared" si="5"/>
        <v>1</v>
      </c>
      <c r="BF15" s="68"/>
      <c r="BG15" s="32"/>
      <c r="BH15" s="68"/>
      <c r="BI15" s="32"/>
    </row>
    <row r="16" spans="1:61" ht="12.75" customHeight="1">
      <c r="A16" s="183">
        <v>13</v>
      </c>
      <c r="B16" s="213">
        <v>10</v>
      </c>
      <c r="C16" s="123" t="s">
        <v>52</v>
      </c>
      <c r="D16" s="111">
        <f t="shared" si="0"/>
        <v>23</v>
      </c>
      <c r="E16" s="189"/>
      <c r="F16" s="131"/>
      <c r="G16" s="132"/>
      <c r="H16" s="148">
        <v>1</v>
      </c>
      <c r="I16" s="134"/>
      <c r="J16" s="148">
        <v>1</v>
      </c>
      <c r="K16" s="132"/>
      <c r="L16" s="132"/>
      <c r="M16" s="133"/>
      <c r="N16" s="140">
        <f t="shared" si="1"/>
        <v>2</v>
      </c>
      <c r="O16" s="67"/>
      <c r="P16" s="131"/>
      <c r="Q16" s="132"/>
      <c r="R16" s="132">
        <v>2</v>
      </c>
      <c r="S16" s="134"/>
      <c r="T16" s="132">
        <v>21</v>
      </c>
      <c r="U16" s="132"/>
      <c r="V16" s="132"/>
      <c r="W16" s="133"/>
      <c r="X16" s="68"/>
      <c r="Y16" s="32">
        <v>2</v>
      </c>
      <c r="Z16" s="225"/>
      <c r="AA16" s="230"/>
      <c r="AB16" s="231"/>
      <c r="AC16" s="231"/>
      <c r="AD16" s="231"/>
      <c r="AE16" s="231">
        <v>1</v>
      </c>
      <c r="AF16" s="232"/>
      <c r="AG16" s="232"/>
      <c r="AH16" s="232"/>
      <c r="AI16" s="233">
        <f t="shared" si="2"/>
        <v>1</v>
      </c>
      <c r="AJ16" s="225"/>
      <c r="AK16" s="230"/>
      <c r="AL16" s="231"/>
      <c r="AM16" s="233">
        <f t="shared" si="3"/>
        <v>0</v>
      </c>
      <c r="AN16" s="225"/>
      <c r="AO16" s="230"/>
      <c r="AP16" s="231"/>
      <c r="AQ16" s="231">
        <v>1</v>
      </c>
      <c r="AR16" s="231"/>
      <c r="AS16" s="231">
        <v>8</v>
      </c>
      <c r="AT16" s="232"/>
      <c r="AU16" s="233">
        <f t="shared" si="4"/>
        <v>9</v>
      </c>
      <c r="AV16" s="68"/>
      <c r="AW16" s="32">
        <v>10</v>
      </c>
      <c r="AX16" s="225"/>
      <c r="AY16" s="230"/>
      <c r="AZ16" s="231"/>
      <c r="BA16" s="231"/>
      <c r="BB16" s="231"/>
      <c r="BC16" s="231">
        <v>1</v>
      </c>
      <c r="BD16" s="232"/>
      <c r="BE16" s="233">
        <f t="shared" si="5"/>
        <v>1</v>
      </c>
      <c r="BF16" s="68"/>
      <c r="BG16" s="32"/>
      <c r="BH16" s="68"/>
      <c r="BI16" s="32"/>
    </row>
    <row r="17" spans="1:61" ht="12.75" customHeight="1">
      <c r="A17" s="183">
        <v>14</v>
      </c>
      <c r="B17" s="214">
        <v>19</v>
      </c>
      <c r="C17" s="123" t="s">
        <v>28</v>
      </c>
      <c r="D17" s="111">
        <f t="shared" si="0"/>
        <v>22</v>
      </c>
      <c r="E17" s="189"/>
      <c r="F17" s="131"/>
      <c r="G17" s="132"/>
      <c r="H17" s="132"/>
      <c r="I17" s="148">
        <v>1</v>
      </c>
      <c r="J17" s="132"/>
      <c r="K17" s="148">
        <v>1</v>
      </c>
      <c r="L17" s="132"/>
      <c r="M17" s="133"/>
      <c r="N17" s="140">
        <f t="shared" si="1"/>
        <v>2</v>
      </c>
      <c r="O17" s="67"/>
      <c r="P17" s="131"/>
      <c r="Q17" s="132"/>
      <c r="R17" s="132"/>
      <c r="S17" s="134">
        <v>1</v>
      </c>
      <c r="T17" s="132"/>
      <c r="U17" s="132">
        <v>21</v>
      </c>
      <c r="V17" s="132"/>
      <c r="W17" s="133"/>
      <c r="X17" s="68"/>
      <c r="Y17" s="32"/>
      <c r="Z17" s="225"/>
      <c r="AA17" s="230"/>
      <c r="AB17" s="231"/>
      <c r="AC17" s="231"/>
      <c r="AD17" s="231"/>
      <c r="AE17" s="231"/>
      <c r="AF17" s="232"/>
      <c r="AG17" s="232"/>
      <c r="AH17" s="232"/>
      <c r="AI17" s="233">
        <f t="shared" si="2"/>
        <v>0</v>
      </c>
      <c r="AJ17" s="225"/>
      <c r="AK17" s="230"/>
      <c r="AL17" s="231"/>
      <c r="AM17" s="233">
        <f t="shared" si="3"/>
        <v>0</v>
      </c>
      <c r="AN17" s="225"/>
      <c r="AO17" s="230"/>
      <c r="AP17" s="231"/>
      <c r="AQ17" s="231"/>
      <c r="AR17" s="231">
        <v>1</v>
      </c>
      <c r="AS17" s="231"/>
      <c r="AT17" s="232">
        <v>10</v>
      </c>
      <c r="AU17" s="233">
        <f t="shared" si="4"/>
        <v>11</v>
      </c>
      <c r="AV17" s="68"/>
      <c r="AW17" s="32">
        <v>10</v>
      </c>
      <c r="AX17" s="225"/>
      <c r="AY17" s="230"/>
      <c r="AZ17" s="231"/>
      <c r="BA17" s="231"/>
      <c r="BB17" s="231"/>
      <c r="BC17" s="231"/>
      <c r="BD17" s="232">
        <v>1</v>
      </c>
      <c r="BE17" s="233">
        <f t="shared" si="5"/>
        <v>1</v>
      </c>
      <c r="BF17" s="68"/>
      <c r="BG17" s="32"/>
      <c r="BH17" s="68"/>
      <c r="BI17" s="32"/>
    </row>
    <row r="18" spans="1:61" ht="12.75" customHeight="1">
      <c r="A18" s="183">
        <v>15</v>
      </c>
      <c r="B18" s="213">
        <v>14</v>
      </c>
      <c r="C18" s="122" t="s">
        <v>22</v>
      </c>
      <c r="D18" s="111">
        <f t="shared" si="0"/>
        <v>21</v>
      </c>
      <c r="E18" s="189"/>
      <c r="F18" s="246">
        <v>4</v>
      </c>
      <c r="G18" s="132"/>
      <c r="H18" s="148">
        <v>3</v>
      </c>
      <c r="I18" s="134"/>
      <c r="J18" s="148">
        <v>4</v>
      </c>
      <c r="K18" s="132"/>
      <c r="L18" s="132"/>
      <c r="M18" s="133"/>
      <c r="N18" s="140">
        <f t="shared" si="1"/>
        <v>11</v>
      </c>
      <c r="O18" s="67"/>
      <c r="P18" s="131">
        <v>3</v>
      </c>
      <c r="Q18" s="132"/>
      <c r="R18" s="132">
        <v>6</v>
      </c>
      <c r="S18" s="134"/>
      <c r="T18" s="132">
        <v>27</v>
      </c>
      <c r="U18" s="132"/>
      <c r="V18" s="132"/>
      <c r="W18" s="133"/>
      <c r="X18" s="68"/>
      <c r="Y18" s="32">
        <v>3</v>
      </c>
      <c r="Z18" s="225"/>
      <c r="AA18" s="230">
        <v>3</v>
      </c>
      <c r="AB18" s="231"/>
      <c r="AC18" s="231">
        <v>2</v>
      </c>
      <c r="AD18" s="231"/>
      <c r="AE18" s="231">
        <v>1</v>
      </c>
      <c r="AF18" s="232"/>
      <c r="AG18" s="232"/>
      <c r="AH18" s="232"/>
      <c r="AI18" s="233">
        <f t="shared" si="2"/>
        <v>6</v>
      </c>
      <c r="AJ18" s="225"/>
      <c r="AK18" s="230"/>
      <c r="AL18" s="231"/>
      <c r="AM18" s="233">
        <f t="shared" si="3"/>
        <v>0</v>
      </c>
      <c r="AN18" s="225"/>
      <c r="AO18" s="230"/>
      <c r="AP18" s="231"/>
      <c r="AQ18" s="231">
        <v>1</v>
      </c>
      <c r="AR18" s="231"/>
      <c r="AS18" s="231">
        <v>1</v>
      </c>
      <c r="AT18" s="232"/>
      <c r="AU18" s="233">
        <f t="shared" si="4"/>
        <v>2</v>
      </c>
      <c r="AV18" s="68"/>
      <c r="AW18" s="32"/>
      <c r="AX18" s="225"/>
      <c r="AY18" s="230"/>
      <c r="AZ18" s="231"/>
      <c r="BA18" s="231"/>
      <c r="BB18" s="231"/>
      <c r="BC18" s="231"/>
      <c r="BD18" s="232"/>
      <c r="BE18" s="233">
        <f t="shared" si="5"/>
        <v>0</v>
      </c>
      <c r="BF18" s="68"/>
      <c r="BG18" s="32"/>
      <c r="BH18" s="68"/>
      <c r="BI18" s="32">
        <v>10</v>
      </c>
    </row>
    <row r="19" spans="1:61" ht="12.75" customHeight="1">
      <c r="A19" s="183">
        <v>16</v>
      </c>
      <c r="B19" s="213">
        <v>12</v>
      </c>
      <c r="C19" s="123" t="s">
        <v>20</v>
      </c>
      <c r="D19" s="111">
        <f t="shared" si="0"/>
        <v>18</v>
      </c>
      <c r="E19" s="189"/>
      <c r="F19" s="131"/>
      <c r="G19" s="132"/>
      <c r="H19" s="148">
        <v>1</v>
      </c>
      <c r="I19" s="132"/>
      <c r="J19" s="148">
        <v>1</v>
      </c>
      <c r="K19" s="132"/>
      <c r="L19" s="132"/>
      <c r="M19" s="133"/>
      <c r="N19" s="140">
        <f t="shared" si="1"/>
        <v>2</v>
      </c>
      <c r="O19" s="67"/>
      <c r="P19" s="131"/>
      <c r="Q19" s="132"/>
      <c r="R19" s="132">
        <v>17</v>
      </c>
      <c r="S19" s="134"/>
      <c r="T19" s="132">
        <v>1</v>
      </c>
      <c r="U19" s="132"/>
      <c r="V19" s="132"/>
      <c r="W19" s="133"/>
      <c r="X19" s="68"/>
      <c r="Y19" s="32"/>
      <c r="Z19" s="225"/>
      <c r="AA19" s="230"/>
      <c r="AB19" s="231"/>
      <c r="AC19" s="231"/>
      <c r="AD19" s="231"/>
      <c r="AE19" s="231"/>
      <c r="AF19" s="232"/>
      <c r="AG19" s="232"/>
      <c r="AH19" s="232"/>
      <c r="AI19" s="233">
        <f t="shared" si="2"/>
        <v>0</v>
      </c>
      <c r="AJ19" s="225"/>
      <c r="AK19" s="230"/>
      <c r="AL19" s="231"/>
      <c r="AM19" s="233">
        <f t="shared" si="3"/>
        <v>0</v>
      </c>
      <c r="AN19" s="225"/>
      <c r="AO19" s="230"/>
      <c r="AP19" s="231"/>
      <c r="AQ19" s="231">
        <v>6</v>
      </c>
      <c r="AR19" s="231"/>
      <c r="AS19" s="231">
        <v>1</v>
      </c>
      <c r="AT19" s="232"/>
      <c r="AU19" s="233">
        <f t="shared" si="4"/>
        <v>7</v>
      </c>
      <c r="AV19" s="68"/>
      <c r="AW19" s="32">
        <v>10</v>
      </c>
      <c r="AX19" s="225"/>
      <c r="AY19" s="230"/>
      <c r="AZ19" s="231"/>
      <c r="BA19" s="231">
        <v>1</v>
      </c>
      <c r="BB19" s="231"/>
      <c r="BC19" s="231"/>
      <c r="BD19" s="232"/>
      <c r="BE19" s="233">
        <f t="shared" si="5"/>
        <v>1</v>
      </c>
      <c r="BF19" s="68"/>
      <c r="BG19" s="32"/>
      <c r="BH19" s="68"/>
      <c r="BI19" s="32"/>
    </row>
    <row r="20" spans="1:61" ht="12.75" customHeight="1">
      <c r="A20" s="191">
        <v>17</v>
      </c>
      <c r="B20" s="213">
        <v>18</v>
      </c>
      <c r="C20" s="122" t="s">
        <v>42</v>
      </c>
      <c r="D20" s="111">
        <f t="shared" si="0"/>
        <v>15</v>
      </c>
      <c r="E20" s="189"/>
      <c r="F20" s="131"/>
      <c r="G20" s="148">
        <v>1</v>
      </c>
      <c r="H20" s="132"/>
      <c r="I20" s="132"/>
      <c r="J20" s="132"/>
      <c r="K20" s="132"/>
      <c r="L20" s="132"/>
      <c r="M20" s="133"/>
      <c r="N20" s="140">
        <f t="shared" si="1"/>
        <v>1</v>
      </c>
      <c r="O20" s="67"/>
      <c r="P20" s="131"/>
      <c r="Q20" s="132">
        <v>15</v>
      </c>
      <c r="R20" s="132"/>
      <c r="S20" s="134"/>
      <c r="T20" s="132"/>
      <c r="U20" s="132"/>
      <c r="V20" s="132"/>
      <c r="W20" s="133"/>
      <c r="X20" s="68"/>
      <c r="Y20" s="32"/>
      <c r="Z20" s="225"/>
      <c r="AA20" s="230"/>
      <c r="AB20" s="231"/>
      <c r="AC20" s="231"/>
      <c r="AD20" s="231"/>
      <c r="AE20" s="231"/>
      <c r="AF20" s="232"/>
      <c r="AG20" s="232"/>
      <c r="AH20" s="232"/>
      <c r="AI20" s="233">
        <f t="shared" si="2"/>
        <v>0</v>
      </c>
      <c r="AJ20" s="225"/>
      <c r="AK20" s="230"/>
      <c r="AL20" s="231"/>
      <c r="AM20" s="233">
        <f t="shared" si="3"/>
        <v>0</v>
      </c>
      <c r="AN20" s="225"/>
      <c r="AO20" s="230"/>
      <c r="AP20" s="231">
        <v>15</v>
      </c>
      <c r="AQ20" s="231"/>
      <c r="AR20" s="231"/>
      <c r="AS20" s="231"/>
      <c r="AT20" s="232"/>
      <c r="AU20" s="233">
        <f t="shared" si="4"/>
        <v>15</v>
      </c>
      <c r="AV20" s="68"/>
      <c r="AW20" s="32"/>
      <c r="AX20" s="225"/>
      <c r="AY20" s="230"/>
      <c r="AZ20" s="231"/>
      <c r="BA20" s="231"/>
      <c r="BB20" s="231"/>
      <c r="BC20" s="231"/>
      <c r="BD20" s="232"/>
      <c r="BE20" s="233">
        <f t="shared" si="5"/>
        <v>0</v>
      </c>
      <c r="BF20" s="68"/>
      <c r="BG20" s="32"/>
      <c r="BH20" s="68"/>
      <c r="BI20" s="32"/>
    </row>
    <row r="21" spans="1:61" ht="12.75" customHeight="1">
      <c r="A21" s="191">
        <v>18</v>
      </c>
      <c r="B21" s="213">
        <v>16</v>
      </c>
      <c r="C21" s="123" t="s">
        <v>303</v>
      </c>
      <c r="D21" s="111">
        <f t="shared" si="0"/>
        <v>9</v>
      </c>
      <c r="E21" s="189"/>
      <c r="F21" s="131"/>
      <c r="G21" s="132"/>
      <c r="H21" s="132"/>
      <c r="I21" s="148">
        <v>1</v>
      </c>
      <c r="J21" s="132"/>
      <c r="K21" s="132"/>
      <c r="L21" s="132"/>
      <c r="M21" s="133"/>
      <c r="N21" s="140">
        <f t="shared" si="1"/>
        <v>1</v>
      </c>
      <c r="O21" s="67"/>
      <c r="P21" s="131"/>
      <c r="Q21" s="132"/>
      <c r="R21" s="132"/>
      <c r="S21" s="134">
        <v>9</v>
      </c>
      <c r="T21" s="132"/>
      <c r="U21" s="132"/>
      <c r="V21" s="132"/>
      <c r="W21" s="133"/>
      <c r="X21" s="68"/>
      <c r="Y21" s="32">
        <v>8</v>
      </c>
      <c r="Z21" s="225"/>
      <c r="AA21" s="230"/>
      <c r="AB21" s="231"/>
      <c r="AC21" s="231"/>
      <c r="AD21" s="231"/>
      <c r="AE21" s="231"/>
      <c r="AF21" s="232"/>
      <c r="AG21" s="232"/>
      <c r="AH21" s="232"/>
      <c r="AI21" s="233">
        <f t="shared" si="2"/>
        <v>0</v>
      </c>
      <c r="AJ21" s="225"/>
      <c r="AK21" s="230"/>
      <c r="AL21" s="231"/>
      <c r="AM21" s="233">
        <f t="shared" si="3"/>
        <v>0</v>
      </c>
      <c r="AN21" s="225"/>
      <c r="AO21" s="230"/>
      <c r="AP21" s="231"/>
      <c r="AQ21" s="231"/>
      <c r="AR21" s="231">
        <v>1</v>
      </c>
      <c r="AS21" s="231"/>
      <c r="AT21" s="232"/>
      <c r="AU21" s="233">
        <f t="shared" si="4"/>
        <v>1</v>
      </c>
      <c r="AV21" s="68"/>
      <c r="AW21" s="32"/>
      <c r="AX21" s="225"/>
      <c r="AY21" s="230"/>
      <c r="AZ21" s="231"/>
      <c r="BA21" s="231"/>
      <c r="BB21" s="231"/>
      <c r="BC21" s="231"/>
      <c r="BD21" s="232"/>
      <c r="BE21" s="233">
        <f t="shared" si="5"/>
        <v>0</v>
      </c>
      <c r="BF21" s="68"/>
      <c r="BG21" s="32"/>
      <c r="BH21" s="68"/>
      <c r="BI21" s="32"/>
    </row>
    <row r="22" spans="1:61" ht="12.75" customHeight="1">
      <c r="A22" s="191">
        <v>19</v>
      </c>
      <c r="B22" s="214">
        <v>23</v>
      </c>
      <c r="C22" s="122" t="s">
        <v>18</v>
      </c>
      <c r="D22" s="111">
        <f t="shared" si="0"/>
        <v>8</v>
      </c>
      <c r="E22" s="189"/>
      <c r="F22" s="131"/>
      <c r="G22" s="132"/>
      <c r="H22" s="132"/>
      <c r="I22" s="132"/>
      <c r="J22" s="132"/>
      <c r="K22" s="132"/>
      <c r="L22" s="148">
        <v>1</v>
      </c>
      <c r="M22" s="133"/>
      <c r="N22" s="140">
        <f t="shared" si="1"/>
        <v>1</v>
      </c>
      <c r="O22" s="67"/>
      <c r="P22" s="131"/>
      <c r="Q22" s="132"/>
      <c r="R22" s="132"/>
      <c r="S22" s="134"/>
      <c r="T22" s="132"/>
      <c r="U22" s="132"/>
      <c r="V22" s="132">
        <v>7</v>
      </c>
      <c r="W22" s="133"/>
      <c r="X22" s="68"/>
      <c r="Y22" s="32">
        <v>1</v>
      </c>
      <c r="Z22" s="225"/>
      <c r="AA22" s="230"/>
      <c r="AB22" s="231"/>
      <c r="AC22" s="231"/>
      <c r="AD22" s="231"/>
      <c r="AE22" s="231"/>
      <c r="AF22" s="232"/>
      <c r="AG22" s="232"/>
      <c r="AH22" s="232"/>
      <c r="AI22" s="233">
        <f t="shared" si="2"/>
        <v>0</v>
      </c>
      <c r="AJ22" s="225"/>
      <c r="AK22" s="230">
        <v>6</v>
      </c>
      <c r="AL22" s="231"/>
      <c r="AM22" s="233">
        <f t="shared" si="3"/>
        <v>6</v>
      </c>
      <c r="AN22" s="225"/>
      <c r="AO22" s="230"/>
      <c r="AP22" s="231"/>
      <c r="AQ22" s="231"/>
      <c r="AR22" s="231"/>
      <c r="AS22" s="231">
        <v>1</v>
      </c>
      <c r="AT22" s="232"/>
      <c r="AU22" s="233">
        <f t="shared" si="4"/>
        <v>1</v>
      </c>
      <c r="AV22" s="68"/>
      <c r="AW22" s="32"/>
      <c r="AX22" s="225"/>
      <c r="AY22" s="230"/>
      <c r="AZ22" s="231"/>
      <c r="BA22" s="231"/>
      <c r="BB22" s="231"/>
      <c r="BC22" s="231"/>
      <c r="BD22" s="232"/>
      <c r="BE22" s="233">
        <f t="shared" si="5"/>
        <v>0</v>
      </c>
      <c r="BF22" s="68"/>
      <c r="BG22" s="32"/>
      <c r="BH22" s="68"/>
      <c r="BI22" s="32"/>
    </row>
    <row r="23" spans="1:61" ht="12.75" customHeight="1">
      <c r="A23" s="191">
        <v>20</v>
      </c>
      <c r="B23" s="213">
        <v>17</v>
      </c>
      <c r="C23" s="123" t="s">
        <v>183</v>
      </c>
      <c r="D23" s="111">
        <f t="shared" si="0"/>
        <v>2</v>
      </c>
      <c r="E23" s="189"/>
      <c r="F23" s="131"/>
      <c r="G23" s="132"/>
      <c r="H23" s="148">
        <v>1</v>
      </c>
      <c r="I23" s="134"/>
      <c r="J23" s="148">
        <v>1</v>
      </c>
      <c r="K23" s="132"/>
      <c r="L23" s="132"/>
      <c r="M23" s="133"/>
      <c r="N23" s="140">
        <f t="shared" si="1"/>
        <v>2</v>
      </c>
      <c r="O23" s="67"/>
      <c r="P23" s="131"/>
      <c r="Q23" s="132"/>
      <c r="R23" s="132">
        <v>1</v>
      </c>
      <c r="S23" s="134"/>
      <c r="T23" s="132">
        <v>1</v>
      </c>
      <c r="U23" s="132"/>
      <c r="V23" s="132"/>
      <c r="W23" s="133"/>
      <c r="X23" s="68"/>
      <c r="Y23" s="32">
        <v>2</v>
      </c>
      <c r="Z23" s="225"/>
      <c r="AA23" s="230"/>
      <c r="AB23" s="231"/>
      <c r="AC23" s="231"/>
      <c r="AD23" s="231"/>
      <c r="AE23" s="231"/>
      <c r="AF23" s="232"/>
      <c r="AG23" s="232"/>
      <c r="AH23" s="232"/>
      <c r="AI23" s="233">
        <f t="shared" si="2"/>
        <v>0</v>
      </c>
      <c r="AJ23" s="225"/>
      <c r="AK23" s="230"/>
      <c r="AL23" s="231"/>
      <c r="AM23" s="233">
        <f t="shared" si="3"/>
        <v>0</v>
      </c>
      <c r="AN23" s="225"/>
      <c r="AO23" s="230"/>
      <c r="AP23" s="231"/>
      <c r="AQ23" s="231"/>
      <c r="AR23" s="231"/>
      <c r="AS23" s="231"/>
      <c r="AT23" s="232"/>
      <c r="AU23" s="233">
        <f t="shared" si="4"/>
        <v>0</v>
      </c>
      <c r="AV23" s="68"/>
      <c r="AW23" s="32"/>
      <c r="AX23" s="225"/>
      <c r="AY23" s="230"/>
      <c r="AZ23" s="231"/>
      <c r="BA23" s="231"/>
      <c r="BB23" s="231"/>
      <c r="BC23" s="231"/>
      <c r="BD23" s="232"/>
      <c r="BE23" s="233">
        <f t="shared" si="5"/>
        <v>0</v>
      </c>
      <c r="BF23" s="68"/>
      <c r="BG23" s="32"/>
      <c r="BH23" s="68"/>
      <c r="BI23" s="32"/>
    </row>
    <row r="24" spans="1:61" ht="12.75" customHeight="1">
      <c r="A24" s="191">
        <v>21</v>
      </c>
      <c r="B24" s="213">
        <v>15</v>
      </c>
      <c r="C24" s="123" t="s">
        <v>61</v>
      </c>
      <c r="D24" s="111">
        <f t="shared" si="0"/>
        <v>1</v>
      </c>
      <c r="E24" s="189"/>
      <c r="F24" s="131"/>
      <c r="G24" s="132"/>
      <c r="H24" s="132"/>
      <c r="I24" s="134"/>
      <c r="J24" s="132"/>
      <c r="K24" s="148">
        <v>1</v>
      </c>
      <c r="L24" s="132"/>
      <c r="M24" s="133"/>
      <c r="N24" s="140">
        <f t="shared" si="1"/>
        <v>1</v>
      </c>
      <c r="O24" s="67"/>
      <c r="P24" s="131"/>
      <c r="Q24" s="132"/>
      <c r="R24" s="132"/>
      <c r="S24" s="134"/>
      <c r="T24" s="132"/>
      <c r="U24" s="132">
        <v>1</v>
      </c>
      <c r="V24" s="132"/>
      <c r="W24" s="133"/>
      <c r="X24" s="68"/>
      <c r="Y24" s="32"/>
      <c r="Z24" s="225"/>
      <c r="AA24" s="230"/>
      <c r="AB24" s="231"/>
      <c r="AC24" s="231"/>
      <c r="AD24" s="231"/>
      <c r="AE24" s="231"/>
      <c r="AF24" s="232"/>
      <c r="AG24" s="232"/>
      <c r="AH24" s="232"/>
      <c r="AI24" s="233">
        <f t="shared" si="2"/>
        <v>0</v>
      </c>
      <c r="AJ24" s="225"/>
      <c r="AK24" s="230"/>
      <c r="AL24" s="231"/>
      <c r="AM24" s="233">
        <f t="shared" si="3"/>
        <v>0</v>
      </c>
      <c r="AN24" s="225"/>
      <c r="AO24" s="230"/>
      <c r="AP24" s="231"/>
      <c r="AQ24" s="231"/>
      <c r="AR24" s="231"/>
      <c r="AS24" s="231"/>
      <c r="AT24" s="232">
        <v>1</v>
      </c>
      <c r="AU24" s="233">
        <f t="shared" si="4"/>
        <v>1</v>
      </c>
      <c r="AV24" s="68"/>
      <c r="AW24" s="32"/>
      <c r="AX24" s="225"/>
      <c r="AY24" s="230"/>
      <c r="AZ24" s="231"/>
      <c r="BA24" s="231"/>
      <c r="BB24" s="231"/>
      <c r="BC24" s="231"/>
      <c r="BD24" s="232"/>
      <c r="BE24" s="233">
        <f t="shared" si="5"/>
        <v>0</v>
      </c>
      <c r="BF24" s="68"/>
      <c r="BG24" s="32"/>
      <c r="BH24" s="68"/>
      <c r="BI24" s="32"/>
    </row>
    <row r="25" spans="1:61" ht="12.75" customHeight="1">
      <c r="A25" s="191">
        <v>21</v>
      </c>
      <c r="B25" s="214">
        <v>24</v>
      </c>
      <c r="C25" s="123" t="s">
        <v>45</v>
      </c>
      <c r="D25" s="111">
        <f t="shared" si="0"/>
        <v>1</v>
      </c>
      <c r="E25" s="189"/>
      <c r="F25" s="131"/>
      <c r="G25" s="132"/>
      <c r="H25" s="132"/>
      <c r="I25" s="132"/>
      <c r="J25" s="132"/>
      <c r="K25" s="148">
        <v>1</v>
      </c>
      <c r="L25" s="132"/>
      <c r="M25" s="133"/>
      <c r="N25" s="140">
        <f t="shared" si="1"/>
        <v>1</v>
      </c>
      <c r="O25" s="67"/>
      <c r="P25" s="131"/>
      <c r="Q25" s="132"/>
      <c r="R25" s="132"/>
      <c r="S25" s="134"/>
      <c r="T25" s="132"/>
      <c r="U25" s="132">
        <v>1</v>
      </c>
      <c r="V25" s="132"/>
      <c r="W25" s="133"/>
      <c r="X25" s="68"/>
      <c r="Y25" s="32"/>
      <c r="Z25" s="225"/>
      <c r="AA25" s="230"/>
      <c r="AB25" s="231"/>
      <c r="AC25" s="231"/>
      <c r="AD25" s="231"/>
      <c r="AE25" s="231"/>
      <c r="AF25" s="232"/>
      <c r="AG25" s="232"/>
      <c r="AH25" s="232"/>
      <c r="AI25" s="233">
        <f t="shared" si="2"/>
        <v>0</v>
      </c>
      <c r="AJ25" s="225"/>
      <c r="AK25" s="230"/>
      <c r="AL25" s="231"/>
      <c r="AM25" s="233">
        <f t="shared" si="3"/>
        <v>0</v>
      </c>
      <c r="AN25" s="225"/>
      <c r="AO25" s="230"/>
      <c r="AP25" s="231"/>
      <c r="AQ25" s="231"/>
      <c r="AR25" s="231"/>
      <c r="AS25" s="231"/>
      <c r="AT25" s="232">
        <v>1</v>
      </c>
      <c r="AU25" s="233">
        <f t="shared" si="4"/>
        <v>1</v>
      </c>
      <c r="AV25" s="68"/>
      <c r="AW25" s="32"/>
      <c r="AX25" s="225"/>
      <c r="AY25" s="230"/>
      <c r="AZ25" s="231"/>
      <c r="BA25" s="231"/>
      <c r="BB25" s="231"/>
      <c r="BC25" s="231"/>
      <c r="BD25" s="232"/>
      <c r="BE25" s="233">
        <f t="shared" si="5"/>
        <v>0</v>
      </c>
      <c r="BF25" s="68"/>
      <c r="BG25" s="32"/>
      <c r="BH25" s="68"/>
      <c r="BI25" s="32"/>
    </row>
    <row r="26" spans="1:61" ht="12.75" customHeight="1">
      <c r="A26" s="184" t="s">
        <v>56</v>
      </c>
      <c r="B26" s="214">
        <v>21</v>
      </c>
      <c r="C26" s="124" t="s">
        <v>31</v>
      </c>
      <c r="D26" s="111">
        <f t="shared" si="0"/>
        <v>0</v>
      </c>
      <c r="E26" s="189"/>
      <c r="F26" s="131"/>
      <c r="G26" s="132"/>
      <c r="H26" s="132"/>
      <c r="I26" s="132"/>
      <c r="J26" s="132"/>
      <c r="K26" s="132"/>
      <c r="L26" s="132"/>
      <c r="M26" s="133"/>
      <c r="N26" s="140">
        <f t="shared" si="1"/>
        <v>0</v>
      </c>
      <c r="O26" s="67"/>
      <c r="P26" s="131"/>
      <c r="Q26" s="132"/>
      <c r="R26" s="132"/>
      <c r="S26" s="134"/>
      <c r="T26" s="132"/>
      <c r="U26" s="132"/>
      <c r="V26" s="132"/>
      <c r="W26" s="133"/>
      <c r="X26" s="68"/>
      <c r="Y26" s="32"/>
      <c r="Z26" s="225"/>
      <c r="AA26" s="230"/>
      <c r="AB26" s="231"/>
      <c r="AC26" s="231"/>
      <c r="AD26" s="231"/>
      <c r="AE26" s="231"/>
      <c r="AF26" s="232"/>
      <c r="AG26" s="232"/>
      <c r="AH26" s="232"/>
      <c r="AI26" s="233">
        <f t="shared" si="2"/>
        <v>0</v>
      </c>
      <c r="AJ26" s="225"/>
      <c r="AK26" s="230"/>
      <c r="AL26" s="231"/>
      <c r="AM26" s="233">
        <f t="shared" si="3"/>
        <v>0</v>
      </c>
      <c r="AN26" s="225"/>
      <c r="AO26" s="230"/>
      <c r="AP26" s="231"/>
      <c r="AQ26" s="231"/>
      <c r="AR26" s="231"/>
      <c r="AS26" s="231"/>
      <c r="AT26" s="232"/>
      <c r="AU26" s="233">
        <f t="shared" si="4"/>
        <v>0</v>
      </c>
      <c r="AV26" s="68"/>
      <c r="AW26" s="32"/>
      <c r="AX26" s="225"/>
      <c r="AY26" s="230"/>
      <c r="AZ26" s="231"/>
      <c r="BA26" s="231"/>
      <c r="BB26" s="231"/>
      <c r="BC26" s="231"/>
      <c r="BD26" s="232"/>
      <c r="BE26" s="233">
        <f t="shared" si="5"/>
        <v>0</v>
      </c>
      <c r="BF26" s="68"/>
      <c r="BG26" s="32"/>
      <c r="BH26" s="68"/>
      <c r="BI26" s="32"/>
    </row>
    <row r="27" spans="1:61" ht="12.75" customHeight="1">
      <c r="A27" s="184" t="s">
        <v>56</v>
      </c>
      <c r="B27" s="214">
        <v>22</v>
      </c>
      <c r="C27" s="123" t="s">
        <v>21</v>
      </c>
      <c r="D27" s="111">
        <f t="shared" si="0"/>
        <v>0</v>
      </c>
      <c r="E27" s="189"/>
      <c r="F27" s="131"/>
      <c r="G27" s="132"/>
      <c r="H27" s="132"/>
      <c r="I27" s="134"/>
      <c r="J27" s="132"/>
      <c r="K27" s="132"/>
      <c r="L27" s="132"/>
      <c r="M27" s="133"/>
      <c r="N27" s="140">
        <f t="shared" si="1"/>
        <v>0</v>
      </c>
      <c r="O27" s="67"/>
      <c r="P27" s="131"/>
      <c r="Q27" s="132"/>
      <c r="R27" s="132"/>
      <c r="S27" s="134"/>
      <c r="T27" s="132"/>
      <c r="U27" s="132"/>
      <c r="V27" s="132"/>
      <c r="W27" s="133"/>
      <c r="X27" s="68"/>
      <c r="Y27" s="32"/>
      <c r="Z27" s="225"/>
      <c r="AA27" s="230"/>
      <c r="AB27" s="231"/>
      <c r="AC27" s="231"/>
      <c r="AD27" s="231"/>
      <c r="AE27" s="231"/>
      <c r="AF27" s="232"/>
      <c r="AG27" s="232"/>
      <c r="AH27" s="232"/>
      <c r="AI27" s="233">
        <f t="shared" si="2"/>
        <v>0</v>
      </c>
      <c r="AJ27" s="225"/>
      <c r="AK27" s="230"/>
      <c r="AL27" s="231"/>
      <c r="AM27" s="233">
        <f t="shared" si="3"/>
        <v>0</v>
      </c>
      <c r="AN27" s="225"/>
      <c r="AO27" s="230"/>
      <c r="AP27" s="231"/>
      <c r="AQ27" s="231"/>
      <c r="AR27" s="231"/>
      <c r="AS27" s="231"/>
      <c r="AT27" s="232"/>
      <c r="AU27" s="233">
        <f t="shared" si="4"/>
        <v>0</v>
      </c>
      <c r="AV27" s="68"/>
      <c r="AW27" s="32"/>
      <c r="AX27" s="225"/>
      <c r="AY27" s="230"/>
      <c r="AZ27" s="231"/>
      <c r="BA27" s="231"/>
      <c r="BB27" s="231"/>
      <c r="BC27" s="231"/>
      <c r="BD27" s="232"/>
      <c r="BE27" s="233">
        <f t="shared" si="5"/>
        <v>0</v>
      </c>
      <c r="BF27" s="68"/>
      <c r="BG27" s="32"/>
      <c r="BH27" s="68"/>
      <c r="BI27" s="32"/>
    </row>
    <row r="28" spans="1:61" ht="12.75" customHeight="1">
      <c r="A28" s="184" t="s">
        <v>56</v>
      </c>
      <c r="B28" s="214">
        <v>24</v>
      </c>
      <c r="C28" s="123" t="s">
        <v>113</v>
      </c>
      <c r="D28" s="111">
        <f t="shared" si="0"/>
        <v>0</v>
      </c>
      <c r="E28" s="189"/>
      <c r="F28" s="131"/>
      <c r="G28" s="132"/>
      <c r="H28" s="132"/>
      <c r="I28" s="134"/>
      <c r="J28" s="132"/>
      <c r="K28" s="132"/>
      <c r="L28" s="132"/>
      <c r="M28" s="133"/>
      <c r="N28" s="140">
        <f t="shared" si="1"/>
        <v>0</v>
      </c>
      <c r="O28" s="67"/>
      <c r="P28" s="131"/>
      <c r="Q28" s="132"/>
      <c r="R28" s="132"/>
      <c r="S28" s="134"/>
      <c r="T28" s="132"/>
      <c r="U28" s="132"/>
      <c r="V28" s="132"/>
      <c r="W28" s="133"/>
      <c r="X28" s="68"/>
      <c r="Y28" s="32"/>
      <c r="Z28" s="225"/>
      <c r="AA28" s="230"/>
      <c r="AB28" s="231"/>
      <c r="AC28" s="231"/>
      <c r="AD28" s="231"/>
      <c r="AE28" s="231"/>
      <c r="AF28" s="232"/>
      <c r="AG28" s="232"/>
      <c r="AH28" s="232"/>
      <c r="AI28" s="233">
        <f t="shared" si="2"/>
        <v>0</v>
      </c>
      <c r="AJ28" s="225"/>
      <c r="AK28" s="230"/>
      <c r="AL28" s="231"/>
      <c r="AM28" s="233">
        <f t="shared" si="3"/>
        <v>0</v>
      </c>
      <c r="AN28" s="225"/>
      <c r="AO28" s="230"/>
      <c r="AP28" s="231"/>
      <c r="AQ28" s="231"/>
      <c r="AR28" s="231"/>
      <c r="AS28" s="231"/>
      <c r="AT28" s="232"/>
      <c r="AU28" s="233">
        <f t="shared" si="4"/>
        <v>0</v>
      </c>
      <c r="AV28" s="68"/>
      <c r="AW28" s="32"/>
      <c r="AX28" s="225"/>
      <c r="AY28" s="230"/>
      <c r="AZ28" s="231"/>
      <c r="BA28" s="231"/>
      <c r="BB28" s="231"/>
      <c r="BC28" s="231"/>
      <c r="BD28" s="232"/>
      <c r="BE28" s="233">
        <f t="shared" si="5"/>
        <v>0</v>
      </c>
      <c r="BF28" s="68"/>
      <c r="BG28" s="32"/>
      <c r="BH28" s="68"/>
      <c r="BI28" s="32"/>
    </row>
    <row r="29" spans="1:61" ht="12.75" customHeight="1">
      <c r="A29" s="184" t="s">
        <v>56</v>
      </c>
      <c r="B29" s="215" t="s">
        <v>56</v>
      </c>
      <c r="C29" s="124" t="s">
        <v>24</v>
      </c>
      <c r="D29" s="111">
        <f t="shared" si="0"/>
        <v>0</v>
      </c>
      <c r="E29" s="189"/>
      <c r="F29" s="131"/>
      <c r="G29" s="132"/>
      <c r="H29" s="132"/>
      <c r="I29" s="134"/>
      <c r="J29" s="132"/>
      <c r="K29" s="132"/>
      <c r="L29" s="132"/>
      <c r="M29" s="133"/>
      <c r="N29" s="140">
        <f t="shared" si="1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  <c r="Z29" s="225"/>
      <c r="AA29" s="230"/>
      <c r="AB29" s="231"/>
      <c r="AC29" s="231"/>
      <c r="AD29" s="231"/>
      <c r="AE29" s="231"/>
      <c r="AF29" s="232"/>
      <c r="AG29" s="232"/>
      <c r="AH29" s="232"/>
      <c r="AI29" s="233">
        <f t="shared" si="2"/>
        <v>0</v>
      </c>
      <c r="AJ29" s="225"/>
      <c r="AK29" s="230"/>
      <c r="AL29" s="231"/>
      <c r="AM29" s="233">
        <f t="shared" si="3"/>
        <v>0</v>
      </c>
      <c r="AN29" s="225"/>
      <c r="AO29" s="230"/>
      <c r="AP29" s="231"/>
      <c r="AQ29" s="231"/>
      <c r="AR29" s="231"/>
      <c r="AS29" s="231"/>
      <c r="AT29" s="232"/>
      <c r="AU29" s="233">
        <f t="shared" si="4"/>
        <v>0</v>
      </c>
      <c r="AV29" s="68"/>
      <c r="AW29" s="32"/>
      <c r="AX29" s="225"/>
      <c r="AY29" s="230"/>
      <c r="AZ29" s="231"/>
      <c r="BA29" s="231"/>
      <c r="BB29" s="231"/>
      <c r="BC29" s="231"/>
      <c r="BD29" s="232"/>
      <c r="BE29" s="233">
        <f t="shared" si="5"/>
        <v>0</v>
      </c>
      <c r="BF29" s="68"/>
      <c r="BG29" s="32"/>
      <c r="BH29" s="68"/>
      <c r="BI29" s="32"/>
    </row>
    <row r="30" spans="1:61" ht="12.75" customHeight="1">
      <c r="A30" s="184" t="s">
        <v>56</v>
      </c>
      <c r="B30" s="215" t="s">
        <v>56</v>
      </c>
      <c r="C30" s="124" t="s">
        <v>124</v>
      </c>
      <c r="D30" s="111">
        <f t="shared" si="0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1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  <c r="Z30" s="225"/>
      <c r="AA30" s="230"/>
      <c r="AB30" s="231"/>
      <c r="AC30" s="231"/>
      <c r="AD30" s="231"/>
      <c r="AE30" s="231"/>
      <c r="AF30" s="232"/>
      <c r="AG30" s="232"/>
      <c r="AH30" s="232"/>
      <c r="AI30" s="233">
        <f t="shared" si="2"/>
        <v>0</v>
      </c>
      <c r="AJ30" s="225"/>
      <c r="AK30" s="230"/>
      <c r="AL30" s="231"/>
      <c r="AM30" s="233">
        <f t="shared" si="3"/>
        <v>0</v>
      </c>
      <c r="AN30" s="225"/>
      <c r="AO30" s="230"/>
      <c r="AP30" s="231"/>
      <c r="AQ30" s="231"/>
      <c r="AR30" s="231"/>
      <c r="AS30" s="231"/>
      <c r="AT30" s="232"/>
      <c r="AU30" s="233">
        <f t="shared" si="4"/>
        <v>0</v>
      </c>
      <c r="AV30" s="68"/>
      <c r="AW30" s="32"/>
      <c r="AX30" s="225"/>
      <c r="AY30" s="230"/>
      <c r="AZ30" s="231"/>
      <c r="BA30" s="231"/>
      <c r="BB30" s="231"/>
      <c r="BC30" s="231"/>
      <c r="BD30" s="232"/>
      <c r="BE30" s="233">
        <f t="shared" si="5"/>
        <v>0</v>
      </c>
      <c r="BF30" s="68"/>
      <c r="BG30" s="32"/>
      <c r="BH30" s="68"/>
      <c r="BI30" s="32"/>
    </row>
    <row r="31" spans="1:61" ht="12.75" customHeight="1">
      <c r="A31" s="184" t="s">
        <v>56</v>
      </c>
      <c r="B31" s="215" t="s">
        <v>56</v>
      </c>
      <c r="C31" s="123" t="s">
        <v>25</v>
      </c>
      <c r="D31" s="111">
        <f t="shared" si="0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1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  <c r="Z31" s="225"/>
      <c r="AA31" s="230"/>
      <c r="AB31" s="231"/>
      <c r="AC31" s="231"/>
      <c r="AD31" s="231"/>
      <c r="AE31" s="231"/>
      <c r="AF31" s="232"/>
      <c r="AG31" s="232"/>
      <c r="AH31" s="232"/>
      <c r="AI31" s="233">
        <f t="shared" si="2"/>
        <v>0</v>
      </c>
      <c r="AJ31" s="225"/>
      <c r="AK31" s="230"/>
      <c r="AL31" s="231"/>
      <c r="AM31" s="233">
        <f t="shared" si="3"/>
        <v>0</v>
      </c>
      <c r="AN31" s="225"/>
      <c r="AO31" s="230"/>
      <c r="AP31" s="231"/>
      <c r="AQ31" s="231"/>
      <c r="AR31" s="231"/>
      <c r="AS31" s="231"/>
      <c r="AT31" s="232"/>
      <c r="AU31" s="233">
        <f t="shared" si="4"/>
        <v>0</v>
      </c>
      <c r="AV31" s="68"/>
      <c r="AW31" s="32"/>
      <c r="AX31" s="225"/>
      <c r="AY31" s="230"/>
      <c r="AZ31" s="231"/>
      <c r="BA31" s="231"/>
      <c r="BB31" s="231"/>
      <c r="BC31" s="231"/>
      <c r="BD31" s="232"/>
      <c r="BE31" s="233">
        <f t="shared" si="5"/>
        <v>0</v>
      </c>
      <c r="BF31" s="68"/>
      <c r="BG31" s="32"/>
      <c r="BH31" s="68"/>
      <c r="BI31" s="32"/>
    </row>
    <row r="32" spans="1:61" ht="12.75" customHeight="1">
      <c r="A32" s="184" t="s">
        <v>56</v>
      </c>
      <c r="B32" s="215" t="s">
        <v>56</v>
      </c>
      <c r="C32" s="123" t="s">
        <v>26</v>
      </c>
      <c r="D32" s="111">
        <f t="shared" si="0"/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t="shared" si="1"/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  <c r="Z32" s="225"/>
      <c r="AA32" s="234"/>
      <c r="AB32" s="235"/>
      <c r="AC32" s="235"/>
      <c r="AD32" s="235"/>
      <c r="AE32" s="235"/>
      <c r="AF32" s="236"/>
      <c r="AG32" s="236"/>
      <c r="AH32" s="236"/>
      <c r="AI32" s="233">
        <f t="shared" si="2"/>
        <v>0</v>
      </c>
      <c r="AJ32" s="225"/>
      <c r="AK32" s="234"/>
      <c r="AL32" s="235"/>
      <c r="AM32" s="233">
        <f t="shared" si="3"/>
        <v>0</v>
      </c>
      <c r="AN32" s="225"/>
      <c r="AO32" s="234"/>
      <c r="AP32" s="235"/>
      <c r="AQ32" s="235"/>
      <c r="AR32" s="235"/>
      <c r="AS32" s="235"/>
      <c r="AT32" s="236"/>
      <c r="AU32" s="233">
        <f t="shared" si="4"/>
        <v>0</v>
      </c>
      <c r="AV32" s="68"/>
      <c r="AW32" s="32"/>
      <c r="AX32" s="225"/>
      <c r="AY32" s="234"/>
      <c r="AZ32" s="235"/>
      <c r="BA32" s="235"/>
      <c r="BB32" s="235"/>
      <c r="BC32" s="235"/>
      <c r="BD32" s="236"/>
      <c r="BE32" s="233">
        <f t="shared" si="5"/>
        <v>0</v>
      </c>
      <c r="BF32" s="68"/>
      <c r="BG32" s="32"/>
      <c r="BH32" s="68"/>
      <c r="BI32" s="32"/>
    </row>
    <row r="33" spans="1:61" ht="12.75" customHeight="1">
      <c r="A33" s="184" t="s">
        <v>56</v>
      </c>
      <c r="B33" s="215" t="s">
        <v>56</v>
      </c>
      <c r="C33" s="123" t="s">
        <v>53</v>
      </c>
      <c r="D33" s="111">
        <f t="shared" si="0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1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  <c r="Z33" s="225"/>
      <c r="AA33" s="234"/>
      <c r="AB33" s="235"/>
      <c r="AC33" s="235"/>
      <c r="AD33" s="235"/>
      <c r="AE33" s="235"/>
      <c r="AF33" s="236"/>
      <c r="AG33" s="236"/>
      <c r="AH33" s="236"/>
      <c r="AI33" s="233">
        <f t="shared" si="2"/>
        <v>0</v>
      </c>
      <c r="AJ33" s="225"/>
      <c r="AK33" s="234"/>
      <c r="AL33" s="235"/>
      <c r="AM33" s="233">
        <f t="shared" si="3"/>
        <v>0</v>
      </c>
      <c r="AN33" s="225"/>
      <c r="AO33" s="234"/>
      <c r="AP33" s="235"/>
      <c r="AQ33" s="235"/>
      <c r="AR33" s="235"/>
      <c r="AS33" s="235"/>
      <c r="AT33" s="236"/>
      <c r="AU33" s="233">
        <f t="shared" si="4"/>
        <v>0</v>
      </c>
      <c r="AV33" s="68"/>
      <c r="AW33" s="32"/>
      <c r="AX33" s="225"/>
      <c r="AY33" s="234"/>
      <c r="AZ33" s="235"/>
      <c r="BA33" s="235"/>
      <c r="BB33" s="235"/>
      <c r="BC33" s="235"/>
      <c r="BD33" s="236"/>
      <c r="BE33" s="233">
        <f t="shared" si="5"/>
        <v>0</v>
      </c>
      <c r="BF33" s="68"/>
      <c r="BG33" s="32"/>
      <c r="BH33" s="68"/>
      <c r="BI33" s="32"/>
    </row>
    <row r="34" spans="1:61" ht="12.75" customHeight="1">
      <c r="A34" s="184" t="s">
        <v>56</v>
      </c>
      <c r="B34" s="215" t="s">
        <v>56</v>
      </c>
      <c r="C34" s="123" t="s">
        <v>60</v>
      </c>
      <c r="D34" s="111">
        <f t="shared" si="0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1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  <c r="Z34" s="225"/>
      <c r="AA34" s="234"/>
      <c r="AB34" s="235"/>
      <c r="AC34" s="235"/>
      <c r="AD34" s="235"/>
      <c r="AE34" s="235"/>
      <c r="AF34" s="236"/>
      <c r="AG34" s="236"/>
      <c r="AH34" s="237"/>
      <c r="AI34" s="238">
        <f t="shared" si="2"/>
        <v>0</v>
      </c>
      <c r="AJ34" s="225"/>
      <c r="AK34" s="234"/>
      <c r="AL34" s="235"/>
      <c r="AM34" s="238">
        <f t="shared" si="3"/>
        <v>0</v>
      </c>
      <c r="AN34" s="225"/>
      <c r="AO34" s="234"/>
      <c r="AP34" s="235"/>
      <c r="AQ34" s="235"/>
      <c r="AR34" s="235"/>
      <c r="AS34" s="235"/>
      <c r="AT34" s="237"/>
      <c r="AU34" s="238">
        <f t="shared" si="4"/>
        <v>0</v>
      </c>
      <c r="AV34" s="68"/>
      <c r="AW34" s="32"/>
      <c r="AX34" s="225"/>
      <c r="AY34" s="234"/>
      <c r="AZ34" s="235"/>
      <c r="BA34" s="235"/>
      <c r="BB34" s="235"/>
      <c r="BC34" s="235"/>
      <c r="BD34" s="237"/>
      <c r="BE34" s="238">
        <f t="shared" si="5"/>
        <v>0</v>
      </c>
      <c r="BF34" s="68"/>
      <c r="BG34" s="32"/>
      <c r="BH34" s="68"/>
      <c r="BI34" s="32"/>
    </row>
    <row r="35" spans="1:61" ht="12.75" customHeight="1">
      <c r="A35" s="184" t="s">
        <v>56</v>
      </c>
      <c r="B35" s="215" t="s">
        <v>56</v>
      </c>
      <c r="C35" s="123" t="s">
        <v>186</v>
      </c>
      <c r="D35" s="111">
        <f t="shared" si="0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1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  <c r="Z35" s="225"/>
      <c r="AA35" s="230"/>
      <c r="AB35" s="231"/>
      <c r="AC35" s="231"/>
      <c r="AD35" s="231"/>
      <c r="AE35" s="231"/>
      <c r="AF35" s="232"/>
      <c r="AG35" s="232"/>
      <c r="AH35" s="239"/>
      <c r="AI35" s="238">
        <f t="shared" si="2"/>
        <v>0</v>
      </c>
      <c r="AJ35" s="225"/>
      <c r="AK35" s="230"/>
      <c r="AL35" s="231"/>
      <c r="AM35" s="238">
        <f t="shared" si="3"/>
        <v>0</v>
      </c>
      <c r="AN35" s="225"/>
      <c r="AO35" s="230"/>
      <c r="AP35" s="231"/>
      <c r="AQ35" s="231"/>
      <c r="AR35" s="231"/>
      <c r="AS35" s="231"/>
      <c r="AT35" s="239"/>
      <c r="AU35" s="238">
        <f t="shared" si="4"/>
        <v>0</v>
      </c>
      <c r="AV35" s="68"/>
      <c r="AW35" s="32"/>
      <c r="AX35" s="225"/>
      <c r="AY35" s="230"/>
      <c r="AZ35" s="231"/>
      <c r="BA35" s="231"/>
      <c r="BB35" s="231"/>
      <c r="BC35" s="231"/>
      <c r="BD35" s="239"/>
      <c r="BE35" s="238">
        <f t="shared" si="5"/>
        <v>0</v>
      </c>
      <c r="BF35" s="68"/>
      <c r="BG35" s="32"/>
      <c r="BH35" s="68"/>
      <c r="BI35" s="32"/>
    </row>
    <row r="36" spans="1:61" ht="12.75" customHeight="1">
      <c r="A36" s="184" t="s">
        <v>56</v>
      </c>
      <c r="B36" s="215" t="s">
        <v>56</v>
      </c>
      <c r="C36" s="123" t="s">
        <v>55</v>
      </c>
      <c r="D36" s="111">
        <f t="shared" si="0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1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  <c r="Z36" s="225"/>
      <c r="AA36" s="230"/>
      <c r="AB36" s="231"/>
      <c r="AC36" s="231"/>
      <c r="AD36" s="231"/>
      <c r="AE36" s="231"/>
      <c r="AF36" s="232"/>
      <c r="AG36" s="232"/>
      <c r="AH36" s="239"/>
      <c r="AI36" s="238">
        <f t="shared" si="2"/>
        <v>0</v>
      </c>
      <c r="AJ36" s="225"/>
      <c r="AK36" s="230"/>
      <c r="AL36" s="231"/>
      <c r="AM36" s="238">
        <f t="shared" si="3"/>
        <v>0</v>
      </c>
      <c r="AN36" s="225"/>
      <c r="AO36" s="230"/>
      <c r="AP36" s="231"/>
      <c r="AQ36" s="231"/>
      <c r="AR36" s="231"/>
      <c r="AS36" s="231"/>
      <c r="AT36" s="239"/>
      <c r="AU36" s="238">
        <f t="shared" si="4"/>
        <v>0</v>
      </c>
      <c r="AV36" s="251"/>
      <c r="AW36" s="32"/>
      <c r="AX36" s="225"/>
      <c r="AY36" s="230"/>
      <c r="AZ36" s="231"/>
      <c r="BA36" s="231"/>
      <c r="BB36" s="231"/>
      <c r="BC36" s="231"/>
      <c r="BD36" s="239"/>
      <c r="BE36" s="238">
        <f t="shared" si="5"/>
        <v>0</v>
      </c>
      <c r="BF36" s="251"/>
      <c r="BG36" s="32"/>
      <c r="BH36" s="68"/>
      <c r="BI36" s="32"/>
    </row>
    <row r="37" spans="1:61" ht="12.75" customHeight="1">
      <c r="A37" s="184" t="s">
        <v>56</v>
      </c>
      <c r="B37" s="215" t="s">
        <v>56</v>
      </c>
      <c r="C37" s="123" t="s">
        <v>23</v>
      </c>
      <c r="D37" s="111">
        <f t="shared" si="0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1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  <c r="Z37" s="225"/>
      <c r="AA37" s="230"/>
      <c r="AB37" s="231"/>
      <c r="AC37" s="231"/>
      <c r="AD37" s="231"/>
      <c r="AE37" s="231"/>
      <c r="AF37" s="232"/>
      <c r="AG37" s="232"/>
      <c r="AH37" s="239"/>
      <c r="AI37" s="238">
        <f t="shared" si="2"/>
        <v>0</v>
      </c>
      <c r="AJ37" s="225"/>
      <c r="AK37" s="230"/>
      <c r="AL37" s="231"/>
      <c r="AM37" s="238">
        <f t="shared" si="3"/>
        <v>0</v>
      </c>
      <c r="AN37" s="225"/>
      <c r="AO37" s="230"/>
      <c r="AP37" s="231"/>
      <c r="AQ37" s="231"/>
      <c r="AR37" s="231"/>
      <c r="AS37" s="231"/>
      <c r="AT37" s="239"/>
      <c r="AU37" s="238">
        <f t="shared" si="4"/>
        <v>0</v>
      </c>
      <c r="AV37" s="252"/>
      <c r="AW37" s="32"/>
      <c r="AX37" s="225"/>
      <c r="AY37" s="230"/>
      <c r="AZ37" s="231"/>
      <c r="BA37" s="231"/>
      <c r="BB37" s="231"/>
      <c r="BC37" s="231"/>
      <c r="BD37" s="239"/>
      <c r="BE37" s="238">
        <f t="shared" si="5"/>
        <v>0</v>
      </c>
      <c r="BF37" s="252"/>
      <c r="BG37" s="32"/>
      <c r="BH37" s="68"/>
      <c r="BI37" s="32"/>
    </row>
    <row r="38" spans="1:61" ht="15.75" thickBot="1">
      <c r="A38" s="185" t="s">
        <v>56</v>
      </c>
      <c r="B38" s="216" t="s">
        <v>56</v>
      </c>
      <c r="C38" s="129" t="s">
        <v>46</v>
      </c>
      <c r="D38" s="245">
        <f t="shared" si="0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1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  <c r="Z38" s="225"/>
      <c r="AA38" s="240"/>
      <c r="AB38" s="241"/>
      <c r="AC38" s="241"/>
      <c r="AD38" s="241"/>
      <c r="AE38" s="241"/>
      <c r="AF38" s="242"/>
      <c r="AG38" s="242"/>
      <c r="AH38" s="243"/>
      <c r="AI38" s="244">
        <f t="shared" si="2"/>
        <v>0</v>
      </c>
      <c r="AJ38" s="225"/>
      <c r="AK38" s="240"/>
      <c r="AL38" s="241"/>
      <c r="AM38" s="244">
        <f t="shared" si="3"/>
        <v>0</v>
      </c>
      <c r="AN38" s="225"/>
      <c r="AO38" s="240"/>
      <c r="AP38" s="241"/>
      <c r="AQ38" s="241"/>
      <c r="AR38" s="241"/>
      <c r="AS38" s="241"/>
      <c r="AT38" s="243"/>
      <c r="AU38" s="244">
        <f t="shared" si="4"/>
        <v>0</v>
      </c>
      <c r="AV38" s="253"/>
      <c r="AW38" s="38"/>
      <c r="AX38" s="225"/>
      <c r="AY38" s="240"/>
      <c r="AZ38" s="241"/>
      <c r="BA38" s="241"/>
      <c r="BB38" s="241"/>
      <c r="BC38" s="241"/>
      <c r="BD38" s="243"/>
      <c r="BE38" s="244">
        <f t="shared" si="5"/>
        <v>0</v>
      </c>
      <c r="BF38" s="253"/>
      <c r="BG38" s="38"/>
      <c r="BH38" s="68"/>
      <c r="BI38" s="38"/>
    </row>
    <row r="39" spans="2:23" ht="15">
      <c r="B39" s="187"/>
      <c r="C39" s="128"/>
      <c r="D39" s="31"/>
      <c r="E39" s="26"/>
      <c r="F39" s="26"/>
      <c r="G39" s="26"/>
      <c r="H39" s="27"/>
      <c r="I39" s="50"/>
      <c r="J39" s="28"/>
      <c r="K39" s="29"/>
      <c r="L39" s="29"/>
      <c r="M39" s="29" t="s">
        <v>120</v>
      </c>
      <c r="N39" s="221">
        <f>SUM(N4:N38)</f>
        <v>111</v>
      </c>
      <c r="O39" s="219" t="s">
        <v>410</v>
      </c>
      <c r="P39" s="219"/>
      <c r="Q39" s="26"/>
      <c r="R39" s="27"/>
      <c r="S39" s="50"/>
      <c r="T39" s="28"/>
      <c r="U39" s="29"/>
      <c r="V39" s="29"/>
      <c r="W39" s="29"/>
    </row>
    <row r="40" spans="2:23" ht="12.75">
      <c r="B40" s="218" t="s">
        <v>81</v>
      </c>
      <c r="D40" s="112">
        <v>43666</v>
      </c>
      <c r="F40" s="22"/>
      <c r="H40" s="22"/>
      <c r="I40" s="51"/>
      <c r="M40" s="22"/>
      <c r="N40" s="22"/>
      <c r="P40" s="22"/>
      <c r="Q40" s="22"/>
      <c r="R40" s="22"/>
      <c r="S40" s="51"/>
      <c r="W40" s="22"/>
    </row>
    <row r="41" spans="3:23" ht="12.75">
      <c r="C41" s="113" t="s">
        <v>106</v>
      </c>
      <c r="E41" s="29"/>
      <c r="F41" s="36"/>
      <c r="G41" s="36"/>
      <c r="H41" s="36"/>
      <c r="I41" s="52"/>
      <c r="M41" s="29"/>
      <c r="N41" s="29"/>
      <c r="O41" s="29"/>
      <c r="P41" s="36"/>
      <c r="Q41" s="36"/>
      <c r="R41" s="36"/>
      <c r="S41" s="52"/>
      <c r="W41" s="29"/>
    </row>
    <row r="42" spans="5:19" ht="12.75">
      <c r="E42" s="25"/>
      <c r="F42" s="25"/>
      <c r="G42" s="25"/>
      <c r="H42" s="25"/>
      <c r="I42" s="53"/>
      <c r="O42" s="25"/>
      <c r="P42" s="25"/>
      <c r="Q42" s="25"/>
      <c r="R42" s="25"/>
      <c r="S42" s="53"/>
    </row>
    <row r="43" spans="1:19" ht="12.75">
      <c r="A43" s="319" t="s">
        <v>299</v>
      </c>
      <c r="B43" s="202"/>
      <c r="C43" s="320"/>
      <c r="D43" s="203"/>
      <c r="E43" s="203"/>
      <c r="F43" s="324"/>
      <c r="G43" s="25"/>
      <c r="H43" s="25"/>
      <c r="I43" s="53"/>
      <c r="O43" s="25"/>
      <c r="P43" s="25"/>
      <c r="Q43" s="25"/>
      <c r="R43" s="25"/>
      <c r="S43" s="53"/>
    </row>
    <row r="44" spans="1:21" ht="12.75">
      <c r="A44" s="321" t="s">
        <v>694</v>
      </c>
      <c r="B44" s="202"/>
      <c r="C44" s="322"/>
      <c r="D44" s="203"/>
      <c r="E44" s="203"/>
      <c r="F44" s="324"/>
      <c r="G44" s="25"/>
      <c r="H44" s="25"/>
      <c r="I44" s="53"/>
      <c r="K44" s="34"/>
      <c r="O44" s="25"/>
      <c r="P44" s="25"/>
      <c r="Q44" s="25"/>
      <c r="R44" s="25"/>
      <c r="S44" s="53"/>
      <c r="U44" s="34"/>
    </row>
    <row r="45" spans="1:19" ht="12.75">
      <c r="A45" s="321" t="s">
        <v>300</v>
      </c>
      <c r="B45" s="202"/>
      <c r="C45" s="322"/>
      <c r="D45" s="203"/>
      <c r="E45" s="203"/>
      <c r="F45" s="324"/>
      <c r="G45" s="25"/>
      <c r="H45" s="25"/>
      <c r="I45" s="53"/>
      <c r="O45" s="25"/>
      <c r="P45" s="25"/>
      <c r="Q45" s="25"/>
      <c r="R45" s="25"/>
      <c r="S45" s="53"/>
    </row>
    <row r="46" spans="3:21" ht="12.75">
      <c r="C46" s="33"/>
      <c r="D46" s="97"/>
      <c r="E46" s="25"/>
      <c r="F46" s="25"/>
      <c r="G46" s="25"/>
      <c r="H46" s="25"/>
      <c r="I46" s="53"/>
      <c r="K46" s="25"/>
      <c r="O46" s="25"/>
      <c r="P46" s="25"/>
      <c r="Q46" s="25"/>
      <c r="R46" s="25"/>
      <c r="S46" s="53"/>
      <c r="U46" s="25"/>
    </row>
    <row r="47" spans="3:23" ht="12.75">
      <c r="C47" s="220" t="s">
        <v>409</v>
      </c>
      <c r="D47" s="96">
        <f>SUM(D4:D38)</f>
        <v>1965</v>
      </c>
      <c r="E47" s="25"/>
      <c r="F47" s="25"/>
      <c r="G47" s="25"/>
      <c r="H47" s="25"/>
      <c r="I47" s="53"/>
      <c r="M47" s="25"/>
      <c r="N47" s="25"/>
      <c r="O47" s="25"/>
      <c r="P47" s="25"/>
      <c r="Q47" s="25"/>
      <c r="R47" s="25"/>
      <c r="S47" s="53"/>
      <c r="W47" s="25"/>
    </row>
    <row r="48" spans="5:19" ht="12.75">
      <c r="E48" s="25"/>
      <c r="F48" s="25"/>
      <c r="G48" s="25"/>
      <c r="H48" s="25"/>
      <c r="I48" s="53"/>
      <c r="O48" s="25"/>
      <c r="P48" s="25"/>
      <c r="Q48" s="25"/>
      <c r="R48" s="25"/>
      <c r="S48" s="53"/>
    </row>
  </sheetData>
  <sheetProtection/>
  <mergeCells count="14">
    <mergeCell ref="BG1:BG2"/>
    <mergeCell ref="BI1:BI2"/>
    <mergeCell ref="Y1:Y2"/>
    <mergeCell ref="AA1:AI2"/>
    <mergeCell ref="AK1:AM2"/>
    <mergeCell ref="AO1:AU2"/>
    <mergeCell ref="AW1:AW2"/>
    <mergeCell ref="AY1:BE2"/>
    <mergeCell ref="A1:A3"/>
    <mergeCell ref="B1:B3"/>
    <mergeCell ref="F1:M2"/>
    <mergeCell ref="N1:N3"/>
    <mergeCell ref="P1:W2"/>
    <mergeCell ref="D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4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96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26" width="2.710937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28125" style="24" customWidth="1"/>
    <col min="34" max="34" width="6.00390625" style="24" customWidth="1"/>
    <col min="35" max="35" width="6.421875" style="24" bestFit="1" customWidth="1"/>
    <col min="36" max="36" width="2.7109375" style="24" customWidth="1"/>
    <col min="37" max="37" width="6.28125" style="24" customWidth="1"/>
    <col min="38" max="38" width="6.00390625" style="24" customWidth="1"/>
    <col min="39" max="39" width="6.421875" style="24" bestFit="1" customWidth="1"/>
    <col min="40" max="40" width="2.7109375" style="24" customWidth="1"/>
    <col min="41" max="46" width="5.7109375" style="24" customWidth="1"/>
    <col min="47" max="47" width="6.421875" style="24" bestFit="1" customWidth="1"/>
    <col min="48" max="48" width="2.7109375" style="10" customWidth="1"/>
    <col min="49" max="49" width="9.28125" style="24" customWidth="1"/>
    <col min="50" max="50" width="2.7109375" style="24" customWidth="1"/>
    <col min="51" max="56" width="5.7109375" style="24" customWidth="1"/>
    <col min="57" max="57" width="6.421875" style="24" bestFit="1" customWidth="1"/>
    <col min="58" max="58" width="2.7109375" style="10" customWidth="1"/>
    <col min="59" max="59" width="9.28125" style="24" customWidth="1"/>
    <col min="60" max="60" width="2.7109375" style="10" customWidth="1"/>
    <col min="61" max="61" width="6.421875" style="24" customWidth="1"/>
    <col min="62" max="62" width="2.7109375" style="24" customWidth="1"/>
    <col min="63" max="68" width="5.7109375" style="24" customWidth="1"/>
    <col min="69" max="69" width="6.421875" style="24" bestFit="1" customWidth="1"/>
    <col min="70" max="16384" width="11.421875" style="24" customWidth="1"/>
  </cols>
  <sheetData>
    <row r="1" spans="1:69" ht="12.75" customHeight="1">
      <c r="A1" s="461">
        <v>2019</v>
      </c>
      <c r="B1" s="464">
        <v>2018</v>
      </c>
      <c r="C1" s="181" t="s">
        <v>50</v>
      </c>
      <c r="D1" s="453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  <c r="Z1" s="222"/>
      <c r="AA1" s="477" t="s">
        <v>411</v>
      </c>
      <c r="AB1" s="478"/>
      <c r="AC1" s="478"/>
      <c r="AD1" s="478"/>
      <c r="AE1" s="478"/>
      <c r="AF1" s="478"/>
      <c r="AG1" s="478"/>
      <c r="AH1" s="478"/>
      <c r="AI1" s="479"/>
      <c r="AJ1" s="222"/>
      <c r="AK1" s="471" t="s">
        <v>418</v>
      </c>
      <c r="AL1" s="472"/>
      <c r="AM1" s="473"/>
      <c r="AN1" s="222"/>
      <c r="AO1" s="477" t="s">
        <v>429</v>
      </c>
      <c r="AP1" s="478"/>
      <c r="AQ1" s="478"/>
      <c r="AR1" s="478"/>
      <c r="AS1" s="478"/>
      <c r="AT1" s="478"/>
      <c r="AU1" s="479"/>
      <c r="AV1" s="68"/>
      <c r="AW1" s="456" t="s">
        <v>422</v>
      </c>
      <c r="AX1" s="222"/>
      <c r="AY1" s="477" t="s">
        <v>444</v>
      </c>
      <c r="AZ1" s="478"/>
      <c r="BA1" s="478"/>
      <c r="BB1" s="478"/>
      <c r="BC1" s="478"/>
      <c r="BD1" s="478"/>
      <c r="BE1" s="479"/>
      <c r="BF1" s="68"/>
      <c r="BG1" s="456" t="s">
        <v>445</v>
      </c>
      <c r="BH1" s="68"/>
      <c r="BI1" s="456" t="s">
        <v>446</v>
      </c>
      <c r="BJ1" s="222"/>
      <c r="BK1" s="477" t="s">
        <v>450</v>
      </c>
      <c r="BL1" s="478"/>
      <c r="BM1" s="478"/>
      <c r="BN1" s="478"/>
      <c r="BO1" s="478"/>
      <c r="BP1" s="478"/>
      <c r="BQ1" s="479"/>
    </row>
    <row r="2" spans="1:69" ht="20.25" customHeight="1" thickBot="1">
      <c r="A2" s="462"/>
      <c r="B2" s="465"/>
      <c r="C2" s="94" t="s">
        <v>54</v>
      </c>
      <c r="D2" s="454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  <c r="Z2" s="69"/>
      <c r="AA2" s="480"/>
      <c r="AB2" s="481"/>
      <c r="AC2" s="481"/>
      <c r="AD2" s="481"/>
      <c r="AE2" s="481"/>
      <c r="AF2" s="481"/>
      <c r="AG2" s="481"/>
      <c r="AH2" s="481"/>
      <c r="AI2" s="482"/>
      <c r="AJ2" s="69"/>
      <c r="AK2" s="474"/>
      <c r="AL2" s="475"/>
      <c r="AM2" s="476"/>
      <c r="AN2" s="69"/>
      <c r="AO2" s="480"/>
      <c r="AP2" s="481"/>
      <c r="AQ2" s="481"/>
      <c r="AR2" s="481"/>
      <c r="AS2" s="481"/>
      <c r="AT2" s="481"/>
      <c r="AU2" s="482"/>
      <c r="AV2" s="68"/>
      <c r="AW2" s="457"/>
      <c r="AX2" s="69"/>
      <c r="AY2" s="480"/>
      <c r="AZ2" s="481"/>
      <c r="BA2" s="481"/>
      <c r="BB2" s="481"/>
      <c r="BC2" s="481"/>
      <c r="BD2" s="481"/>
      <c r="BE2" s="482"/>
      <c r="BF2" s="68"/>
      <c r="BG2" s="457"/>
      <c r="BH2" s="68"/>
      <c r="BI2" s="457"/>
      <c r="BJ2" s="69"/>
      <c r="BK2" s="480"/>
      <c r="BL2" s="481"/>
      <c r="BM2" s="481"/>
      <c r="BN2" s="481"/>
      <c r="BO2" s="481"/>
      <c r="BP2" s="481"/>
      <c r="BQ2" s="482"/>
    </row>
    <row r="3" spans="1:69" ht="13.5" customHeight="1" thickBot="1">
      <c r="A3" s="463"/>
      <c r="B3" s="466"/>
      <c r="C3" s="95" t="s">
        <v>16</v>
      </c>
      <c r="D3" s="455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  <c r="Z3" s="223"/>
      <c r="AA3" s="66" t="s">
        <v>187</v>
      </c>
      <c r="AB3" s="44" t="s">
        <v>188</v>
      </c>
      <c r="AC3" s="44" t="s">
        <v>189</v>
      </c>
      <c r="AD3" s="49" t="s">
        <v>190</v>
      </c>
      <c r="AE3" s="45" t="s">
        <v>75</v>
      </c>
      <c r="AF3" s="45" t="s">
        <v>76</v>
      </c>
      <c r="AG3" s="45" t="s">
        <v>78</v>
      </c>
      <c r="AH3" s="46" t="s">
        <v>79</v>
      </c>
      <c r="AI3" s="224" t="s">
        <v>0</v>
      </c>
      <c r="AJ3" s="223"/>
      <c r="AK3" s="66" t="s">
        <v>419</v>
      </c>
      <c r="AL3" s="44" t="s">
        <v>420</v>
      </c>
      <c r="AM3" s="224" t="s">
        <v>0</v>
      </c>
      <c r="AN3" s="223"/>
      <c r="AO3" s="248" t="s">
        <v>423</v>
      </c>
      <c r="AP3" s="249" t="s">
        <v>424</v>
      </c>
      <c r="AQ3" s="249" t="s">
        <v>425</v>
      </c>
      <c r="AR3" s="249" t="s">
        <v>426</v>
      </c>
      <c r="AS3" s="250" t="s">
        <v>427</v>
      </c>
      <c r="AT3" s="250" t="s">
        <v>428</v>
      </c>
      <c r="AU3" s="224" t="s">
        <v>0</v>
      </c>
      <c r="AV3" s="68"/>
      <c r="AW3" s="37" t="s">
        <v>0</v>
      </c>
      <c r="AX3" s="223"/>
      <c r="AY3" s="248" t="s">
        <v>423</v>
      </c>
      <c r="AZ3" s="249" t="s">
        <v>424</v>
      </c>
      <c r="BA3" s="249" t="s">
        <v>425</v>
      </c>
      <c r="BB3" s="249" t="s">
        <v>426</v>
      </c>
      <c r="BC3" s="250" t="s">
        <v>427</v>
      </c>
      <c r="BD3" s="250" t="s">
        <v>428</v>
      </c>
      <c r="BE3" s="224" t="s">
        <v>0</v>
      </c>
      <c r="BF3" s="68"/>
      <c r="BG3" s="37" t="s">
        <v>0</v>
      </c>
      <c r="BH3" s="68"/>
      <c r="BI3" s="37" t="s">
        <v>0</v>
      </c>
      <c r="BJ3" s="223"/>
      <c r="BK3" s="248" t="s">
        <v>423</v>
      </c>
      <c r="BL3" s="249" t="s">
        <v>424</v>
      </c>
      <c r="BM3" s="249" t="s">
        <v>425</v>
      </c>
      <c r="BN3" s="249" t="s">
        <v>426</v>
      </c>
      <c r="BO3" s="250" t="s">
        <v>427</v>
      </c>
      <c r="BP3" s="250" t="s">
        <v>428</v>
      </c>
      <c r="BQ3" s="224" t="s">
        <v>0</v>
      </c>
    </row>
    <row r="4" spans="1:69" ht="12.75" customHeight="1">
      <c r="A4" s="182">
        <v>1</v>
      </c>
      <c r="B4" s="212">
        <v>1</v>
      </c>
      <c r="C4" s="121" t="s">
        <v>29</v>
      </c>
      <c r="D4" s="111">
        <f aca="true" t="shared" si="0" ref="D4:D38">SUM(Y4+AI4+AM4+AU4+AW4+BE4+BG4+BI4)</f>
        <v>681</v>
      </c>
      <c r="E4" s="188"/>
      <c r="F4" s="247">
        <v>6</v>
      </c>
      <c r="G4" s="147">
        <v>2</v>
      </c>
      <c r="H4" s="147">
        <v>1</v>
      </c>
      <c r="I4" s="147">
        <v>1</v>
      </c>
      <c r="J4" s="147">
        <v>6</v>
      </c>
      <c r="K4" s="147">
        <v>2</v>
      </c>
      <c r="L4" s="147">
        <v>3</v>
      </c>
      <c r="M4" s="62"/>
      <c r="N4" s="139">
        <f aca="true" t="shared" si="1" ref="N4:N38">SUM(F4:M4)</f>
        <v>21</v>
      </c>
      <c r="O4" s="67"/>
      <c r="P4" s="130">
        <v>73</v>
      </c>
      <c r="Q4" s="60">
        <v>86</v>
      </c>
      <c r="R4" s="60">
        <v>21</v>
      </c>
      <c r="S4" s="61">
        <v>68</v>
      </c>
      <c r="T4" s="60">
        <v>102</v>
      </c>
      <c r="U4" s="60">
        <v>107</v>
      </c>
      <c r="V4" s="60">
        <v>24</v>
      </c>
      <c r="W4" s="62"/>
      <c r="X4" s="68"/>
      <c r="Y4" s="35">
        <v>10</v>
      </c>
      <c r="Z4" s="225"/>
      <c r="AA4" s="226">
        <v>20</v>
      </c>
      <c r="AB4" s="227">
        <v>20</v>
      </c>
      <c r="AC4" s="227"/>
      <c r="AD4" s="227">
        <v>15</v>
      </c>
      <c r="AE4" s="227">
        <v>19</v>
      </c>
      <c r="AF4" s="228">
        <v>21</v>
      </c>
      <c r="AG4" s="228"/>
      <c r="AH4" s="228"/>
      <c r="AI4" s="229">
        <f aca="true" t="shared" si="2" ref="AI4:AI38">SUM(AA4:AH4)</f>
        <v>95</v>
      </c>
      <c r="AJ4" s="225"/>
      <c r="AK4" s="226"/>
      <c r="AL4" s="227">
        <v>23</v>
      </c>
      <c r="AM4" s="229">
        <f aca="true" t="shared" si="3" ref="AM4:AM38">SUM(AK4:AL4)</f>
        <v>23</v>
      </c>
      <c r="AN4" s="225"/>
      <c r="AO4" s="226">
        <v>12</v>
      </c>
      <c r="AP4" s="227"/>
      <c r="AQ4" s="227">
        <v>10</v>
      </c>
      <c r="AR4" s="227">
        <v>15</v>
      </c>
      <c r="AS4" s="227">
        <v>42</v>
      </c>
      <c r="AT4" s="228">
        <v>20</v>
      </c>
      <c r="AU4" s="229">
        <f aca="true" t="shared" si="4" ref="AU4:AU38">SUM(AO4:AT4)</f>
        <v>99</v>
      </c>
      <c r="AV4" s="68"/>
      <c r="AW4" s="35">
        <v>100</v>
      </c>
      <c r="AX4" s="225"/>
      <c r="AY4" s="226">
        <v>1</v>
      </c>
      <c r="AZ4" s="227">
        <v>26</v>
      </c>
      <c r="BA4" s="227">
        <v>1</v>
      </c>
      <c r="BB4" s="227">
        <v>8</v>
      </c>
      <c r="BC4" s="227">
        <v>13</v>
      </c>
      <c r="BD4" s="228">
        <v>30</v>
      </c>
      <c r="BE4" s="229">
        <f aca="true" t="shared" si="5" ref="BE4:BE38">SUM(AY4:BD4)</f>
        <v>79</v>
      </c>
      <c r="BF4" s="68"/>
      <c r="BG4" s="35">
        <v>100</v>
      </c>
      <c r="BH4" s="68"/>
      <c r="BI4" s="35">
        <v>175</v>
      </c>
      <c r="BJ4" s="225"/>
      <c r="BK4" s="226"/>
      <c r="BL4" s="227"/>
      <c r="BM4" s="227"/>
      <c r="BN4" s="227"/>
      <c r="BO4" s="227"/>
      <c r="BP4" s="228"/>
      <c r="BQ4" s="229">
        <f aca="true" t="shared" si="6" ref="BQ4:BQ36">SUM(BK4:BP4)</f>
        <v>0</v>
      </c>
    </row>
    <row r="5" spans="1:69" ht="12.75" customHeight="1">
      <c r="A5" s="183">
        <v>2</v>
      </c>
      <c r="B5" s="213">
        <v>4</v>
      </c>
      <c r="C5" s="122" t="s">
        <v>62</v>
      </c>
      <c r="D5" s="111">
        <f t="shared" si="0"/>
        <v>209</v>
      </c>
      <c r="E5" s="189"/>
      <c r="F5" s="246">
        <v>2</v>
      </c>
      <c r="G5" s="132"/>
      <c r="H5" s="148">
        <v>4</v>
      </c>
      <c r="I5" s="132"/>
      <c r="J5" s="148">
        <v>2</v>
      </c>
      <c r="K5" s="148">
        <v>1</v>
      </c>
      <c r="L5" s="148">
        <v>2</v>
      </c>
      <c r="M5" s="133"/>
      <c r="N5" s="140">
        <f t="shared" si="1"/>
        <v>11</v>
      </c>
      <c r="O5" s="67"/>
      <c r="P5" s="131">
        <v>28</v>
      </c>
      <c r="Q5" s="132"/>
      <c r="R5" s="132">
        <v>94</v>
      </c>
      <c r="S5" s="134"/>
      <c r="T5" s="132">
        <v>23</v>
      </c>
      <c r="U5" s="132">
        <v>4</v>
      </c>
      <c r="V5" s="132">
        <v>38</v>
      </c>
      <c r="W5" s="133"/>
      <c r="X5" s="68"/>
      <c r="Y5" s="32">
        <v>8</v>
      </c>
      <c r="Z5" s="225"/>
      <c r="AA5" s="230">
        <v>10</v>
      </c>
      <c r="AB5" s="231"/>
      <c r="AC5" s="231">
        <v>21</v>
      </c>
      <c r="AD5" s="231"/>
      <c r="AE5" s="231">
        <v>2</v>
      </c>
      <c r="AF5" s="232">
        <v>1</v>
      </c>
      <c r="AG5" s="232"/>
      <c r="AH5" s="232"/>
      <c r="AI5" s="233">
        <f t="shared" si="2"/>
        <v>34</v>
      </c>
      <c r="AJ5" s="225"/>
      <c r="AK5" s="230">
        <v>8</v>
      </c>
      <c r="AL5" s="231"/>
      <c r="AM5" s="233">
        <f t="shared" si="3"/>
        <v>8</v>
      </c>
      <c r="AN5" s="225"/>
      <c r="AO5" s="230">
        <v>7</v>
      </c>
      <c r="AP5" s="231"/>
      <c r="AQ5" s="231">
        <v>9</v>
      </c>
      <c r="AR5" s="231"/>
      <c r="AS5" s="231">
        <v>9</v>
      </c>
      <c r="AT5" s="232">
        <v>1</v>
      </c>
      <c r="AU5" s="233">
        <f t="shared" si="4"/>
        <v>26</v>
      </c>
      <c r="AV5" s="68"/>
      <c r="AW5" s="32">
        <v>40</v>
      </c>
      <c r="AX5" s="225"/>
      <c r="AY5" s="230">
        <v>1</v>
      </c>
      <c r="AZ5" s="231"/>
      <c r="BA5" s="231">
        <v>2</v>
      </c>
      <c r="BB5" s="231"/>
      <c r="BC5" s="231"/>
      <c r="BD5" s="232"/>
      <c r="BE5" s="233">
        <f t="shared" si="5"/>
        <v>3</v>
      </c>
      <c r="BF5" s="68"/>
      <c r="BG5" s="32">
        <v>40</v>
      </c>
      <c r="BH5" s="68"/>
      <c r="BI5" s="32">
        <v>50</v>
      </c>
      <c r="BJ5" s="225"/>
      <c r="BK5" s="230"/>
      <c r="BL5" s="231"/>
      <c r="BM5" s="231"/>
      <c r="BN5" s="231"/>
      <c r="BO5" s="231"/>
      <c r="BP5" s="232"/>
      <c r="BQ5" s="233">
        <f t="shared" si="6"/>
        <v>0</v>
      </c>
    </row>
    <row r="6" spans="1:69" ht="12.75" customHeight="1">
      <c r="A6" s="183">
        <v>3</v>
      </c>
      <c r="B6" s="213">
        <v>2</v>
      </c>
      <c r="C6" s="122" t="s">
        <v>57</v>
      </c>
      <c r="D6" s="111">
        <f t="shared" si="0"/>
        <v>177</v>
      </c>
      <c r="E6" s="189"/>
      <c r="F6" s="246">
        <v>3</v>
      </c>
      <c r="G6" s="132"/>
      <c r="H6" s="148">
        <v>4</v>
      </c>
      <c r="I6" s="132"/>
      <c r="J6" s="148">
        <v>2</v>
      </c>
      <c r="K6" s="148">
        <v>1</v>
      </c>
      <c r="L6" s="132"/>
      <c r="M6" s="133"/>
      <c r="N6" s="140">
        <f t="shared" si="1"/>
        <v>10</v>
      </c>
      <c r="O6" s="67"/>
      <c r="P6" s="131">
        <v>51</v>
      </c>
      <c r="Q6" s="132"/>
      <c r="R6" s="132">
        <v>30</v>
      </c>
      <c r="S6" s="134"/>
      <c r="T6" s="132">
        <v>5</v>
      </c>
      <c r="U6" s="132">
        <v>17</v>
      </c>
      <c r="V6" s="132"/>
      <c r="W6" s="133"/>
      <c r="X6" s="68"/>
      <c r="Y6" s="32">
        <v>3</v>
      </c>
      <c r="Z6" s="225"/>
      <c r="AA6" s="230"/>
      <c r="AB6" s="231"/>
      <c r="AC6" s="231">
        <v>2</v>
      </c>
      <c r="AD6" s="231"/>
      <c r="AE6" s="231">
        <v>2</v>
      </c>
      <c r="AF6" s="232"/>
      <c r="AG6" s="232"/>
      <c r="AH6" s="232"/>
      <c r="AI6" s="233">
        <f t="shared" si="2"/>
        <v>4</v>
      </c>
      <c r="AJ6" s="225"/>
      <c r="AK6" s="230"/>
      <c r="AL6" s="231"/>
      <c r="AM6" s="233">
        <f t="shared" si="3"/>
        <v>0</v>
      </c>
      <c r="AN6" s="225"/>
      <c r="AO6" s="230">
        <v>21</v>
      </c>
      <c r="AP6" s="231"/>
      <c r="AQ6" s="231">
        <v>4</v>
      </c>
      <c r="AR6" s="231"/>
      <c r="AS6" s="231">
        <v>1</v>
      </c>
      <c r="AT6" s="232">
        <v>6</v>
      </c>
      <c r="AU6" s="233">
        <f t="shared" si="4"/>
        <v>32</v>
      </c>
      <c r="AV6" s="68"/>
      <c r="AW6" s="32">
        <v>40</v>
      </c>
      <c r="AX6" s="225"/>
      <c r="AY6" s="230"/>
      <c r="AZ6" s="231"/>
      <c r="BA6" s="231">
        <v>2</v>
      </c>
      <c r="BB6" s="231"/>
      <c r="BC6" s="231"/>
      <c r="BD6" s="232">
        <v>1</v>
      </c>
      <c r="BE6" s="233">
        <f t="shared" si="5"/>
        <v>3</v>
      </c>
      <c r="BF6" s="68"/>
      <c r="BG6" s="32">
        <v>20</v>
      </c>
      <c r="BH6" s="68"/>
      <c r="BI6" s="32">
        <v>75</v>
      </c>
      <c r="BJ6" s="225"/>
      <c r="BK6" s="230"/>
      <c r="BL6" s="231"/>
      <c r="BM6" s="231"/>
      <c r="BN6" s="231"/>
      <c r="BO6" s="231"/>
      <c r="BP6" s="232"/>
      <c r="BQ6" s="233">
        <f t="shared" si="6"/>
        <v>0</v>
      </c>
    </row>
    <row r="7" spans="1:69" ht="12.75" customHeight="1">
      <c r="A7" s="183">
        <v>4</v>
      </c>
      <c r="B7" s="213">
        <v>9</v>
      </c>
      <c r="C7" s="122" t="s">
        <v>17</v>
      </c>
      <c r="D7" s="111">
        <f t="shared" si="0"/>
        <v>147</v>
      </c>
      <c r="E7" s="189"/>
      <c r="F7" s="246">
        <v>2</v>
      </c>
      <c r="G7" s="132"/>
      <c r="H7" s="148">
        <v>1</v>
      </c>
      <c r="I7" s="132"/>
      <c r="J7" s="148">
        <v>2</v>
      </c>
      <c r="K7" s="132"/>
      <c r="L7" s="148">
        <v>1</v>
      </c>
      <c r="M7" s="133"/>
      <c r="N7" s="140">
        <f t="shared" si="1"/>
        <v>6</v>
      </c>
      <c r="O7" s="67"/>
      <c r="P7" s="131">
        <v>68</v>
      </c>
      <c r="Q7" s="132"/>
      <c r="R7" s="132">
        <v>1</v>
      </c>
      <c r="S7" s="134"/>
      <c r="T7" s="132">
        <v>14</v>
      </c>
      <c r="U7" s="132"/>
      <c r="V7" s="132">
        <v>14</v>
      </c>
      <c r="W7" s="133"/>
      <c r="X7" s="68"/>
      <c r="Y7" s="32">
        <v>2</v>
      </c>
      <c r="Z7" s="225"/>
      <c r="AA7" s="230">
        <v>21</v>
      </c>
      <c r="AB7" s="231"/>
      <c r="AC7" s="231"/>
      <c r="AD7" s="231"/>
      <c r="AE7" s="231"/>
      <c r="AF7" s="232"/>
      <c r="AG7" s="232">
        <v>1</v>
      </c>
      <c r="AH7" s="232"/>
      <c r="AI7" s="233">
        <f t="shared" si="2"/>
        <v>22</v>
      </c>
      <c r="AJ7" s="225"/>
      <c r="AK7" s="230"/>
      <c r="AL7" s="231"/>
      <c r="AM7" s="233">
        <f t="shared" si="3"/>
        <v>0</v>
      </c>
      <c r="AN7" s="225"/>
      <c r="AO7" s="230">
        <v>9</v>
      </c>
      <c r="AP7" s="231"/>
      <c r="AQ7" s="231">
        <v>1</v>
      </c>
      <c r="AR7" s="231"/>
      <c r="AS7" s="231">
        <v>3</v>
      </c>
      <c r="AT7" s="232"/>
      <c r="AU7" s="233">
        <f t="shared" si="4"/>
        <v>13</v>
      </c>
      <c r="AV7" s="68"/>
      <c r="AW7" s="32">
        <v>30</v>
      </c>
      <c r="AX7" s="225"/>
      <c r="AY7" s="230">
        <v>8</v>
      </c>
      <c r="AZ7" s="231"/>
      <c r="BA7" s="231"/>
      <c r="BB7" s="231"/>
      <c r="BC7" s="231">
        <v>2</v>
      </c>
      <c r="BD7" s="232"/>
      <c r="BE7" s="233">
        <f t="shared" si="5"/>
        <v>10</v>
      </c>
      <c r="BF7" s="68"/>
      <c r="BG7" s="32">
        <v>20</v>
      </c>
      <c r="BH7" s="68"/>
      <c r="BI7" s="32">
        <v>50</v>
      </c>
      <c r="BJ7" s="225"/>
      <c r="BK7" s="230"/>
      <c r="BL7" s="231"/>
      <c r="BM7" s="231"/>
      <c r="BN7" s="231"/>
      <c r="BO7" s="231"/>
      <c r="BP7" s="232"/>
      <c r="BQ7" s="233">
        <f t="shared" si="6"/>
        <v>0</v>
      </c>
    </row>
    <row r="8" spans="1:69" ht="12.75" customHeight="1">
      <c r="A8" s="191">
        <v>5</v>
      </c>
      <c r="B8" s="213">
        <v>6</v>
      </c>
      <c r="C8" s="123" t="s">
        <v>27</v>
      </c>
      <c r="D8" s="111">
        <f t="shared" si="0"/>
        <v>133</v>
      </c>
      <c r="E8" s="189"/>
      <c r="F8" s="131"/>
      <c r="G8" s="148">
        <v>1</v>
      </c>
      <c r="H8" s="148">
        <v>2</v>
      </c>
      <c r="I8" s="148">
        <v>3</v>
      </c>
      <c r="J8" s="132"/>
      <c r="K8" s="132"/>
      <c r="L8" s="132"/>
      <c r="M8" s="133"/>
      <c r="N8" s="140">
        <f t="shared" si="1"/>
        <v>6</v>
      </c>
      <c r="O8" s="67"/>
      <c r="P8" s="131"/>
      <c r="Q8" s="132">
        <v>41</v>
      </c>
      <c r="R8" s="132">
        <v>3</v>
      </c>
      <c r="S8" s="134">
        <v>89</v>
      </c>
      <c r="T8" s="132"/>
      <c r="U8" s="132"/>
      <c r="V8" s="132"/>
      <c r="W8" s="133"/>
      <c r="X8" s="68"/>
      <c r="Y8" s="32">
        <v>11</v>
      </c>
      <c r="Z8" s="225"/>
      <c r="AA8" s="230"/>
      <c r="AB8" s="231">
        <v>10</v>
      </c>
      <c r="AC8" s="231">
        <v>1</v>
      </c>
      <c r="AD8" s="231">
        <v>8</v>
      </c>
      <c r="AE8" s="231"/>
      <c r="AF8" s="232"/>
      <c r="AG8" s="232"/>
      <c r="AH8" s="232"/>
      <c r="AI8" s="233">
        <f t="shared" si="2"/>
        <v>19</v>
      </c>
      <c r="AJ8" s="225"/>
      <c r="AK8" s="230"/>
      <c r="AL8" s="231"/>
      <c r="AM8" s="233">
        <f t="shared" si="3"/>
        <v>0</v>
      </c>
      <c r="AN8" s="225"/>
      <c r="AO8" s="230"/>
      <c r="AP8" s="231">
        <v>20</v>
      </c>
      <c r="AQ8" s="231">
        <v>2</v>
      </c>
      <c r="AR8" s="231">
        <v>19</v>
      </c>
      <c r="AS8" s="231"/>
      <c r="AT8" s="232"/>
      <c r="AU8" s="233">
        <f t="shared" si="4"/>
        <v>41</v>
      </c>
      <c r="AV8" s="68"/>
      <c r="AW8" s="32">
        <v>30</v>
      </c>
      <c r="AX8" s="225"/>
      <c r="AY8" s="230"/>
      <c r="AZ8" s="231">
        <v>1</v>
      </c>
      <c r="BA8" s="231"/>
      <c r="BB8" s="231">
        <v>11</v>
      </c>
      <c r="BC8" s="231"/>
      <c r="BD8" s="232"/>
      <c r="BE8" s="233">
        <f t="shared" si="5"/>
        <v>12</v>
      </c>
      <c r="BF8" s="68"/>
      <c r="BG8" s="32">
        <v>20</v>
      </c>
      <c r="BH8" s="68"/>
      <c r="BI8" s="32"/>
      <c r="BJ8" s="225"/>
      <c r="BK8" s="230"/>
      <c r="BL8" s="231"/>
      <c r="BM8" s="231"/>
      <c r="BN8" s="231"/>
      <c r="BO8" s="231"/>
      <c r="BP8" s="232"/>
      <c r="BQ8" s="233">
        <f t="shared" si="6"/>
        <v>0</v>
      </c>
    </row>
    <row r="9" spans="1:69" ht="12.75" customHeight="1">
      <c r="A9" s="183">
        <v>6</v>
      </c>
      <c r="B9" s="213">
        <v>8</v>
      </c>
      <c r="C9" s="123" t="s">
        <v>185</v>
      </c>
      <c r="D9" s="111">
        <f t="shared" si="0"/>
        <v>93</v>
      </c>
      <c r="E9" s="189"/>
      <c r="F9" s="246">
        <v>1</v>
      </c>
      <c r="G9" s="132"/>
      <c r="H9" s="148">
        <v>1</v>
      </c>
      <c r="I9" s="132"/>
      <c r="J9" s="148">
        <v>1</v>
      </c>
      <c r="K9" s="132"/>
      <c r="L9" s="148">
        <v>2</v>
      </c>
      <c r="M9" s="133"/>
      <c r="N9" s="140">
        <f t="shared" si="1"/>
        <v>5</v>
      </c>
      <c r="O9" s="67"/>
      <c r="P9" s="131">
        <v>34</v>
      </c>
      <c r="Q9" s="132"/>
      <c r="R9" s="132">
        <v>1</v>
      </c>
      <c r="S9" s="134"/>
      <c r="T9" s="132">
        <v>14</v>
      </c>
      <c r="U9" s="132"/>
      <c r="V9" s="132">
        <v>16</v>
      </c>
      <c r="W9" s="133"/>
      <c r="X9" s="68"/>
      <c r="Y9" s="32">
        <v>3</v>
      </c>
      <c r="Z9" s="225"/>
      <c r="AA9" s="230">
        <v>8</v>
      </c>
      <c r="AB9" s="231"/>
      <c r="AC9" s="231"/>
      <c r="AD9" s="231"/>
      <c r="AE9" s="231">
        <v>1</v>
      </c>
      <c r="AF9" s="232"/>
      <c r="AG9" s="232">
        <v>2</v>
      </c>
      <c r="AH9" s="232"/>
      <c r="AI9" s="233">
        <f t="shared" si="2"/>
        <v>11</v>
      </c>
      <c r="AJ9" s="225"/>
      <c r="AK9" s="230"/>
      <c r="AL9" s="231"/>
      <c r="AM9" s="233">
        <f t="shared" si="3"/>
        <v>0</v>
      </c>
      <c r="AN9" s="225"/>
      <c r="AO9" s="230">
        <v>15</v>
      </c>
      <c r="AP9" s="231"/>
      <c r="AQ9" s="231">
        <v>1</v>
      </c>
      <c r="AR9" s="231"/>
      <c r="AS9" s="231">
        <v>3</v>
      </c>
      <c r="AT9" s="232"/>
      <c r="AU9" s="233">
        <f t="shared" si="4"/>
        <v>19</v>
      </c>
      <c r="AV9" s="68"/>
      <c r="AW9" s="32">
        <v>30</v>
      </c>
      <c r="AX9" s="225"/>
      <c r="AY9" s="230">
        <v>1</v>
      </c>
      <c r="AZ9" s="231"/>
      <c r="BA9" s="231"/>
      <c r="BB9" s="231"/>
      <c r="BC9" s="231">
        <v>9</v>
      </c>
      <c r="BD9" s="232"/>
      <c r="BE9" s="233">
        <f t="shared" si="5"/>
        <v>10</v>
      </c>
      <c r="BF9" s="68"/>
      <c r="BG9" s="32">
        <v>20</v>
      </c>
      <c r="BH9" s="68"/>
      <c r="BI9" s="32"/>
      <c r="BJ9" s="225"/>
      <c r="BK9" s="230"/>
      <c r="BL9" s="231"/>
      <c r="BM9" s="231"/>
      <c r="BN9" s="231"/>
      <c r="BO9" s="231"/>
      <c r="BP9" s="232"/>
      <c r="BQ9" s="233">
        <f t="shared" si="6"/>
        <v>0</v>
      </c>
    </row>
    <row r="10" spans="1:69" ht="12.75" customHeight="1">
      <c r="A10" s="183">
        <v>7</v>
      </c>
      <c r="B10" s="213">
        <v>3</v>
      </c>
      <c r="C10" s="123" t="s">
        <v>74</v>
      </c>
      <c r="D10" s="111">
        <f t="shared" si="0"/>
        <v>82</v>
      </c>
      <c r="E10" s="189"/>
      <c r="F10" s="246">
        <v>2</v>
      </c>
      <c r="G10" s="132"/>
      <c r="H10" s="148">
        <v>1</v>
      </c>
      <c r="I10" s="148">
        <v>1</v>
      </c>
      <c r="J10" s="148">
        <v>1</v>
      </c>
      <c r="K10" s="148">
        <v>1</v>
      </c>
      <c r="L10" s="132"/>
      <c r="M10" s="133"/>
      <c r="N10" s="140">
        <f t="shared" si="1"/>
        <v>6</v>
      </c>
      <c r="O10" s="67"/>
      <c r="P10" s="131"/>
      <c r="Q10" s="132"/>
      <c r="R10" s="132"/>
      <c r="S10" s="134">
        <v>45</v>
      </c>
      <c r="T10" s="132">
        <v>1</v>
      </c>
      <c r="U10" s="132">
        <v>26</v>
      </c>
      <c r="V10" s="132"/>
      <c r="W10" s="133"/>
      <c r="X10" s="68"/>
      <c r="Y10" s="32"/>
      <c r="Z10" s="225"/>
      <c r="AA10" s="230"/>
      <c r="AB10" s="231"/>
      <c r="AC10" s="231"/>
      <c r="AD10" s="231"/>
      <c r="AE10" s="231"/>
      <c r="AF10" s="232"/>
      <c r="AG10" s="232"/>
      <c r="AH10" s="232"/>
      <c r="AI10" s="233">
        <f t="shared" si="2"/>
        <v>0</v>
      </c>
      <c r="AJ10" s="225"/>
      <c r="AK10" s="230"/>
      <c r="AL10" s="231"/>
      <c r="AM10" s="233">
        <f t="shared" si="3"/>
        <v>0</v>
      </c>
      <c r="AN10" s="225"/>
      <c r="AO10" s="230"/>
      <c r="AP10" s="231"/>
      <c r="AQ10" s="231"/>
      <c r="AR10" s="231"/>
      <c r="AS10" s="231">
        <v>1</v>
      </c>
      <c r="AT10" s="232">
        <v>15</v>
      </c>
      <c r="AU10" s="233">
        <f t="shared" si="4"/>
        <v>16</v>
      </c>
      <c r="AV10" s="68"/>
      <c r="AW10" s="32">
        <v>20</v>
      </c>
      <c r="AX10" s="225"/>
      <c r="AY10" s="230"/>
      <c r="AZ10" s="231"/>
      <c r="BA10" s="231"/>
      <c r="BB10" s="231">
        <v>15</v>
      </c>
      <c r="BC10" s="231"/>
      <c r="BD10" s="232">
        <v>1</v>
      </c>
      <c r="BE10" s="233">
        <f t="shared" si="5"/>
        <v>16</v>
      </c>
      <c r="BF10" s="68"/>
      <c r="BG10" s="32">
        <v>20</v>
      </c>
      <c r="BH10" s="68"/>
      <c r="BI10" s="32">
        <v>10</v>
      </c>
      <c r="BJ10" s="225"/>
      <c r="BK10" s="230"/>
      <c r="BL10" s="231"/>
      <c r="BM10" s="231"/>
      <c r="BN10" s="231"/>
      <c r="BO10" s="231"/>
      <c r="BP10" s="232"/>
      <c r="BQ10" s="233">
        <f t="shared" si="6"/>
        <v>0</v>
      </c>
    </row>
    <row r="11" spans="1:69" ht="12.75" customHeight="1">
      <c r="A11" s="183">
        <v>8</v>
      </c>
      <c r="B11" s="213">
        <v>11</v>
      </c>
      <c r="C11" s="123" t="s">
        <v>73</v>
      </c>
      <c r="D11" s="111">
        <f t="shared" si="0"/>
        <v>80</v>
      </c>
      <c r="E11" s="189"/>
      <c r="F11" s="131"/>
      <c r="G11" s="132"/>
      <c r="H11" s="148">
        <v>3</v>
      </c>
      <c r="I11" s="148">
        <v>1</v>
      </c>
      <c r="J11" s="148">
        <v>1</v>
      </c>
      <c r="K11" s="148">
        <v>1</v>
      </c>
      <c r="L11" s="148">
        <v>2</v>
      </c>
      <c r="M11" s="133"/>
      <c r="N11" s="140">
        <f t="shared" si="1"/>
        <v>8</v>
      </c>
      <c r="O11" s="67"/>
      <c r="P11" s="131"/>
      <c r="Q11" s="132"/>
      <c r="R11" s="132">
        <v>3</v>
      </c>
      <c r="S11" s="134">
        <v>51</v>
      </c>
      <c r="T11" s="132">
        <v>1</v>
      </c>
      <c r="U11" s="132">
        <v>23</v>
      </c>
      <c r="V11" s="132">
        <v>2</v>
      </c>
      <c r="W11" s="133"/>
      <c r="X11" s="68"/>
      <c r="Y11" s="32">
        <v>4</v>
      </c>
      <c r="Z11" s="225"/>
      <c r="AA11" s="230"/>
      <c r="AB11" s="231"/>
      <c r="AC11" s="231"/>
      <c r="AD11" s="231">
        <v>20</v>
      </c>
      <c r="AE11" s="231"/>
      <c r="AF11" s="232"/>
      <c r="AG11" s="232"/>
      <c r="AH11" s="232"/>
      <c r="AI11" s="233">
        <f t="shared" si="2"/>
        <v>20</v>
      </c>
      <c r="AJ11" s="225"/>
      <c r="AK11" s="230"/>
      <c r="AL11" s="231"/>
      <c r="AM11" s="233">
        <f t="shared" si="3"/>
        <v>0</v>
      </c>
      <c r="AN11" s="225"/>
      <c r="AO11" s="230"/>
      <c r="AP11" s="231"/>
      <c r="AQ11" s="231">
        <v>3</v>
      </c>
      <c r="AR11" s="231">
        <v>20</v>
      </c>
      <c r="AS11" s="231">
        <v>3</v>
      </c>
      <c r="AT11" s="232">
        <v>8</v>
      </c>
      <c r="AU11" s="233">
        <f t="shared" si="4"/>
        <v>34</v>
      </c>
      <c r="AV11" s="68"/>
      <c r="AW11" s="32">
        <v>20</v>
      </c>
      <c r="AX11" s="225"/>
      <c r="AY11" s="230"/>
      <c r="AZ11" s="231"/>
      <c r="BA11" s="231"/>
      <c r="BB11" s="231">
        <v>1</v>
      </c>
      <c r="BC11" s="231"/>
      <c r="BD11" s="232">
        <v>1</v>
      </c>
      <c r="BE11" s="233">
        <f t="shared" si="5"/>
        <v>2</v>
      </c>
      <c r="BF11" s="68"/>
      <c r="BG11" s="32"/>
      <c r="BH11" s="68"/>
      <c r="BI11" s="32"/>
      <c r="BJ11" s="225"/>
      <c r="BK11" s="230"/>
      <c r="BL11" s="231"/>
      <c r="BM11" s="231"/>
      <c r="BN11" s="231"/>
      <c r="BO11" s="231"/>
      <c r="BP11" s="232"/>
      <c r="BQ11" s="233">
        <f t="shared" si="6"/>
        <v>0</v>
      </c>
    </row>
    <row r="12" spans="1:69" ht="12.75" customHeight="1">
      <c r="A12" s="183">
        <v>9</v>
      </c>
      <c r="B12" s="213">
        <v>13</v>
      </c>
      <c r="C12" s="123" t="s">
        <v>184</v>
      </c>
      <c r="D12" s="111">
        <f t="shared" si="0"/>
        <v>75</v>
      </c>
      <c r="E12" s="189"/>
      <c r="F12" s="131"/>
      <c r="G12" s="132"/>
      <c r="H12" s="148">
        <v>1</v>
      </c>
      <c r="I12" s="148">
        <v>1</v>
      </c>
      <c r="J12" s="132"/>
      <c r="K12" s="132"/>
      <c r="L12" s="132"/>
      <c r="M12" s="133"/>
      <c r="N12" s="140">
        <f t="shared" si="1"/>
        <v>2</v>
      </c>
      <c r="O12" s="67"/>
      <c r="P12" s="131"/>
      <c r="Q12" s="132"/>
      <c r="R12" s="132">
        <v>74</v>
      </c>
      <c r="S12" s="134">
        <v>1</v>
      </c>
      <c r="T12" s="132"/>
      <c r="U12" s="132"/>
      <c r="V12" s="132"/>
      <c r="W12" s="133"/>
      <c r="X12" s="68"/>
      <c r="Y12" s="32">
        <v>8</v>
      </c>
      <c r="Z12" s="225"/>
      <c r="AA12" s="230"/>
      <c r="AB12" s="231"/>
      <c r="AC12" s="231">
        <v>6</v>
      </c>
      <c r="AD12" s="231"/>
      <c r="AE12" s="231"/>
      <c r="AF12" s="232"/>
      <c r="AG12" s="232"/>
      <c r="AH12" s="232"/>
      <c r="AI12" s="233">
        <f t="shared" si="2"/>
        <v>6</v>
      </c>
      <c r="AJ12" s="225"/>
      <c r="AK12" s="230"/>
      <c r="AL12" s="231"/>
      <c r="AM12" s="233">
        <f t="shared" si="3"/>
        <v>0</v>
      </c>
      <c r="AN12" s="225"/>
      <c r="AO12" s="230"/>
      <c r="AP12" s="231"/>
      <c r="AQ12" s="231">
        <v>20</v>
      </c>
      <c r="AR12" s="231">
        <v>1</v>
      </c>
      <c r="AS12" s="231"/>
      <c r="AT12" s="232"/>
      <c r="AU12" s="233">
        <f t="shared" si="4"/>
        <v>21</v>
      </c>
      <c r="AV12" s="68"/>
      <c r="AW12" s="32">
        <v>10</v>
      </c>
      <c r="AX12" s="225"/>
      <c r="AY12" s="230"/>
      <c r="AZ12" s="231"/>
      <c r="BA12" s="231">
        <v>10</v>
      </c>
      <c r="BB12" s="231"/>
      <c r="BC12" s="231"/>
      <c r="BD12" s="232"/>
      <c r="BE12" s="233">
        <f t="shared" si="5"/>
        <v>10</v>
      </c>
      <c r="BF12" s="68"/>
      <c r="BG12" s="32">
        <v>20</v>
      </c>
      <c r="BH12" s="68"/>
      <c r="BI12" s="32"/>
      <c r="BJ12" s="225"/>
      <c r="BK12" s="230"/>
      <c r="BL12" s="231"/>
      <c r="BM12" s="231"/>
      <c r="BN12" s="231"/>
      <c r="BO12" s="231"/>
      <c r="BP12" s="232"/>
      <c r="BQ12" s="233">
        <f t="shared" si="6"/>
        <v>0</v>
      </c>
    </row>
    <row r="13" spans="1:69" ht="12.75" customHeight="1">
      <c r="A13" s="183">
        <v>10</v>
      </c>
      <c r="B13" s="214">
        <v>5</v>
      </c>
      <c r="C13" s="122" t="s">
        <v>19</v>
      </c>
      <c r="D13" s="111">
        <f t="shared" si="0"/>
        <v>74</v>
      </c>
      <c r="E13" s="189"/>
      <c r="F13" s="131"/>
      <c r="G13" s="132"/>
      <c r="H13" s="148">
        <v>1</v>
      </c>
      <c r="I13" s="132"/>
      <c r="J13" s="148">
        <v>1</v>
      </c>
      <c r="K13" s="132"/>
      <c r="L13" s="132"/>
      <c r="M13" s="133"/>
      <c r="N13" s="140">
        <f t="shared" si="1"/>
        <v>2</v>
      </c>
      <c r="O13" s="67"/>
      <c r="P13" s="131"/>
      <c r="Q13" s="132"/>
      <c r="R13" s="132">
        <v>46</v>
      </c>
      <c r="S13" s="134"/>
      <c r="T13" s="132">
        <v>28</v>
      </c>
      <c r="U13" s="132"/>
      <c r="V13" s="132"/>
      <c r="W13" s="133"/>
      <c r="X13" s="68"/>
      <c r="Y13" s="32">
        <v>7</v>
      </c>
      <c r="Z13" s="225"/>
      <c r="AA13" s="230"/>
      <c r="AB13" s="231"/>
      <c r="AC13" s="231">
        <v>15</v>
      </c>
      <c r="AD13" s="231"/>
      <c r="AE13" s="231">
        <v>6</v>
      </c>
      <c r="AF13" s="232"/>
      <c r="AG13" s="232"/>
      <c r="AH13" s="232"/>
      <c r="AI13" s="233">
        <f t="shared" si="2"/>
        <v>21</v>
      </c>
      <c r="AJ13" s="225"/>
      <c r="AK13" s="230"/>
      <c r="AL13" s="231"/>
      <c r="AM13" s="233">
        <f t="shared" si="3"/>
        <v>0</v>
      </c>
      <c r="AN13" s="225"/>
      <c r="AO13" s="230"/>
      <c r="AP13" s="231"/>
      <c r="AQ13" s="231">
        <v>15</v>
      </c>
      <c r="AR13" s="231"/>
      <c r="AS13" s="231">
        <v>10</v>
      </c>
      <c r="AT13" s="232"/>
      <c r="AU13" s="233">
        <f t="shared" si="4"/>
        <v>25</v>
      </c>
      <c r="AV13" s="68"/>
      <c r="AW13" s="32">
        <v>20</v>
      </c>
      <c r="AX13" s="225"/>
      <c r="AY13" s="230"/>
      <c r="AZ13" s="231"/>
      <c r="BA13" s="231"/>
      <c r="BB13" s="231"/>
      <c r="BC13" s="231">
        <v>1</v>
      </c>
      <c r="BD13" s="232"/>
      <c r="BE13" s="233">
        <f t="shared" si="5"/>
        <v>1</v>
      </c>
      <c r="BF13" s="68"/>
      <c r="BG13" s="32"/>
      <c r="BH13" s="68"/>
      <c r="BI13" s="32"/>
      <c r="BJ13" s="225"/>
      <c r="BK13" s="230"/>
      <c r="BL13" s="231"/>
      <c r="BM13" s="231"/>
      <c r="BN13" s="231"/>
      <c r="BO13" s="231"/>
      <c r="BP13" s="232"/>
      <c r="BQ13" s="233">
        <f t="shared" si="6"/>
        <v>0</v>
      </c>
    </row>
    <row r="14" spans="1:69" ht="12.75" customHeight="1">
      <c r="A14" s="183">
        <v>11</v>
      </c>
      <c r="B14" s="213">
        <v>7</v>
      </c>
      <c r="C14" s="123" t="s">
        <v>164</v>
      </c>
      <c r="D14" s="111">
        <f t="shared" si="0"/>
        <v>70</v>
      </c>
      <c r="E14" s="189"/>
      <c r="F14" s="131"/>
      <c r="G14" s="132"/>
      <c r="H14" s="148">
        <v>3</v>
      </c>
      <c r="I14" s="148">
        <v>1</v>
      </c>
      <c r="J14" s="132"/>
      <c r="K14" s="132"/>
      <c r="L14" s="132"/>
      <c r="M14" s="133"/>
      <c r="N14" s="140">
        <f t="shared" si="1"/>
        <v>4</v>
      </c>
      <c r="O14" s="67"/>
      <c r="P14" s="131">
        <v>1</v>
      </c>
      <c r="Q14" s="132"/>
      <c r="R14" s="132">
        <v>58</v>
      </c>
      <c r="S14" s="134">
        <v>1</v>
      </c>
      <c r="T14" s="132"/>
      <c r="U14" s="132"/>
      <c r="V14" s="132"/>
      <c r="W14" s="133"/>
      <c r="X14" s="68"/>
      <c r="Y14" s="32">
        <v>11</v>
      </c>
      <c r="Z14" s="225"/>
      <c r="AA14" s="230"/>
      <c r="AB14" s="231"/>
      <c r="AC14" s="231"/>
      <c r="AD14" s="231"/>
      <c r="AE14" s="231"/>
      <c r="AF14" s="232"/>
      <c r="AG14" s="232"/>
      <c r="AH14" s="232"/>
      <c r="AI14" s="233">
        <f t="shared" si="2"/>
        <v>0</v>
      </c>
      <c r="AJ14" s="225"/>
      <c r="AK14" s="230"/>
      <c r="AL14" s="231"/>
      <c r="AM14" s="233">
        <f t="shared" si="3"/>
        <v>0</v>
      </c>
      <c r="AN14" s="225"/>
      <c r="AO14" s="230">
        <v>1</v>
      </c>
      <c r="AP14" s="231"/>
      <c r="AQ14" s="231">
        <v>2</v>
      </c>
      <c r="AR14" s="231">
        <v>1</v>
      </c>
      <c r="AS14" s="231"/>
      <c r="AT14" s="232"/>
      <c r="AU14" s="233">
        <f t="shared" si="4"/>
        <v>4</v>
      </c>
      <c r="AV14" s="68"/>
      <c r="AW14" s="32">
        <v>10</v>
      </c>
      <c r="AX14" s="225"/>
      <c r="AY14" s="230"/>
      <c r="AZ14" s="231"/>
      <c r="BA14" s="231">
        <v>25</v>
      </c>
      <c r="BB14" s="231"/>
      <c r="BC14" s="231"/>
      <c r="BD14" s="232"/>
      <c r="BE14" s="233">
        <f t="shared" si="5"/>
        <v>25</v>
      </c>
      <c r="BF14" s="68"/>
      <c r="BG14" s="32">
        <v>20</v>
      </c>
      <c r="BH14" s="68"/>
      <c r="BI14" s="32"/>
      <c r="BJ14" s="225"/>
      <c r="BK14" s="230"/>
      <c r="BL14" s="231"/>
      <c r="BM14" s="231"/>
      <c r="BN14" s="231"/>
      <c r="BO14" s="231"/>
      <c r="BP14" s="232"/>
      <c r="BQ14" s="233">
        <f t="shared" si="6"/>
        <v>0</v>
      </c>
    </row>
    <row r="15" spans="1:69" ht="12.75" customHeight="1">
      <c r="A15" s="183">
        <v>12</v>
      </c>
      <c r="B15" s="214">
        <v>20</v>
      </c>
      <c r="C15" s="123" t="s">
        <v>30</v>
      </c>
      <c r="D15" s="111">
        <f t="shared" si="0"/>
        <v>24</v>
      </c>
      <c r="E15" s="189"/>
      <c r="F15" s="246">
        <v>1</v>
      </c>
      <c r="G15" s="132"/>
      <c r="H15" s="148">
        <v>2</v>
      </c>
      <c r="I15" s="148">
        <v>1</v>
      </c>
      <c r="J15" s="148">
        <v>2</v>
      </c>
      <c r="K15" s="132"/>
      <c r="L15" s="132"/>
      <c r="M15" s="133"/>
      <c r="N15" s="140">
        <f t="shared" si="1"/>
        <v>6</v>
      </c>
      <c r="O15" s="67"/>
      <c r="P15" s="131">
        <v>1</v>
      </c>
      <c r="Q15" s="132"/>
      <c r="R15" s="132">
        <v>15</v>
      </c>
      <c r="S15" s="134">
        <v>1</v>
      </c>
      <c r="T15" s="132">
        <v>3</v>
      </c>
      <c r="U15" s="132"/>
      <c r="V15" s="132"/>
      <c r="W15" s="133"/>
      <c r="X15" s="68"/>
      <c r="Y15" s="32">
        <v>1</v>
      </c>
      <c r="Z15" s="225"/>
      <c r="AA15" s="230"/>
      <c r="AB15" s="231"/>
      <c r="AC15" s="231">
        <v>1</v>
      </c>
      <c r="AD15" s="231"/>
      <c r="AE15" s="231">
        <v>1</v>
      </c>
      <c r="AF15" s="232"/>
      <c r="AG15" s="232"/>
      <c r="AH15" s="232"/>
      <c r="AI15" s="233">
        <f t="shared" si="2"/>
        <v>2</v>
      </c>
      <c r="AJ15" s="225"/>
      <c r="AK15" s="230"/>
      <c r="AL15" s="231"/>
      <c r="AM15" s="233">
        <f t="shared" si="3"/>
        <v>0</v>
      </c>
      <c r="AN15" s="225"/>
      <c r="AO15" s="230">
        <v>1</v>
      </c>
      <c r="AP15" s="231"/>
      <c r="AQ15" s="231">
        <v>1</v>
      </c>
      <c r="AR15" s="231">
        <v>6</v>
      </c>
      <c r="AS15" s="231">
        <v>2</v>
      </c>
      <c r="AT15" s="232"/>
      <c r="AU15" s="233">
        <f t="shared" si="4"/>
        <v>10</v>
      </c>
      <c r="AV15" s="68"/>
      <c r="AW15" s="32">
        <v>10</v>
      </c>
      <c r="AX15" s="225"/>
      <c r="AY15" s="230"/>
      <c r="AZ15" s="231"/>
      <c r="BA15" s="231">
        <v>1</v>
      </c>
      <c r="BB15" s="231"/>
      <c r="BC15" s="231"/>
      <c r="BD15" s="232"/>
      <c r="BE15" s="233">
        <f t="shared" si="5"/>
        <v>1</v>
      </c>
      <c r="BF15" s="68"/>
      <c r="BG15" s="32"/>
      <c r="BH15" s="68"/>
      <c r="BI15" s="32"/>
      <c r="BJ15" s="225"/>
      <c r="BK15" s="230"/>
      <c r="BL15" s="231"/>
      <c r="BM15" s="231"/>
      <c r="BN15" s="231"/>
      <c r="BO15" s="231"/>
      <c r="BP15" s="232"/>
      <c r="BQ15" s="233">
        <f t="shared" si="6"/>
        <v>0</v>
      </c>
    </row>
    <row r="16" spans="1:69" ht="12.75" customHeight="1">
      <c r="A16" s="183">
        <v>13</v>
      </c>
      <c r="B16" s="213">
        <v>10</v>
      </c>
      <c r="C16" s="123" t="s">
        <v>52</v>
      </c>
      <c r="D16" s="111">
        <f t="shared" si="0"/>
        <v>23</v>
      </c>
      <c r="E16" s="189"/>
      <c r="F16" s="131"/>
      <c r="G16" s="132"/>
      <c r="H16" s="148">
        <v>1</v>
      </c>
      <c r="I16" s="134"/>
      <c r="J16" s="148">
        <v>1</v>
      </c>
      <c r="K16" s="132"/>
      <c r="L16" s="132"/>
      <c r="M16" s="133"/>
      <c r="N16" s="140">
        <f t="shared" si="1"/>
        <v>2</v>
      </c>
      <c r="O16" s="67"/>
      <c r="P16" s="131"/>
      <c r="Q16" s="132"/>
      <c r="R16" s="132">
        <v>2</v>
      </c>
      <c r="S16" s="134"/>
      <c r="T16" s="132">
        <v>21</v>
      </c>
      <c r="U16" s="132"/>
      <c r="V16" s="132"/>
      <c r="W16" s="133"/>
      <c r="X16" s="68"/>
      <c r="Y16" s="32">
        <v>2</v>
      </c>
      <c r="Z16" s="225"/>
      <c r="AA16" s="230"/>
      <c r="AB16" s="231"/>
      <c r="AC16" s="231"/>
      <c r="AD16" s="231"/>
      <c r="AE16" s="231">
        <v>1</v>
      </c>
      <c r="AF16" s="232"/>
      <c r="AG16" s="232"/>
      <c r="AH16" s="232"/>
      <c r="AI16" s="233">
        <f t="shared" si="2"/>
        <v>1</v>
      </c>
      <c r="AJ16" s="225"/>
      <c r="AK16" s="230"/>
      <c r="AL16" s="231"/>
      <c r="AM16" s="233">
        <f t="shared" si="3"/>
        <v>0</v>
      </c>
      <c r="AN16" s="225"/>
      <c r="AO16" s="230"/>
      <c r="AP16" s="231"/>
      <c r="AQ16" s="231">
        <v>1</v>
      </c>
      <c r="AR16" s="231"/>
      <c r="AS16" s="231">
        <v>8</v>
      </c>
      <c r="AT16" s="232"/>
      <c r="AU16" s="233">
        <f t="shared" si="4"/>
        <v>9</v>
      </c>
      <c r="AV16" s="68"/>
      <c r="AW16" s="32">
        <v>10</v>
      </c>
      <c r="AX16" s="225"/>
      <c r="AY16" s="230"/>
      <c r="AZ16" s="231"/>
      <c r="BA16" s="231"/>
      <c r="BB16" s="231"/>
      <c r="BC16" s="231">
        <v>1</v>
      </c>
      <c r="BD16" s="232"/>
      <c r="BE16" s="233">
        <f t="shared" si="5"/>
        <v>1</v>
      </c>
      <c r="BF16" s="68"/>
      <c r="BG16" s="32"/>
      <c r="BH16" s="68"/>
      <c r="BI16" s="32"/>
      <c r="BJ16" s="225"/>
      <c r="BK16" s="230"/>
      <c r="BL16" s="231"/>
      <c r="BM16" s="231"/>
      <c r="BN16" s="231"/>
      <c r="BO16" s="231"/>
      <c r="BP16" s="232"/>
      <c r="BQ16" s="233">
        <f t="shared" si="6"/>
        <v>0</v>
      </c>
    </row>
    <row r="17" spans="1:69" ht="12.75" customHeight="1">
      <c r="A17" s="183">
        <v>14</v>
      </c>
      <c r="B17" s="214">
        <v>19</v>
      </c>
      <c r="C17" s="123" t="s">
        <v>28</v>
      </c>
      <c r="D17" s="111">
        <f t="shared" si="0"/>
        <v>22</v>
      </c>
      <c r="E17" s="189"/>
      <c r="F17" s="131"/>
      <c r="G17" s="132"/>
      <c r="H17" s="132"/>
      <c r="I17" s="148">
        <v>1</v>
      </c>
      <c r="J17" s="132"/>
      <c r="K17" s="148">
        <v>1</v>
      </c>
      <c r="L17" s="132"/>
      <c r="M17" s="133"/>
      <c r="N17" s="140">
        <f t="shared" si="1"/>
        <v>2</v>
      </c>
      <c r="O17" s="67"/>
      <c r="P17" s="131"/>
      <c r="Q17" s="132"/>
      <c r="R17" s="132"/>
      <c r="S17" s="134">
        <v>1</v>
      </c>
      <c r="T17" s="132"/>
      <c r="U17" s="132">
        <v>21</v>
      </c>
      <c r="V17" s="132"/>
      <c r="W17" s="133"/>
      <c r="X17" s="68"/>
      <c r="Y17" s="32"/>
      <c r="Z17" s="225"/>
      <c r="AA17" s="230"/>
      <c r="AB17" s="231"/>
      <c r="AC17" s="231"/>
      <c r="AD17" s="231"/>
      <c r="AE17" s="231"/>
      <c r="AF17" s="232"/>
      <c r="AG17" s="232"/>
      <c r="AH17" s="232"/>
      <c r="AI17" s="233">
        <f t="shared" si="2"/>
        <v>0</v>
      </c>
      <c r="AJ17" s="225"/>
      <c r="AK17" s="230"/>
      <c r="AL17" s="231"/>
      <c r="AM17" s="233">
        <f t="shared" si="3"/>
        <v>0</v>
      </c>
      <c r="AN17" s="225"/>
      <c r="AO17" s="230"/>
      <c r="AP17" s="231"/>
      <c r="AQ17" s="231"/>
      <c r="AR17" s="231">
        <v>1</v>
      </c>
      <c r="AS17" s="231"/>
      <c r="AT17" s="232">
        <v>10</v>
      </c>
      <c r="AU17" s="233">
        <f t="shared" si="4"/>
        <v>11</v>
      </c>
      <c r="AV17" s="68"/>
      <c r="AW17" s="32">
        <v>10</v>
      </c>
      <c r="AX17" s="225"/>
      <c r="AY17" s="230"/>
      <c r="AZ17" s="231"/>
      <c r="BA17" s="231"/>
      <c r="BB17" s="231"/>
      <c r="BC17" s="231"/>
      <c r="BD17" s="232">
        <v>1</v>
      </c>
      <c r="BE17" s="233">
        <f t="shared" si="5"/>
        <v>1</v>
      </c>
      <c r="BF17" s="68"/>
      <c r="BG17" s="32"/>
      <c r="BH17" s="68"/>
      <c r="BI17" s="32"/>
      <c r="BJ17" s="225"/>
      <c r="BK17" s="230"/>
      <c r="BL17" s="231"/>
      <c r="BM17" s="231"/>
      <c r="BN17" s="231"/>
      <c r="BO17" s="231"/>
      <c r="BP17" s="232"/>
      <c r="BQ17" s="233">
        <f t="shared" si="6"/>
        <v>0</v>
      </c>
    </row>
    <row r="18" spans="1:69" ht="12.75" customHeight="1">
      <c r="A18" s="183">
        <v>15</v>
      </c>
      <c r="B18" s="213">
        <v>14</v>
      </c>
      <c r="C18" s="122" t="s">
        <v>22</v>
      </c>
      <c r="D18" s="111">
        <f t="shared" si="0"/>
        <v>21</v>
      </c>
      <c r="E18" s="189"/>
      <c r="F18" s="246">
        <v>4</v>
      </c>
      <c r="G18" s="132"/>
      <c r="H18" s="148">
        <v>3</v>
      </c>
      <c r="I18" s="134"/>
      <c r="J18" s="148">
        <v>4</v>
      </c>
      <c r="K18" s="132"/>
      <c r="L18" s="132"/>
      <c r="M18" s="133"/>
      <c r="N18" s="140">
        <f t="shared" si="1"/>
        <v>11</v>
      </c>
      <c r="O18" s="67"/>
      <c r="P18" s="131">
        <v>3</v>
      </c>
      <c r="Q18" s="132"/>
      <c r="R18" s="132">
        <v>6</v>
      </c>
      <c r="S18" s="134"/>
      <c r="T18" s="132">
        <v>27</v>
      </c>
      <c r="U18" s="132"/>
      <c r="V18" s="132"/>
      <c r="W18" s="133"/>
      <c r="X18" s="68"/>
      <c r="Y18" s="32">
        <v>3</v>
      </c>
      <c r="Z18" s="225"/>
      <c r="AA18" s="230">
        <v>3</v>
      </c>
      <c r="AB18" s="231"/>
      <c r="AC18" s="231">
        <v>2</v>
      </c>
      <c r="AD18" s="231"/>
      <c r="AE18" s="231">
        <v>1</v>
      </c>
      <c r="AF18" s="232"/>
      <c r="AG18" s="232"/>
      <c r="AH18" s="232"/>
      <c r="AI18" s="233">
        <f t="shared" si="2"/>
        <v>6</v>
      </c>
      <c r="AJ18" s="225"/>
      <c r="AK18" s="230"/>
      <c r="AL18" s="231"/>
      <c r="AM18" s="233">
        <f t="shared" si="3"/>
        <v>0</v>
      </c>
      <c r="AN18" s="225"/>
      <c r="AO18" s="230"/>
      <c r="AP18" s="231"/>
      <c r="AQ18" s="231">
        <v>1</v>
      </c>
      <c r="AR18" s="231"/>
      <c r="AS18" s="231">
        <v>1</v>
      </c>
      <c r="AT18" s="232"/>
      <c r="AU18" s="233">
        <f t="shared" si="4"/>
        <v>2</v>
      </c>
      <c r="AV18" s="68"/>
      <c r="AW18" s="32"/>
      <c r="AX18" s="225"/>
      <c r="AY18" s="230"/>
      <c r="AZ18" s="231"/>
      <c r="BA18" s="231"/>
      <c r="BB18" s="231"/>
      <c r="BC18" s="231"/>
      <c r="BD18" s="232"/>
      <c r="BE18" s="233">
        <f t="shared" si="5"/>
        <v>0</v>
      </c>
      <c r="BF18" s="68"/>
      <c r="BG18" s="32"/>
      <c r="BH18" s="68"/>
      <c r="BI18" s="32">
        <v>10</v>
      </c>
      <c r="BJ18" s="225"/>
      <c r="BK18" s="230"/>
      <c r="BL18" s="231"/>
      <c r="BM18" s="231"/>
      <c r="BN18" s="231"/>
      <c r="BO18" s="231"/>
      <c r="BP18" s="232"/>
      <c r="BQ18" s="233">
        <f t="shared" si="6"/>
        <v>0</v>
      </c>
    </row>
    <row r="19" spans="1:69" ht="12.75" customHeight="1">
      <c r="A19" s="183">
        <v>16</v>
      </c>
      <c r="B19" s="213">
        <v>12</v>
      </c>
      <c r="C19" s="123" t="s">
        <v>20</v>
      </c>
      <c r="D19" s="111">
        <f t="shared" si="0"/>
        <v>18</v>
      </c>
      <c r="E19" s="189"/>
      <c r="F19" s="131"/>
      <c r="G19" s="132"/>
      <c r="H19" s="148">
        <v>1</v>
      </c>
      <c r="I19" s="132"/>
      <c r="J19" s="148">
        <v>1</v>
      </c>
      <c r="K19" s="132"/>
      <c r="L19" s="132"/>
      <c r="M19" s="133"/>
      <c r="N19" s="140">
        <f t="shared" si="1"/>
        <v>2</v>
      </c>
      <c r="O19" s="67"/>
      <c r="P19" s="131"/>
      <c r="Q19" s="132"/>
      <c r="R19" s="132">
        <v>17</v>
      </c>
      <c r="S19" s="134"/>
      <c r="T19" s="132">
        <v>1</v>
      </c>
      <c r="U19" s="132"/>
      <c r="V19" s="132"/>
      <c r="W19" s="133"/>
      <c r="X19" s="68"/>
      <c r="Y19" s="32"/>
      <c r="Z19" s="225"/>
      <c r="AA19" s="230"/>
      <c r="AB19" s="231"/>
      <c r="AC19" s="231"/>
      <c r="AD19" s="231"/>
      <c r="AE19" s="231"/>
      <c r="AF19" s="232"/>
      <c r="AG19" s="232"/>
      <c r="AH19" s="232"/>
      <c r="AI19" s="233">
        <f t="shared" si="2"/>
        <v>0</v>
      </c>
      <c r="AJ19" s="225"/>
      <c r="AK19" s="230"/>
      <c r="AL19" s="231"/>
      <c r="AM19" s="233">
        <f t="shared" si="3"/>
        <v>0</v>
      </c>
      <c r="AN19" s="225"/>
      <c r="AO19" s="230"/>
      <c r="AP19" s="231"/>
      <c r="AQ19" s="231">
        <v>6</v>
      </c>
      <c r="AR19" s="231"/>
      <c r="AS19" s="231">
        <v>1</v>
      </c>
      <c r="AT19" s="232"/>
      <c r="AU19" s="233">
        <f t="shared" si="4"/>
        <v>7</v>
      </c>
      <c r="AV19" s="68"/>
      <c r="AW19" s="32">
        <v>10</v>
      </c>
      <c r="AX19" s="225"/>
      <c r="AY19" s="230"/>
      <c r="AZ19" s="231"/>
      <c r="BA19" s="231">
        <v>1</v>
      </c>
      <c r="BB19" s="231"/>
      <c r="BC19" s="231"/>
      <c r="BD19" s="232"/>
      <c r="BE19" s="233">
        <f t="shared" si="5"/>
        <v>1</v>
      </c>
      <c r="BF19" s="68"/>
      <c r="BG19" s="32"/>
      <c r="BH19" s="68"/>
      <c r="BI19" s="32"/>
      <c r="BJ19" s="225"/>
      <c r="BK19" s="230"/>
      <c r="BL19" s="231"/>
      <c r="BM19" s="231"/>
      <c r="BN19" s="231"/>
      <c r="BO19" s="231"/>
      <c r="BP19" s="232"/>
      <c r="BQ19" s="233">
        <f t="shared" si="6"/>
        <v>0</v>
      </c>
    </row>
    <row r="20" spans="1:69" ht="12.75" customHeight="1">
      <c r="A20" s="191">
        <v>17</v>
      </c>
      <c r="B20" s="213">
        <v>18</v>
      </c>
      <c r="C20" s="122" t="s">
        <v>42</v>
      </c>
      <c r="D20" s="111">
        <f t="shared" si="0"/>
        <v>15</v>
      </c>
      <c r="E20" s="189"/>
      <c r="F20" s="131"/>
      <c r="G20" s="148">
        <v>1</v>
      </c>
      <c r="H20" s="132"/>
      <c r="I20" s="132"/>
      <c r="J20" s="132"/>
      <c r="K20" s="132"/>
      <c r="L20" s="132"/>
      <c r="M20" s="133"/>
      <c r="N20" s="140">
        <f t="shared" si="1"/>
        <v>1</v>
      </c>
      <c r="O20" s="67"/>
      <c r="P20" s="131"/>
      <c r="Q20" s="132">
        <v>15</v>
      </c>
      <c r="R20" s="132"/>
      <c r="S20" s="134"/>
      <c r="T20" s="132"/>
      <c r="U20" s="132"/>
      <c r="V20" s="132"/>
      <c r="W20" s="133"/>
      <c r="X20" s="68"/>
      <c r="Y20" s="32"/>
      <c r="Z20" s="225"/>
      <c r="AA20" s="230"/>
      <c r="AB20" s="231"/>
      <c r="AC20" s="231"/>
      <c r="AD20" s="231"/>
      <c r="AE20" s="231"/>
      <c r="AF20" s="232"/>
      <c r="AG20" s="232"/>
      <c r="AH20" s="232"/>
      <c r="AI20" s="233">
        <f t="shared" si="2"/>
        <v>0</v>
      </c>
      <c r="AJ20" s="225"/>
      <c r="AK20" s="230"/>
      <c r="AL20" s="231"/>
      <c r="AM20" s="233">
        <f t="shared" si="3"/>
        <v>0</v>
      </c>
      <c r="AN20" s="225"/>
      <c r="AO20" s="230"/>
      <c r="AP20" s="231">
        <v>15</v>
      </c>
      <c r="AQ20" s="231"/>
      <c r="AR20" s="231"/>
      <c r="AS20" s="231"/>
      <c r="AT20" s="232"/>
      <c r="AU20" s="233">
        <f t="shared" si="4"/>
        <v>15</v>
      </c>
      <c r="AV20" s="68"/>
      <c r="AW20" s="32"/>
      <c r="AX20" s="225"/>
      <c r="AY20" s="230"/>
      <c r="AZ20" s="231"/>
      <c r="BA20" s="231"/>
      <c r="BB20" s="231"/>
      <c r="BC20" s="231"/>
      <c r="BD20" s="232"/>
      <c r="BE20" s="233">
        <f t="shared" si="5"/>
        <v>0</v>
      </c>
      <c r="BF20" s="68"/>
      <c r="BG20" s="32"/>
      <c r="BH20" s="68"/>
      <c r="BI20" s="32"/>
      <c r="BJ20" s="225"/>
      <c r="BK20" s="230"/>
      <c r="BL20" s="231"/>
      <c r="BM20" s="231"/>
      <c r="BN20" s="231"/>
      <c r="BO20" s="231"/>
      <c r="BP20" s="232"/>
      <c r="BQ20" s="233">
        <f t="shared" si="6"/>
        <v>0</v>
      </c>
    </row>
    <row r="21" spans="1:69" ht="12.75" customHeight="1">
      <c r="A21" s="191">
        <v>18</v>
      </c>
      <c r="B21" s="213">
        <v>16</v>
      </c>
      <c r="C21" s="123" t="s">
        <v>303</v>
      </c>
      <c r="D21" s="111">
        <f t="shared" si="0"/>
        <v>9</v>
      </c>
      <c r="E21" s="189"/>
      <c r="F21" s="131"/>
      <c r="G21" s="132"/>
      <c r="H21" s="132"/>
      <c r="I21" s="148">
        <v>1</v>
      </c>
      <c r="J21" s="132"/>
      <c r="K21" s="132"/>
      <c r="L21" s="132"/>
      <c r="M21" s="133"/>
      <c r="N21" s="140">
        <f t="shared" si="1"/>
        <v>1</v>
      </c>
      <c r="O21" s="67"/>
      <c r="P21" s="131"/>
      <c r="Q21" s="132"/>
      <c r="R21" s="132"/>
      <c r="S21" s="134">
        <v>9</v>
      </c>
      <c r="T21" s="132"/>
      <c r="U21" s="132"/>
      <c r="V21" s="132"/>
      <c r="W21" s="133"/>
      <c r="X21" s="68"/>
      <c r="Y21" s="32">
        <v>8</v>
      </c>
      <c r="Z21" s="225"/>
      <c r="AA21" s="230"/>
      <c r="AB21" s="231"/>
      <c r="AC21" s="231"/>
      <c r="AD21" s="231"/>
      <c r="AE21" s="231"/>
      <c r="AF21" s="232"/>
      <c r="AG21" s="232"/>
      <c r="AH21" s="232"/>
      <c r="AI21" s="233">
        <f t="shared" si="2"/>
        <v>0</v>
      </c>
      <c r="AJ21" s="225"/>
      <c r="AK21" s="230"/>
      <c r="AL21" s="231"/>
      <c r="AM21" s="233">
        <f t="shared" si="3"/>
        <v>0</v>
      </c>
      <c r="AN21" s="225"/>
      <c r="AO21" s="230"/>
      <c r="AP21" s="231"/>
      <c r="AQ21" s="231"/>
      <c r="AR21" s="231">
        <v>1</v>
      </c>
      <c r="AS21" s="231"/>
      <c r="AT21" s="232"/>
      <c r="AU21" s="233">
        <f t="shared" si="4"/>
        <v>1</v>
      </c>
      <c r="AV21" s="68"/>
      <c r="AW21" s="32"/>
      <c r="AX21" s="225"/>
      <c r="AY21" s="230"/>
      <c r="AZ21" s="231"/>
      <c r="BA21" s="231"/>
      <c r="BB21" s="231"/>
      <c r="BC21" s="231"/>
      <c r="BD21" s="232"/>
      <c r="BE21" s="233">
        <f t="shared" si="5"/>
        <v>0</v>
      </c>
      <c r="BF21" s="68"/>
      <c r="BG21" s="32"/>
      <c r="BH21" s="68"/>
      <c r="BI21" s="32"/>
      <c r="BJ21" s="225"/>
      <c r="BK21" s="230"/>
      <c r="BL21" s="231"/>
      <c r="BM21" s="231"/>
      <c r="BN21" s="231"/>
      <c r="BO21" s="231"/>
      <c r="BP21" s="232"/>
      <c r="BQ21" s="233">
        <f t="shared" si="6"/>
        <v>0</v>
      </c>
    </row>
    <row r="22" spans="1:69" ht="12.75" customHeight="1">
      <c r="A22" s="191">
        <v>19</v>
      </c>
      <c r="B22" s="214">
        <v>23</v>
      </c>
      <c r="C22" s="122" t="s">
        <v>18</v>
      </c>
      <c r="D22" s="111">
        <f t="shared" si="0"/>
        <v>8</v>
      </c>
      <c r="E22" s="189"/>
      <c r="F22" s="131"/>
      <c r="G22" s="132"/>
      <c r="H22" s="132"/>
      <c r="I22" s="132"/>
      <c r="J22" s="132"/>
      <c r="K22" s="132"/>
      <c r="L22" s="148">
        <v>1</v>
      </c>
      <c r="M22" s="133"/>
      <c r="N22" s="140">
        <f t="shared" si="1"/>
        <v>1</v>
      </c>
      <c r="O22" s="67"/>
      <c r="P22" s="131"/>
      <c r="Q22" s="132"/>
      <c r="R22" s="132"/>
      <c r="S22" s="134"/>
      <c r="T22" s="132"/>
      <c r="U22" s="132"/>
      <c r="V22" s="132">
        <v>7</v>
      </c>
      <c r="W22" s="133"/>
      <c r="X22" s="68"/>
      <c r="Y22" s="32">
        <v>1</v>
      </c>
      <c r="Z22" s="225"/>
      <c r="AA22" s="230"/>
      <c r="AB22" s="231"/>
      <c r="AC22" s="231"/>
      <c r="AD22" s="231"/>
      <c r="AE22" s="231"/>
      <c r="AF22" s="232"/>
      <c r="AG22" s="232"/>
      <c r="AH22" s="232"/>
      <c r="AI22" s="233">
        <f t="shared" si="2"/>
        <v>0</v>
      </c>
      <c r="AJ22" s="225"/>
      <c r="AK22" s="230">
        <v>6</v>
      </c>
      <c r="AL22" s="231"/>
      <c r="AM22" s="233">
        <f t="shared" si="3"/>
        <v>6</v>
      </c>
      <c r="AN22" s="225"/>
      <c r="AO22" s="230"/>
      <c r="AP22" s="231"/>
      <c r="AQ22" s="231"/>
      <c r="AR22" s="231"/>
      <c r="AS22" s="231">
        <v>1</v>
      </c>
      <c r="AT22" s="232"/>
      <c r="AU22" s="233">
        <f t="shared" si="4"/>
        <v>1</v>
      </c>
      <c r="AV22" s="68"/>
      <c r="AW22" s="32"/>
      <c r="AX22" s="225"/>
      <c r="AY22" s="230"/>
      <c r="AZ22" s="231"/>
      <c r="BA22" s="231"/>
      <c r="BB22" s="231"/>
      <c r="BC22" s="231"/>
      <c r="BD22" s="232"/>
      <c r="BE22" s="233">
        <f t="shared" si="5"/>
        <v>0</v>
      </c>
      <c r="BF22" s="68"/>
      <c r="BG22" s="32"/>
      <c r="BH22" s="68"/>
      <c r="BI22" s="32"/>
      <c r="BJ22" s="225"/>
      <c r="BK22" s="230"/>
      <c r="BL22" s="231"/>
      <c r="BM22" s="231"/>
      <c r="BN22" s="231"/>
      <c r="BO22" s="231"/>
      <c r="BP22" s="232"/>
      <c r="BQ22" s="233">
        <f t="shared" si="6"/>
        <v>0</v>
      </c>
    </row>
    <row r="23" spans="1:69" ht="12.75" customHeight="1">
      <c r="A23" s="191">
        <v>20</v>
      </c>
      <c r="B23" s="213">
        <v>17</v>
      </c>
      <c r="C23" s="123" t="s">
        <v>183</v>
      </c>
      <c r="D23" s="111">
        <f t="shared" si="0"/>
        <v>2</v>
      </c>
      <c r="E23" s="189"/>
      <c r="F23" s="131"/>
      <c r="G23" s="132"/>
      <c r="H23" s="148">
        <v>1</v>
      </c>
      <c r="I23" s="134"/>
      <c r="J23" s="148">
        <v>1</v>
      </c>
      <c r="K23" s="132"/>
      <c r="L23" s="132"/>
      <c r="M23" s="133"/>
      <c r="N23" s="140">
        <f t="shared" si="1"/>
        <v>2</v>
      </c>
      <c r="O23" s="67"/>
      <c r="P23" s="131"/>
      <c r="Q23" s="132"/>
      <c r="R23" s="132">
        <v>1</v>
      </c>
      <c r="S23" s="134"/>
      <c r="T23" s="132">
        <v>1</v>
      </c>
      <c r="U23" s="132"/>
      <c r="V23" s="132"/>
      <c r="W23" s="133"/>
      <c r="X23" s="68"/>
      <c r="Y23" s="32">
        <v>2</v>
      </c>
      <c r="Z23" s="225"/>
      <c r="AA23" s="230"/>
      <c r="AB23" s="231"/>
      <c r="AC23" s="231"/>
      <c r="AD23" s="231"/>
      <c r="AE23" s="231"/>
      <c r="AF23" s="232"/>
      <c r="AG23" s="232"/>
      <c r="AH23" s="232"/>
      <c r="AI23" s="233">
        <f t="shared" si="2"/>
        <v>0</v>
      </c>
      <c r="AJ23" s="225"/>
      <c r="AK23" s="230"/>
      <c r="AL23" s="231"/>
      <c r="AM23" s="233">
        <f t="shared" si="3"/>
        <v>0</v>
      </c>
      <c r="AN23" s="225"/>
      <c r="AO23" s="230"/>
      <c r="AP23" s="231"/>
      <c r="AQ23" s="231"/>
      <c r="AR23" s="231"/>
      <c r="AS23" s="231"/>
      <c r="AT23" s="232"/>
      <c r="AU23" s="233">
        <f t="shared" si="4"/>
        <v>0</v>
      </c>
      <c r="AV23" s="68"/>
      <c r="AW23" s="32"/>
      <c r="AX23" s="225"/>
      <c r="AY23" s="230"/>
      <c r="AZ23" s="231"/>
      <c r="BA23" s="231"/>
      <c r="BB23" s="231"/>
      <c r="BC23" s="231"/>
      <c r="BD23" s="232"/>
      <c r="BE23" s="233">
        <f t="shared" si="5"/>
        <v>0</v>
      </c>
      <c r="BF23" s="68"/>
      <c r="BG23" s="32"/>
      <c r="BH23" s="68"/>
      <c r="BI23" s="32"/>
      <c r="BJ23" s="225"/>
      <c r="BK23" s="230"/>
      <c r="BL23" s="231"/>
      <c r="BM23" s="231"/>
      <c r="BN23" s="231"/>
      <c r="BO23" s="231"/>
      <c r="BP23" s="232"/>
      <c r="BQ23" s="233">
        <f t="shared" si="6"/>
        <v>0</v>
      </c>
    </row>
    <row r="24" spans="1:69" ht="12.75" customHeight="1">
      <c r="A24" s="191">
        <v>21</v>
      </c>
      <c r="B24" s="213">
        <v>15</v>
      </c>
      <c r="C24" s="123" t="s">
        <v>61</v>
      </c>
      <c r="D24" s="111">
        <f t="shared" si="0"/>
        <v>1</v>
      </c>
      <c r="E24" s="189"/>
      <c r="F24" s="131"/>
      <c r="G24" s="132"/>
      <c r="H24" s="132"/>
      <c r="I24" s="134"/>
      <c r="J24" s="132"/>
      <c r="K24" s="148">
        <v>1</v>
      </c>
      <c r="L24" s="132"/>
      <c r="M24" s="133"/>
      <c r="N24" s="140">
        <f t="shared" si="1"/>
        <v>1</v>
      </c>
      <c r="O24" s="67"/>
      <c r="P24" s="131"/>
      <c r="Q24" s="132"/>
      <c r="R24" s="132"/>
      <c r="S24" s="134"/>
      <c r="T24" s="132"/>
      <c r="U24" s="132">
        <v>1</v>
      </c>
      <c r="V24" s="132"/>
      <c r="W24" s="133"/>
      <c r="X24" s="68"/>
      <c r="Y24" s="32"/>
      <c r="Z24" s="225"/>
      <c r="AA24" s="230"/>
      <c r="AB24" s="231"/>
      <c r="AC24" s="231"/>
      <c r="AD24" s="231"/>
      <c r="AE24" s="231"/>
      <c r="AF24" s="232"/>
      <c r="AG24" s="232"/>
      <c r="AH24" s="232"/>
      <c r="AI24" s="233">
        <f t="shared" si="2"/>
        <v>0</v>
      </c>
      <c r="AJ24" s="225"/>
      <c r="AK24" s="230"/>
      <c r="AL24" s="231"/>
      <c r="AM24" s="233">
        <f t="shared" si="3"/>
        <v>0</v>
      </c>
      <c r="AN24" s="225"/>
      <c r="AO24" s="230"/>
      <c r="AP24" s="231"/>
      <c r="AQ24" s="231"/>
      <c r="AR24" s="231"/>
      <c r="AS24" s="231"/>
      <c r="AT24" s="232">
        <v>1</v>
      </c>
      <c r="AU24" s="233">
        <f t="shared" si="4"/>
        <v>1</v>
      </c>
      <c r="AV24" s="68"/>
      <c r="AW24" s="32"/>
      <c r="AX24" s="225"/>
      <c r="AY24" s="230"/>
      <c r="AZ24" s="231"/>
      <c r="BA24" s="231"/>
      <c r="BB24" s="231"/>
      <c r="BC24" s="231"/>
      <c r="BD24" s="232"/>
      <c r="BE24" s="233">
        <f t="shared" si="5"/>
        <v>0</v>
      </c>
      <c r="BF24" s="68"/>
      <c r="BG24" s="32"/>
      <c r="BH24" s="68"/>
      <c r="BI24" s="32"/>
      <c r="BJ24" s="225"/>
      <c r="BK24" s="230"/>
      <c r="BL24" s="231"/>
      <c r="BM24" s="231"/>
      <c r="BN24" s="231"/>
      <c r="BO24" s="231"/>
      <c r="BP24" s="232"/>
      <c r="BQ24" s="233">
        <f t="shared" si="6"/>
        <v>0</v>
      </c>
    </row>
    <row r="25" spans="1:69" ht="12.75" customHeight="1">
      <c r="A25" s="191">
        <v>21</v>
      </c>
      <c r="B25" s="214">
        <v>24</v>
      </c>
      <c r="C25" s="123" t="s">
        <v>45</v>
      </c>
      <c r="D25" s="111">
        <f t="shared" si="0"/>
        <v>1</v>
      </c>
      <c r="E25" s="189"/>
      <c r="F25" s="131"/>
      <c r="G25" s="132"/>
      <c r="H25" s="132"/>
      <c r="I25" s="132"/>
      <c r="J25" s="132"/>
      <c r="K25" s="148">
        <v>1</v>
      </c>
      <c r="L25" s="132"/>
      <c r="M25" s="133"/>
      <c r="N25" s="140">
        <f t="shared" si="1"/>
        <v>1</v>
      </c>
      <c r="O25" s="67"/>
      <c r="P25" s="131"/>
      <c r="Q25" s="132"/>
      <c r="R25" s="132"/>
      <c r="S25" s="134"/>
      <c r="T25" s="132"/>
      <c r="U25" s="132">
        <v>1</v>
      </c>
      <c r="V25" s="132"/>
      <c r="W25" s="133"/>
      <c r="X25" s="68"/>
      <c r="Y25" s="32"/>
      <c r="Z25" s="225"/>
      <c r="AA25" s="230"/>
      <c r="AB25" s="231"/>
      <c r="AC25" s="231"/>
      <c r="AD25" s="231"/>
      <c r="AE25" s="231"/>
      <c r="AF25" s="232"/>
      <c r="AG25" s="232"/>
      <c r="AH25" s="232"/>
      <c r="AI25" s="233">
        <f t="shared" si="2"/>
        <v>0</v>
      </c>
      <c r="AJ25" s="225"/>
      <c r="AK25" s="230"/>
      <c r="AL25" s="231"/>
      <c r="AM25" s="233">
        <f t="shared" si="3"/>
        <v>0</v>
      </c>
      <c r="AN25" s="225"/>
      <c r="AO25" s="230"/>
      <c r="AP25" s="231"/>
      <c r="AQ25" s="231"/>
      <c r="AR25" s="231"/>
      <c r="AS25" s="231"/>
      <c r="AT25" s="232">
        <v>1</v>
      </c>
      <c r="AU25" s="233">
        <f t="shared" si="4"/>
        <v>1</v>
      </c>
      <c r="AV25" s="68"/>
      <c r="AW25" s="32"/>
      <c r="AX25" s="225"/>
      <c r="AY25" s="230"/>
      <c r="AZ25" s="231"/>
      <c r="BA25" s="231"/>
      <c r="BB25" s="231"/>
      <c r="BC25" s="231"/>
      <c r="BD25" s="232"/>
      <c r="BE25" s="233">
        <f t="shared" si="5"/>
        <v>0</v>
      </c>
      <c r="BF25" s="68"/>
      <c r="BG25" s="32"/>
      <c r="BH25" s="68"/>
      <c r="BI25" s="32"/>
      <c r="BJ25" s="225"/>
      <c r="BK25" s="230"/>
      <c r="BL25" s="231"/>
      <c r="BM25" s="231"/>
      <c r="BN25" s="231"/>
      <c r="BO25" s="231"/>
      <c r="BP25" s="232"/>
      <c r="BQ25" s="233">
        <f t="shared" si="6"/>
        <v>0</v>
      </c>
    </row>
    <row r="26" spans="1:69" ht="12.75" customHeight="1">
      <c r="A26" s="184" t="s">
        <v>56</v>
      </c>
      <c r="B26" s="214">
        <v>21</v>
      </c>
      <c r="C26" s="124" t="s">
        <v>31</v>
      </c>
      <c r="D26" s="111">
        <f t="shared" si="0"/>
        <v>0</v>
      </c>
      <c r="E26" s="189"/>
      <c r="F26" s="131"/>
      <c r="G26" s="132"/>
      <c r="H26" s="132"/>
      <c r="I26" s="132"/>
      <c r="J26" s="132"/>
      <c r="K26" s="132"/>
      <c r="L26" s="132"/>
      <c r="M26" s="133"/>
      <c r="N26" s="140">
        <f t="shared" si="1"/>
        <v>0</v>
      </c>
      <c r="O26" s="67"/>
      <c r="P26" s="131"/>
      <c r="Q26" s="132"/>
      <c r="R26" s="132"/>
      <c r="S26" s="134"/>
      <c r="T26" s="132"/>
      <c r="U26" s="132"/>
      <c r="V26" s="132"/>
      <c r="W26" s="133"/>
      <c r="X26" s="68"/>
      <c r="Y26" s="32"/>
      <c r="Z26" s="225"/>
      <c r="AA26" s="230"/>
      <c r="AB26" s="231"/>
      <c r="AC26" s="231"/>
      <c r="AD26" s="231"/>
      <c r="AE26" s="231"/>
      <c r="AF26" s="232"/>
      <c r="AG26" s="232"/>
      <c r="AH26" s="232"/>
      <c r="AI26" s="233">
        <f t="shared" si="2"/>
        <v>0</v>
      </c>
      <c r="AJ26" s="225"/>
      <c r="AK26" s="230"/>
      <c r="AL26" s="231"/>
      <c r="AM26" s="233">
        <f t="shared" si="3"/>
        <v>0</v>
      </c>
      <c r="AN26" s="225"/>
      <c r="AO26" s="230"/>
      <c r="AP26" s="231"/>
      <c r="AQ26" s="231"/>
      <c r="AR26" s="231"/>
      <c r="AS26" s="231"/>
      <c r="AT26" s="232"/>
      <c r="AU26" s="233">
        <f t="shared" si="4"/>
        <v>0</v>
      </c>
      <c r="AV26" s="68"/>
      <c r="AW26" s="32"/>
      <c r="AX26" s="225"/>
      <c r="AY26" s="230"/>
      <c r="AZ26" s="231"/>
      <c r="BA26" s="231"/>
      <c r="BB26" s="231"/>
      <c r="BC26" s="231"/>
      <c r="BD26" s="232"/>
      <c r="BE26" s="233">
        <f t="shared" si="5"/>
        <v>0</v>
      </c>
      <c r="BF26" s="68"/>
      <c r="BG26" s="32"/>
      <c r="BH26" s="68"/>
      <c r="BI26" s="32"/>
      <c r="BJ26" s="225"/>
      <c r="BK26" s="230"/>
      <c r="BL26" s="231"/>
      <c r="BM26" s="231"/>
      <c r="BN26" s="231"/>
      <c r="BO26" s="231"/>
      <c r="BP26" s="232"/>
      <c r="BQ26" s="233">
        <f t="shared" si="6"/>
        <v>0</v>
      </c>
    </row>
    <row r="27" spans="1:69" ht="12.75" customHeight="1">
      <c r="A27" s="184" t="s">
        <v>56</v>
      </c>
      <c r="B27" s="214">
        <v>22</v>
      </c>
      <c r="C27" s="123" t="s">
        <v>21</v>
      </c>
      <c r="D27" s="111">
        <f t="shared" si="0"/>
        <v>0</v>
      </c>
      <c r="E27" s="189"/>
      <c r="F27" s="131"/>
      <c r="G27" s="132"/>
      <c r="H27" s="132"/>
      <c r="I27" s="134"/>
      <c r="J27" s="132"/>
      <c r="K27" s="132"/>
      <c r="L27" s="132"/>
      <c r="M27" s="133"/>
      <c r="N27" s="140">
        <f t="shared" si="1"/>
        <v>0</v>
      </c>
      <c r="O27" s="67"/>
      <c r="P27" s="131"/>
      <c r="Q27" s="132"/>
      <c r="R27" s="132"/>
      <c r="S27" s="134"/>
      <c r="T27" s="132"/>
      <c r="U27" s="132"/>
      <c r="V27" s="132"/>
      <c r="W27" s="133"/>
      <c r="X27" s="68"/>
      <c r="Y27" s="32"/>
      <c r="Z27" s="225"/>
      <c r="AA27" s="230"/>
      <c r="AB27" s="231"/>
      <c r="AC27" s="231"/>
      <c r="AD27" s="231"/>
      <c r="AE27" s="231"/>
      <c r="AF27" s="232"/>
      <c r="AG27" s="232"/>
      <c r="AH27" s="232"/>
      <c r="AI27" s="233">
        <f t="shared" si="2"/>
        <v>0</v>
      </c>
      <c r="AJ27" s="225"/>
      <c r="AK27" s="230"/>
      <c r="AL27" s="231"/>
      <c r="AM27" s="233">
        <f t="shared" si="3"/>
        <v>0</v>
      </c>
      <c r="AN27" s="225"/>
      <c r="AO27" s="230"/>
      <c r="AP27" s="231"/>
      <c r="AQ27" s="231"/>
      <c r="AR27" s="231"/>
      <c r="AS27" s="231"/>
      <c r="AT27" s="232"/>
      <c r="AU27" s="233">
        <f t="shared" si="4"/>
        <v>0</v>
      </c>
      <c r="AV27" s="68"/>
      <c r="AW27" s="32"/>
      <c r="AX27" s="225"/>
      <c r="AY27" s="230"/>
      <c r="AZ27" s="231"/>
      <c r="BA27" s="231"/>
      <c r="BB27" s="231"/>
      <c r="BC27" s="231"/>
      <c r="BD27" s="232"/>
      <c r="BE27" s="233">
        <f t="shared" si="5"/>
        <v>0</v>
      </c>
      <c r="BF27" s="68"/>
      <c r="BG27" s="32"/>
      <c r="BH27" s="68"/>
      <c r="BI27" s="32"/>
      <c r="BJ27" s="225"/>
      <c r="BK27" s="230"/>
      <c r="BL27" s="231"/>
      <c r="BM27" s="231"/>
      <c r="BN27" s="231"/>
      <c r="BO27" s="231"/>
      <c r="BP27" s="232"/>
      <c r="BQ27" s="233">
        <f t="shared" si="6"/>
        <v>0</v>
      </c>
    </row>
    <row r="28" spans="1:69" ht="12.75" customHeight="1">
      <c r="A28" s="184" t="s">
        <v>56</v>
      </c>
      <c r="B28" s="214">
        <v>24</v>
      </c>
      <c r="C28" s="123" t="s">
        <v>113</v>
      </c>
      <c r="D28" s="111">
        <f t="shared" si="0"/>
        <v>0</v>
      </c>
      <c r="E28" s="189"/>
      <c r="F28" s="131"/>
      <c r="G28" s="132"/>
      <c r="H28" s="132"/>
      <c r="I28" s="134"/>
      <c r="J28" s="132"/>
      <c r="K28" s="132"/>
      <c r="L28" s="132"/>
      <c r="M28" s="133"/>
      <c r="N28" s="140">
        <f t="shared" si="1"/>
        <v>0</v>
      </c>
      <c r="O28" s="67"/>
      <c r="P28" s="131"/>
      <c r="Q28" s="132"/>
      <c r="R28" s="132"/>
      <c r="S28" s="134"/>
      <c r="T28" s="132"/>
      <c r="U28" s="132"/>
      <c r="V28" s="132"/>
      <c r="W28" s="133"/>
      <c r="X28" s="68"/>
      <c r="Y28" s="32"/>
      <c r="Z28" s="225"/>
      <c r="AA28" s="230"/>
      <c r="AB28" s="231"/>
      <c r="AC28" s="231"/>
      <c r="AD28" s="231"/>
      <c r="AE28" s="231"/>
      <c r="AF28" s="232"/>
      <c r="AG28" s="232"/>
      <c r="AH28" s="232"/>
      <c r="AI28" s="233">
        <f t="shared" si="2"/>
        <v>0</v>
      </c>
      <c r="AJ28" s="225"/>
      <c r="AK28" s="230"/>
      <c r="AL28" s="231"/>
      <c r="AM28" s="233">
        <f t="shared" si="3"/>
        <v>0</v>
      </c>
      <c r="AN28" s="225"/>
      <c r="AO28" s="230"/>
      <c r="AP28" s="231"/>
      <c r="AQ28" s="231"/>
      <c r="AR28" s="231"/>
      <c r="AS28" s="231"/>
      <c r="AT28" s="232"/>
      <c r="AU28" s="233">
        <f t="shared" si="4"/>
        <v>0</v>
      </c>
      <c r="AV28" s="68"/>
      <c r="AW28" s="32"/>
      <c r="AX28" s="225"/>
      <c r="AY28" s="230"/>
      <c r="AZ28" s="231"/>
      <c r="BA28" s="231"/>
      <c r="BB28" s="231"/>
      <c r="BC28" s="231"/>
      <c r="BD28" s="232"/>
      <c r="BE28" s="233">
        <f t="shared" si="5"/>
        <v>0</v>
      </c>
      <c r="BF28" s="68"/>
      <c r="BG28" s="32"/>
      <c r="BH28" s="68"/>
      <c r="BI28" s="32"/>
      <c r="BJ28" s="225"/>
      <c r="BK28" s="230"/>
      <c r="BL28" s="231"/>
      <c r="BM28" s="231"/>
      <c r="BN28" s="231"/>
      <c r="BO28" s="231"/>
      <c r="BP28" s="232"/>
      <c r="BQ28" s="233">
        <f t="shared" si="6"/>
        <v>0</v>
      </c>
    </row>
    <row r="29" spans="1:69" ht="12.75" customHeight="1">
      <c r="A29" s="184" t="s">
        <v>56</v>
      </c>
      <c r="B29" s="215" t="s">
        <v>56</v>
      </c>
      <c r="C29" s="124" t="s">
        <v>24</v>
      </c>
      <c r="D29" s="111">
        <f t="shared" si="0"/>
        <v>0</v>
      </c>
      <c r="E29" s="189"/>
      <c r="F29" s="131"/>
      <c r="G29" s="132"/>
      <c r="H29" s="132"/>
      <c r="I29" s="134"/>
      <c r="J29" s="132"/>
      <c r="K29" s="132"/>
      <c r="L29" s="132"/>
      <c r="M29" s="133"/>
      <c r="N29" s="140">
        <f t="shared" si="1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  <c r="Z29" s="225"/>
      <c r="AA29" s="230"/>
      <c r="AB29" s="231"/>
      <c r="AC29" s="231"/>
      <c r="AD29" s="231"/>
      <c r="AE29" s="231"/>
      <c r="AF29" s="232"/>
      <c r="AG29" s="232"/>
      <c r="AH29" s="232"/>
      <c r="AI29" s="233">
        <f t="shared" si="2"/>
        <v>0</v>
      </c>
      <c r="AJ29" s="225"/>
      <c r="AK29" s="230"/>
      <c r="AL29" s="231"/>
      <c r="AM29" s="233">
        <f t="shared" si="3"/>
        <v>0</v>
      </c>
      <c r="AN29" s="225"/>
      <c r="AO29" s="230"/>
      <c r="AP29" s="231"/>
      <c r="AQ29" s="231"/>
      <c r="AR29" s="231"/>
      <c r="AS29" s="231"/>
      <c r="AT29" s="232"/>
      <c r="AU29" s="233">
        <f t="shared" si="4"/>
        <v>0</v>
      </c>
      <c r="AV29" s="68"/>
      <c r="AW29" s="32"/>
      <c r="AX29" s="225"/>
      <c r="AY29" s="230"/>
      <c r="AZ29" s="231"/>
      <c r="BA29" s="231"/>
      <c r="BB29" s="231"/>
      <c r="BC29" s="231"/>
      <c r="BD29" s="232"/>
      <c r="BE29" s="233">
        <f t="shared" si="5"/>
        <v>0</v>
      </c>
      <c r="BF29" s="68"/>
      <c r="BG29" s="32"/>
      <c r="BH29" s="68"/>
      <c r="BI29" s="32"/>
      <c r="BJ29" s="225"/>
      <c r="BK29" s="230"/>
      <c r="BL29" s="231"/>
      <c r="BM29" s="231"/>
      <c r="BN29" s="231"/>
      <c r="BO29" s="231"/>
      <c r="BP29" s="232"/>
      <c r="BQ29" s="233">
        <f t="shared" si="6"/>
        <v>0</v>
      </c>
    </row>
    <row r="30" spans="1:69" ht="12.75" customHeight="1">
      <c r="A30" s="184" t="s">
        <v>56</v>
      </c>
      <c r="B30" s="215" t="s">
        <v>56</v>
      </c>
      <c r="C30" s="124" t="s">
        <v>124</v>
      </c>
      <c r="D30" s="111">
        <f t="shared" si="0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1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  <c r="Z30" s="225"/>
      <c r="AA30" s="230"/>
      <c r="AB30" s="231"/>
      <c r="AC30" s="231"/>
      <c r="AD30" s="231"/>
      <c r="AE30" s="231"/>
      <c r="AF30" s="232"/>
      <c r="AG30" s="232"/>
      <c r="AH30" s="232"/>
      <c r="AI30" s="233">
        <f t="shared" si="2"/>
        <v>0</v>
      </c>
      <c r="AJ30" s="225"/>
      <c r="AK30" s="230"/>
      <c r="AL30" s="231"/>
      <c r="AM30" s="233">
        <f t="shared" si="3"/>
        <v>0</v>
      </c>
      <c r="AN30" s="225"/>
      <c r="AO30" s="230"/>
      <c r="AP30" s="231"/>
      <c r="AQ30" s="231"/>
      <c r="AR30" s="231"/>
      <c r="AS30" s="231"/>
      <c r="AT30" s="232"/>
      <c r="AU30" s="233">
        <f t="shared" si="4"/>
        <v>0</v>
      </c>
      <c r="AV30" s="68"/>
      <c r="AW30" s="32"/>
      <c r="AX30" s="225"/>
      <c r="AY30" s="230"/>
      <c r="AZ30" s="231"/>
      <c r="BA30" s="231"/>
      <c r="BB30" s="231"/>
      <c r="BC30" s="231"/>
      <c r="BD30" s="232"/>
      <c r="BE30" s="233">
        <f t="shared" si="5"/>
        <v>0</v>
      </c>
      <c r="BF30" s="68"/>
      <c r="BG30" s="32"/>
      <c r="BH30" s="68"/>
      <c r="BI30" s="32"/>
      <c r="BJ30" s="225"/>
      <c r="BK30" s="230"/>
      <c r="BL30" s="231"/>
      <c r="BM30" s="231"/>
      <c r="BN30" s="231"/>
      <c r="BO30" s="231"/>
      <c r="BP30" s="232"/>
      <c r="BQ30" s="233">
        <f t="shared" si="6"/>
        <v>0</v>
      </c>
    </row>
    <row r="31" spans="1:69" ht="12.75" customHeight="1">
      <c r="A31" s="184" t="s">
        <v>56</v>
      </c>
      <c r="B31" s="215" t="s">
        <v>56</v>
      </c>
      <c r="C31" s="123" t="s">
        <v>25</v>
      </c>
      <c r="D31" s="111">
        <f t="shared" si="0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1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  <c r="Z31" s="225"/>
      <c r="AA31" s="230"/>
      <c r="AB31" s="231"/>
      <c r="AC31" s="231"/>
      <c r="AD31" s="231"/>
      <c r="AE31" s="231"/>
      <c r="AF31" s="232"/>
      <c r="AG31" s="232"/>
      <c r="AH31" s="232"/>
      <c r="AI31" s="233">
        <f t="shared" si="2"/>
        <v>0</v>
      </c>
      <c r="AJ31" s="225"/>
      <c r="AK31" s="230"/>
      <c r="AL31" s="231"/>
      <c r="AM31" s="233">
        <f t="shared" si="3"/>
        <v>0</v>
      </c>
      <c r="AN31" s="225"/>
      <c r="AO31" s="230"/>
      <c r="AP31" s="231"/>
      <c r="AQ31" s="231"/>
      <c r="AR31" s="231"/>
      <c r="AS31" s="231"/>
      <c r="AT31" s="232"/>
      <c r="AU31" s="233">
        <f t="shared" si="4"/>
        <v>0</v>
      </c>
      <c r="AV31" s="68"/>
      <c r="AW31" s="32"/>
      <c r="AX31" s="225"/>
      <c r="AY31" s="230"/>
      <c r="AZ31" s="231"/>
      <c r="BA31" s="231"/>
      <c r="BB31" s="231"/>
      <c r="BC31" s="231"/>
      <c r="BD31" s="232"/>
      <c r="BE31" s="233">
        <f t="shared" si="5"/>
        <v>0</v>
      </c>
      <c r="BF31" s="68"/>
      <c r="BG31" s="32"/>
      <c r="BH31" s="68"/>
      <c r="BI31" s="32"/>
      <c r="BJ31" s="225"/>
      <c r="BK31" s="230"/>
      <c r="BL31" s="231"/>
      <c r="BM31" s="231"/>
      <c r="BN31" s="231"/>
      <c r="BO31" s="231"/>
      <c r="BP31" s="232"/>
      <c r="BQ31" s="233">
        <f t="shared" si="6"/>
        <v>0</v>
      </c>
    </row>
    <row r="32" spans="1:69" ht="12.75" customHeight="1">
      <c r="A32" s="184" t="s">
        <v>56</v>
      </c>
      <c r="B32" s="215" t="s">
        <v>56</v>
      </c>
      <c r="C32" s="123" t="s">
        <v>26</v>
      </c>
      <c r="D32" s="111">
        <f t="shared" si="0"/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t="shared" si="1"/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  <c r="Z32" s="225"/>
      <c r="AA32" s="234"/>
      <c r="AB32" s="235"/>
      <c r="AC32" s="235"/>
      <c r="AD32" s="235"/>
      <c r="AE32" s="235"/>
      <c r="AF32" s="236"/>
      <c r="AG32" s="236"/>
      <c r="AH32" s="236"/>
      <c r="AI32" s="233">
        <f t="shared" si="2"/>
        <v>0</v>
      </c>
      <c r="AJ32" s="225"/>
      <c r="AK32" s="234"/>
      <c r="AL32" s="235"/>
      <c r="AM32" s="233">
        <f t="shared" si="3"/>
        <v>0</v>
      </c>
      <c r="AN32" s="225"/>
      <c r="AO32" s="234"/>
      <c r="AP32" s="235"/>
      <c r="AQ32" s="235"/>
      <c r="AR32" s="235"/>
      <c r="AS32" s="235"/>
      <c r="AT32" s="236"/>
      <c r="AU32" s="233">
        <f t="shared" si="4"/>
        <v>0</v>
      </c>
      <c r="AV32" s="68"/>
      <c r="AW32" s="32"/>
      <c r="AX32" s="225"/>
      <c r="AY32" s="234"/>
      <c r="AZ32" s="235"/>
      <c r="BA32" s="235"/>
      <c r="BB32" s="235"/>
      <c r="BC32" s="235"/>
      <c r="BD32" s="236"/>
      <c r="BE32" s="233">
        <f t="shared" si="5"/>
        <v>0</v>
      </c>
      <c r="BF32" s="68"/>
      <c r="BG32" s="32"/>
      <c r="BH32" s="68"/>
      <c r="BI32" s="32"/>
      <c r="BJ32" s="225"/>
      <c r="BK32" s="234"/>
      <c r="BL32" s="235"/>
      <c r="BM32" s="235"/>
      <c r="BN32" s="235"/>
      <c r="BO32" s="235"/>
      <c r="BP32" s="236"/>
      <c r="BQ32" s="233">
        <f t="shared" si="6"/>
        <v>0</v>
      </c>
    </row>
    <row r="33" spans="1:69" ht="12.75" customHeight="1">
      <c r="A33" s="184" t="s">
        <v>56</v>
      </c>
      <c r="B33" s="215" t="s">
        <v>56</v>
      </c>
      <c r="C33" s="123" t="s">
        <v>53</v>
      </c>
      <c r="D33" s="111">
        <f t="shared" si="0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1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  <c r="Z33" s="225"/>
      <c r="AA33" s="234"/>
      <c r="AB33" s="235"/>
      <c r="AC33" s="235"/>
      <c r="AD33" s="235"/>
      <c r="AE33" s="235"/>
      <c r="AF33" s="236"/>
      <c r="AG33" s="236"/>
      <c r="AH33" s="236"/>
      <c r="AI33" s="233">
        <f t="shared" si="2"/>
        <v>0</v>
      </c>
      <c r="AJ33" s="225"/>
      <c r="AK33" s="234"/>
      <c r="AL33" s="235"/>
      <c r="AM33" s="233">
        <f t="shared" si="3"/>
        <v>0</v>
      </c>
      <c r="AN33" s="225"/>
      <c r="AO33" s="234"/>
      <c r="AP33" s="235"/>
      <c r="AQ33" s="235"/>
      <c r="AR33" s="235"/>
      <c r="AS33" s="235"/>
      <c r="AT33" s="236"/>
      <c r="AU33" s="233">
        <f t="shared" si="4"/>
        <v>0</v>
      </c>
      <c r="AV33" s="68"/>
      <c r="AW33" s="32"/>
      <c r="AX33" s="225"/>
      <c r="AY33" s="234"/>
      <c r="AZ33" s="235"/>
      <c r="BA33" s="235"/>
      <c r="BB33" s="235"/>
      <c r="BC33" s="235"/>
      <c r="BD33" s="236"/>
      <c r="BE33" s="233">
        <f t="shared" si="5"/>
        <v>0</v>
      </c>
      <c r="BF33" s="68"/>
      <c r="BG33" s="32"/>
      <c r="BH33" s="68"/>
      <c r="BI33" s="32"/>
      <c r="BJ33" s="225"/>
      <c r="BK33" s="234"/>
      <c r="BL33" s="235"/>
      <c r="BM33" s="235"/>
      <c r="BN33" s="235"/>
      <c r="BO33" s="235"/>
      <c r="BP33" s="236"/>
      <c r="BQ33" s="233">
        <f t="shared" si="6"/>
        <v>0</v>
      </c>
    </row>
    <row r="34" spans="1:69" ht="12.75" customHeight="1">
      <c r="A34" s="184" t="s">
        <v>56</v>
      </c>
      <c r="B34" s="215" t="s">
        <v>56</v>
      </c>
      <c r="C34" s="123" t="s">
        <v>60</v>
      </c>
      <c r="D34" s="111">
        <f t="shared" si="0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1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  <c r="Z34" s="225"/>
      <c r="AA34" s="234"/>
      <c r="AB34" s="235"/>
      <c r="AC34" s="235"/>
      <c r="AD34" s="235"/>
      <c r="AE34" s="235"/>
      <c r="AF34" s="236"/>
      <c r="AG34" s="236"/>
      <c r="AH34" s="237"/>
      <c r="AI34" s="238">
        <f t="shared" si="2"/>
        <v>0</v>
      </c>
      <c r="AJ34" s="225"/>
      <c r="AK34" s="234"/>
      <c r="AL34" s="235"/>
      <c r="AM34" s="238">
        <f t="shared" si="3"/>
        <v>0</v>
      </c>
      <c r="AN34" s="225"/>
      <c r="AO34" s="234"/>
      <c r="AP34" s="235"/>
      <c r="AQ34" s="235"/>
      <c r="AR34" s="235"/>
      <c r="AS34" s="235"/>
      <c r="AT34" s="237"/>
      <c r="AU34" s="238">
        <f t="shared" si="4"/>
        <v>0</v>
      </c>
      <c r="AV34" s="68"/>
      <c r="AW34" s="32"/>
      <c r="AX34" s="225"/>
      <c r="AY34" s="234"/>
      <c r="AZ34" s="235"/>
      <c r="BA34" s="235"/>
      <c r="BB34" s="235"/>
      <c r="BC34" s="235"/>
      <c r="BD34" s="237"/>
      <c r="BE34" s="238">
        <f t="shared" si="5"/>
        <v>0</v>
      </c>
      <c r="BF34" s="68"/>
      <c r="BG34" s="32"/>
      <c r="BH34" s="68"/>
      <c r="BI34" s="32"/>
      <c r="BJ34" s="225"/>
      <c r="BK34" s="234"/>
      <c r="BL34" s="235"/>
      <c r="BM34" s="235"/>
      <c r="BN34" s="235"/>
      <c r="BO34" s="235"/>
      <c r="BP34" s="237"/>
      <c r="BQ34" s="238">
        <f t="shared" si="6"/>
        <v>0</v>
      </c>
    </row>
    <row r="35" spans="1:69" ht="12.75" customHeight="1">
      <c r="A35" s="184" t="s">
        <v>56</v>
      </c>
      <c r="B35" s="215" t="s">
        <v>56</v>
      </c>
      <c r="C35" s="123" t="s">
        <v>186</v>
      </c>
      <c r="D35" s="111">
        <f t="shared" si="0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1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  <c r="Z35" s="225"/>
      <c r="AA35" s="230"/>
      <c r="AB35" s="231"/>
      <c r="AC35" s="231"/>
      <c r="AD35" s="231"/>
      <c r="AE35" s="231"/>
      <c r="AF35" s="232"/>
      <c r="AG35" s="232"/>
      <c r="AH35" s="239"/>
      <c r="AI35" s="238">
        <f t="shared" si="2"/>
        <v>0</v>
      </c>
      <c r="AJ35" s="225"/>
      <c r="AK35" s="230"/>
      <c r="AL35" s="231"/>
      <c r="AM35" s="238">
        <f t="shared" si="3"/>
        <v>0</v>
      </c>
      <c r="AN35" s="225"/>
      <c r="AO35" s="230"/>
      <c r="AP35" s="231"/>
      <c r="AQ35" s="231"/>
      <c r="AR35" s="231"/>
      <c r="AS35" s="231"/>
      <c r="AT35" s="239"/>
      <c r="AU35" s="238">
        <f t="shared" si="4"/>
        <v>0</v>
      </c>
      <c r="AV35" s="68"/>
      <c r="AW35" s="32"/>
      <c r="AX35" s="225"/>
      <c r="AY35" s="230"/>
      <c r="AZ35" s="231"/>
      <c r="BA35" s="231"/>
      <c r="BB35" s="231"/>
      <c r="BC35" s="231"/>
      <c r="BD35" s="239"/>
      <c r="BE35" s="238">
        <f t="shared" si="5"/>
        <v>0</v>
      </c>
      <c r="BF35" s="68"/>
      <c r="BG35" s="32"/>
      <c r="BH35" s="68"/>
      <c r="BI35" s="32"/>
      <c r="BJ35" s="225"/>
      <c r="BK35" s="234"/>
      <c r="BL35" s="235"/>
      <c r="BM35" s="235"/>
      <c r="BN35" s="235"/>
      <c r="BO35" s="235"/>
      <c r="BP35" s="237"/>
      <c r="BQ35" s="254">
        <f t="shared" si="6"/>
        <v>0</v>
      </c>
    </row>
    <row r="36" spans="1:69" ht="12.75" customHeight="1">
      <c r="A36" s="184" t="s">
        <v>56</v>
      </c>
      <c r="B36" s="215" t="s">
        <v>56</v>
      </c>
      <c r="C36" s="123" t="s">
        <v>55</v>
      </c>
      <c r="D36" s="111">
        <f t="shared" si="0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1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  <c r="Z36" s="225"/>
      <c r="AA36" s="230"/>
      <c r="AB36" s="231"/>
      <c r="AC36" s="231"/>
      <c r="AD36" s="231"/>
      <c r="AE36" s="231"/>
      <c r="AF36" s="232"/>
      <c r="AG36" s="232"/>
      <c r="AH36" s="239"/>
      <c r="AI36" s="238">
        <f t="shared" si="2"/>
        <v>0</v>
      </c>
      <c r="AJ36" s="225"/>
      <c r="AK36" s="230"/>
      <c r="AL36" s="231"/>
      <c r="AM36" s="238">
        <f t="shared" si="3"/>
        <v>0</v>
      </c>
      <c r="AN36" s="225"/>
      <c r="AO36" s="230"/>
      <c r="AP36" s="231"/>
      <c r="AQ36" s="231"/>
      <c r="AR36" s="231"/>
      <c r="AS36" s="231"/>
      <c r="AT36" s="239"/>
      <c r="AU36" s="238">
        <f t="shared" si="4"/>
        <v>0</v>
      </c>
      <c r="AV36" s="251"/>
      <c r="AW36" s="32"/>
      <c r="AX36" s="225"/>
      <c r="AY36" s="230"/>
      <c r="AZ36" s="231"/>
      <c r="BA36" s="231"/>
      <c r="BB36" s="231"/>
      <c r="BC36" s="231"/>
      <c r="BD36" s="239"/>
      <c r="BE36" s="238">
        <f t="shared" si="5"/>
        <v>0</v>
      </c>
      <c r="BF36" s="251"/>
      <c r="BG36" s="32"/>
      <c r="BH36" s="68"/>
      <c r="BI36" s="32"/>
      <c r="BJ36" s="225"/>
      <c r="BK36" s="230"/>
      <c r="BL36" s="231"/>
      <c r="BM36" s="231"/>
      <c r="BN36" s="231"/>
      <c r="BO36" s="231"/>
      <c r="BP36" s="239"/>
      <c r="BQ36" s="238">
        <f t="shared" si="6"/>
        <v>0</v>
      </c>
    </row>
    <row r="37" spans="1:69" ht="12.75" customHeight="1">
      <c r="A37" s="184" t="s">
        <v>56</v>
      </c>
      <c r="B37" s="215" t="s">
        <v>56</v>
      </c>
      <c r="C37" s="123" t="s">
        <v>23</v>
      </c>
      <c r="D37" s="111">
        <f t="shared" si="0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1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  <c r="Z37" s="225"/>
      <c r="AA37" s="230"/>
      <c r="AB37" s="231"/>
      <c r="AC37" s="231"/>
      <c r="AD37" s="231"/>
      <c r="AE37" s="231"/>
      <c r="AF37" s="232"/>
      <c r="AG37" s="232"/>
      <c r="AH37" s="239"/>
      <c r="AI37" s="238">
        <f t="shared" si="2"/>
        <v>0</v>
      </c>
      <c r="AJ37" s="225"/>
      <c r="AK37" s="230"/>
      <c r="AL37" s="231"/>
      <c r="AM37" s="238">
        <f t="shared" si="3"/>
        <v>0</v>
      </c>
      <c r="AN37" s="225"/>
      <c r="AO37" s="230"/>
      <c r="AP37" s="231"/>
      <c r="AQ37" s="231"/>
      <c r="AR37" s="231"/>
      <c r="AS37" s="231"/>
      <c r="AT37" s="239"/>
      <c r="AU37" s="238">
        <f t="shared" si="4"/>
        <v>0</v>
      </c>
      <c r="AV37" s="252"/>
      <c r="AW37" s="32"/>
      <c r="AX37" s="225"/>
      <c r="AY37" s="230"/>
      <c r="AZ37" s="231"/>
      <c r="BA37" s="231"/>
      <c r="BB37" s="231"/>
      <c r="BC37" s="231"/>
      <c r="BD37" s="239"/>
      <c r="BE37" s="238">
        <f t="shared" si="5"/>
        <v>0</v>
      </c>
      <c r="BF37" s="252"/>
      <c r="BG37" s="32"/>
      <c r="BH37" s="68"/>
      <c r="BI37" s="32"/>
      <c r="BJ37" s="225"/>
      <c r="BK37" s="230"/>
      <c r="BL37" s="231"/>
      <c r="BM37" s="231"/>
      <c r="BN37" s="231"/>
      <c r="BO37" s="231"/>
      <c r="BP37" s="239"/>
      <c r="BQ37" s="238">
        <f>SUM(BK37:BP37)</f>
        <v>0</v>
      </c>
    </row>
    <row r="38" spans="1:69" ht="15.75" thickBot="1">
      <c r="A38" s="185" t="s">
        <v>56</v>
      </c>
      <c r="B38" s="216" t="s">
        <v>56</v>
      </c>
      <c r="C38" s="129" t="s">
        <v>46</v>
      </c>
      <c r="D38" s="245">
        <f t="shared" si="0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1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  <c r="Z38" s="225"/>
      <c r="AA38" s="240"/>
      <c r="AB38" s="241"/>
      <c r="AC38" s="241"/>
      <c r="AD38" s="241"/>
      <c r="AE38" s="241"/>
      <c r="AF38" s="242"/>
      <c r="AG38" s="242"/>
      <c r="AH38" s="243"/>
      <c r="AI38" s="244">
        <f t="shared" si="2"/>
        <v>0</v>
      </c>
      <c r="AJ38" s="225"/>
      <c r="AK38" s="240"/>
      <c r="AL38" s="241"/>
      <c r="AM38" s="244">
        <f t="shared" si="3"/>
        <v>0</v>
      </c>
      <c r="AN38" s="225"/>
      <c r="AO38" s="240"/>
      <c r="AP38" s="241"/>
      <c r="AQ38" s="241"/>
      <c r="AR38" s="241"/>
      <c r="AS38" s="241"/>
      <c r="AT38" s="243"/>
      <c r="AU38" s="244">
        <f t="shared" si="4"/>
        <v>0</v>
      </c>
      <c r="AV38" s="253"/>
      <c r="AW38" s="38"/>
      <c r="AX38" s="225"/>
      <c r="AY38" s="240"/>
      <c r="AZ38" s="241"/>
      <c r="BA38" s="241"/>
      <c r="BB38" s="241"/>
      <c r="BC38" s="241"/>
      <c r="BD38" s="243"/>
      <c r="BE38" s="244">
        <f t="shared" si="5"/>
        <v>0</v>
      </c>
      <c r="BF38" s="253"/>
      <c r="BG38" s="38"/>
      <c r="BH38" s="68"/>
      <c r="BI38" s="38"/>
      <c r="BJ38" s="225"/>
      <c r="BK38" s="240"/>
      <c r="BL38" s="241"/>
      <c r="BM38" s="241"/>
      <c r="BN38" s="241"/>
      <c r="BO38" s="241"/>
      <c r="BP38" s="243"/>
      <c r="BQ38" s="244">
        <f>SUM(BK38:BP38)</f>
        <v>0</v>
      </c>
    </row>
    <row r="39" spans="2:23" ht="15">
      <c r="B39" s="187"/>
      <c r="C39" s="128"/>
      <c r="D39" s="31"/>
      <c r="E39" s="26"/>
      <c r="F39" s="26"/>
      <c r="G39" s="26"/>
      <c r="H39" s="27"/>
      <c r="I39" s="50"/>
      <c r="J39" s="28"/>
      <c r="K39" s="29"/>
      <c r="L39" s="29"/>
      <c r="M39" s="29" t="s">
        <v>120</v>
      </c>
      <c r="N39" s="221">
        <f>SUM(N4:N38)</f>
        <v>111</v>
      </c>
      <c r="O39" s="219" t="s">
        <v>410</v>
      </c>
      <c r="P39" s="219"/>
      <c r="Q39" s="26"/>
      <c r="R39" s="27"/>
      <c r="S39" s="50"/>
      <c r="T39" s="28"/>
      <c r="U39" s="29"/>
      <c r="V39" s="29"/>
      <c r="W39" s="29"/>
    </row>
    <row r="40" spans="2:23" ht="12.75">
      <c r="B40" s="218" t="s">
        <v>81</v>
      </c>
      <c r="D40" s="112">
        <v>43675</v>
      </c>
      <c r="F40" s="22"/>
      <c r="H40" s="22"/>
      <c r="I40" s="51"/>
      <c r="M40" s="22"/>
      <c r="N40" s="22"/>
      <c r="P40" s="22"/>
      <c r="Q40" s="22"/>
      <c r="R40" s="22"/>
      <c r="S40" s="51"/>
      <c r="W40" s="22"/>
    </row>
    <row r="41" spans="3:23" ht="12.75">
      <c r="C41" s="113" t="s">
        <v>106</v>
      </c>
      <c r="E41" s="29"/>
      <c r="F41" s="36"/>
      <c r="G41" s="36"/>
      <c r="H41" s="36"/>
      <c r="I41" s="52"/>
      <c r="M41" s="29"/>
      <c r="N41" s="29"/>
      <c r="O41" s="29"/>
      <c r="P41" s="36"/>
      <c r="Q41" s="36"/>
      <c r="R41" s="36"/>
      <c r="S41" s="52"/>
      <c r="W41" s="29"/>
    </row>
    <row r="42" spans="5:19" ht="12.75">
      <c r="E42" s="25"/>
      <c r="F42" s="25"/>
      <c r="G42" s="25"/>
      <c r="H42" s="25"/>
      <c r="I42" s="53"/>
      <c r="O42" s="25"/>
      <c r="P42" s="25"/>
      <c r="Q42" s="25"/>
      <c r="R42" s="25"/>
      <c r="S42" s="53"/>
    </row>
    <row r="43" spans="1:19" ht="12.75">
      <c r="A43" s="319" t="s">
        <v>299</v>
      </c>
      <c r="B43" s="202"/>
      <c r="C43" s="320"/>
      <c r="D43" s="203"/>
      <c r="E43" s="203"/>
      <c r="F43" s="324"/>
      <c r="G43" s="25"/>
      <c r="H43" s="25"/>
      <c r="I43" s="53"/>
      <c r="O43" s="25"/>
      <c r="P43" s="25"/>
      <c r="Q43" s="25"/>
      <c r="R43" s="25"/>
      <c r="S43" s="53"/>
    </row>
    <row r="44" spans="1:21" ht="12.75">
      <c r="A44" s="321" t="s">
        <v>694</v>
      </c>
      <c r="B44" s="202"/>
      <c r="C44" s="322"/>
      <c r="D44" s="203"/>
      <c r="E44" s="203"/>
      <c r="F44" s="324"/>
      <c r="G44" s="25"/>
      <c r="H44" s="25"/>
      <c r="I44" s="53"/>
      <c r="K44" s="34"/>
      <c r="O44" s="25"/>
      <c r="P44" s="25"/>
      <c r="Q44" s="25"/>
      <c r="R44" s="25"/>
      <c r="S44" s="53"/>
      <c r="U44" s="34"/>
    </row>
    <row r="45" spans="1:19" ht="12.75">
      <c r="A45" s="321" t="s">
        <v>300</v>
      </c>
      <c r="B45" s="202"/>
      <c r="C45" s="322"/>
      <c r="D45" s="203"/>
      <c r="E45" s="203"/>
      <c r="F45" s="324"/>
      <c r="G45" s="25"/>
      <c r="H45" s="25"/>
      <c r="I45" s="53"/>
      <c r="O45" s="25"/>
      <c r="P45" s="25"/>
      <c r="Q45" s="25"/>
      <c r="R45" s="25"/>
      <c r="S45" s="53"/>
    </row>
    <row r="46" spans="3:21" ht="12.75">
      <c r="C46" s="33"/>
      <c r="D46" s="97"/>
      <c r="E46" s="25"/>
      <c r="F46" s="25"/>
      <c r="G46" s="25"/>
      <c r="H46" s="25"/>
      <c r="I46" s="53"/>
      <c r="K46" s="25"/>
      <c r="O46" s="25"/>
      <c r="P46" s="25"/>
      <c r="Q46" s="25"/>
      <c r="R46" s="25"/>
      <c r="S46" s="53"/>
      <c r="U46" s="25"/>
    </row>
    <row r="47" spans="3:23" ht="12.75">
      <c r="C47" s="220" t="s">
        <v>409</v>
      </c>
      <c r="D47" s="96">
        <f>SUM(D4:D38)</f>
        <v>1965</v>
      </c>
      <c r="E47" s="25"/>
      <c r="F47" s="25"/>
      <c r="G47" s="25"/>
      <c r="H47" s="25"/>
      <c r="I47" s="53"/>
      <c r="M47" s="25"/>
      <c r="N47" s="25"/>
      <c r="O47" s="25"/>
      <c r="P47" s="25"/>
      <c r="Q47" s="25"/>
      <c r="R47" s="25"/>
      <c r="S47" s="53"/>
      <c r="W47" s="25"/>
    </row>
    <row r="48" spans="5:19" ht="12.75">
      <c r="E48" s="25"/>
      <c r="F48" s="25"/>
      <c r="G48" s="25"/>
      <c r="H48" s="25"/>
      <c r="I48" s="53"/>
      <c r="O48" s="25"/>
      <c r="P48" s="25"/>
      <c r="Q48" s="25"/>
      <c r="R48" s="25"/>
      <c r="S48" s="53"/>
    </row>
  </sheetData>
  <sheetProtection/>
  <mergeCells count="15">
    <mergeCell ref="A1:A3"/>
    <mergeCell ref="B1:B3"/>
    <mergeCell ref="F1:M2"/>
    <mergeCell ref="N1:N3"/>
    <mergeCell ref="P1:W2"/>
    <mergeCell ref="D1:D3"/>
    <mergeCell ref="BG1:BG2"/>
    <mergeCell ref="BI1:BI2"/>
    <mergeCell ref="BK1:BQ2"/>
    <mergeCell ref="Y1:Y2"/>
    <mergeCell ref="AA1:AI2"/>
    <mergeCell ref="AK1:AM2"/>
    <mergeCell ref="AO1:AU2"/>
    <mergeCell ref="AW1:AW2"/>
    <mergeCell ref="AY1:B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4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96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26" width="2.710937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28125" style="24" customWidth="1"/>
    <col min="34" max="34" width="6.00390625" style="24" customWidth="1"/>
    <col min="35" max="35" width="6.421875" style="24" bestFit="1" customWidth="1"/>
    <col min="36" max="36" width="2.7109375" style="24" customWidth="1"/>
    <col min="37" max="37" width="6.28125" style="24" customWidth="1"/>
    <col min="38" max="38" width="6.00390625" style="24" customWidth="1"/>
    <col min="39" max="39" width="6.421875" style="24" bestFit="1" customWidth="1"/>
    <col min="40" max="40" width="2.7109375" style="24" customWidth="1"/>
    <col min="41" max="46" width="5.7109375" style="24" customWidth="1"/>
    <col min="47" max="47" width="6.421875" style="24" bestFit="1" customWidth="1"/>
    <col min="48" max="48" width="2.7109375" style="10" customWidth="1"/>
    <col min="49" max="49" width="9.28125" style="24" customWidth="1"/>
    <col min="50" max="50" width="2.7109375" style="24" customWidth="1"/>
    <col min="51" max="56" width="5.7109375" style="24" customWidth="1"/>
    <col min="57" max="57" width="6.421875" style="24" bestFit="1" customWidth="1"/>
    <col min="58" max="58" width="2.7109375" style="10" customWidth="1"/>
    <col min="59" max="59" width="9.28125" style="24" customWidth="1"/>
    <col min="60" max="60" width="2.7109375" style="10" customWidth="1"/>
    <col min="61" max="61" width="6.421875" style="24" customWidth="1"/>
    <col min="62" max="62" width="2.7109375" style="24" customWidth="1"/>
    <col min="63" max="68" width="5.7109375" style="24" customWidth="1"/>
    <col min="69" max="69" width="6.421875" style="24" bestFit="1" customWidth="1"/>
    <col min="70" max="70" width="2.7109375" style="24" customWidth="1"/>
    <col min="71" max="71" width="6.28125" style="24" customWidth="1"/>
    <col min="72" max="72" width="6.00390625" style="24" customWidth="1"/>
    <col min="73" max="73" width="6.28125" style="24" customWidth="1"/>
    <col min="74" max="74" width="6.00390625" style="24" customWidth="1"/>
    <col min="75" max="75" width="6.28125" style="24" customWidth="1"/>
    <col min="76" max="76" width="6.00390625" style="24" customWidth="1"/>
    <col min="77" max="77" width="6.28125" style="24" customWidth="1"/>
    <col min="78" max="78" width="6.00390625" style="24" customWidth="1"/>
    <col min="79" max="79" width="6.421875" style="24" bestFit="1" customWidth="1"/>
    <col min="80" max="16384" width="11.421875" style="24" customWidth="1"/>
  </cols>
  <sheetData>
    <row r="1" spans="1:79" ht="12.75" customHeight="1">
      <c r="A1" s="461">
        <v>2019</v>
      </c>
      <c r="B1" s="464">
        <v>2018</v>
      </c>
      <c r="C1" s="181" t="s">
        <v>50</v>
      </c>
      <c r="D1" s="453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  <c r="Z1" s="222"/>
      <c r="AA1" s="477" t="s">
        <v>411</v>
      </c>
      <c r="AB1" s="478"/>
      <c r="AC1" s="478"/>
      <c r="AD1" s="478"/>
      <c r="AE1" s="478"/>
      <c r="AF1" s="478"/>
      <c r="AG1" s="478"/>
      <c r="AH1" s="478"/>
      <c r="AI1" s="479"/>
      <c r="AJ1" s="222"/>
      <c r="AK1" s="471" t="s">
        <v>418</v>
      </c>
      <c r="AL1" s="472"/>
      <c r="AM1" s="473"/>
      <c r="AN1" s="222"/>
      <c r="AO1" s="477" t="s">
        <v>429</v>
      </c>
      <c r="AP1" s="478"/>
      <c r="AQ1" s="478"/>
      <c r="AR1" s="478"/>
      <c r="AS1" s="478"/>
      <c r="AT1" s="478"/>
      <c r="AU1" s="479"/>
      <c r="AV1" s="68"/>
      <c r="AW1" s="456" t="s">
        <v>422</v>
      </c>
      <c r="AX1" s="222"/>
      <c r="AY1" s="477" t="s">
        <v>444</v>
      </c>
      <c r="AZ1" s="478"/>
      <c r="BA1" s="478"/>
      <c r="BB1" s="478"/>
      <c r="BC1" s="478"/>
      <c r="BD1" s="478"/>
      <c r="BE1" s="479"/>
      <c r="BF1" s="68"/>
      <c r="BG1" s="456" t="s">
        <v>445</v>
      </c>
      <c r="BH1" s="68"/>
      <c r="BI1" s="456" t="s">
        <v>446</v>
      </c>
      <c r="BJ1" s="222"/>
      <c r="BK1" s="477" t="s">
        <v>450</v>
      </c>
      <c r="BL1" s="478"/>
      <c r="BM1" s="478"/>
      <c r="BN1" s="478"/>
      <c r="BO1" s="478"/>
      <c r="BP1" s="478"/>
      <c r="BQ1" s="479"/>
      <c r="BR1" s="222"/>
      <c r="BS1" s="477" t="s">
        <v>451</v>
      </c>
      <c r="BT1" s="478"/>
      <c r="BU1" s="478"/>
      <c r="BV1" s="478"/>
      <c r="BW1" s="478"/>
      <c r="BX1" s="478"/>
      <c r="BY1" s="478"/>
      <c r="BZ1" s="478"/>
      <c r="CA1" s="479"/>
    </row>
    <row r="2" spans="1:79" ht="20.25" customHeight="1" thickBot="1">
      <c r="A2" s="462"/>
      <c r="B2" s="465"/>
      <c r="C2" s="94" t="s">
        <v>54</v>
      </c>
      <c r="D2" s="454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  <c r="Z2" s="69"/>
      <c r="AA2" s="480"/>
      <c r="AB2" s="481"/>
      <c r="AC2" s="481"/>
      <c r="AD2" s="481"/>
      <c r="AE2" s="481"/>
      <c r="AF2" s="481"/>
      <c r="AG2" s="481"/>
      <c r="AH2" s="481"/>
      <c r="AI2" s="482"/>
      <c r="AJ2" s="69"/>
      <c r="AK2" s="474"/>
      <c r="AL2" s="475"/>
      <c r="AM2" s="476"/>
      <c r="AN2" s="69"/>
      <c r="AO2" s="480"/>
      <c r="AP2" s="481"/>
      <c r="AQ2" s="481"/>
      <c r="AR2" s="481"/>
      <c r="AS2" s="481"/>
      <c r="AT2" s="481"/>
      <c r="AU2" s="482"/>
      <c r="AV2" s="68"/>
      <c r="AW2" s="457"/>
      <c r="AX2" s="69"/>
      <c r="AY2" s="480"/>
      <c r="AZ2" s="481"/>
      <c r="BA2" s="481"/>
      <c r="BB2" s="481"/>
      <c r="BC2" s="481"/>
      <c r="BD2" s="481"/>
      <c r="BE2" s="482"/>
      <c r="BF2" s="68"/>
      <c r="BG2" s="457"/>
      <c r="BH2" s="68"/>
      <c r="BI2" s="457"/>
      <c r="BJ2" s="69"/>
      <c r="BK2" s="480"/>
      <c r="BL2" s="481"/>
      <c r="BM2" s="481"/>
      <c r="BN2" s="481"/>
      <c r="BO2" s="481"/>
      <c r="BP2" s="481"/>
      <c r="BQ2" s="482"/>
      <c r="BR2" s="69"/>
      <c r="BS2" s="480"/>
      <c r="BT2" s="481"/>
      <c r="BU2" s="481"/>
      <c r="BV2" s="481"/>
      <c r="BW2" s="481"/>
      <c r="BX2" s="481"/>
      <c r="BY2" s="481"/>
      <c r="BZ2" s="481"/>
      <c r="CA2" s="482"/>
    </row>
    <row r="3" spans="1:79" ht="13.5" customHeight="1" thickBot="1">
      <c r="A3" s="463"/>
      <c r="B3" s="466"/>
      <c r="C3" s="95" t="s">
        <v>16</v>
      </c>
      <c r="D3" s="455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  <c r="Z3" s="223"/>
      <c r="AA3" s="66" t="s">
        <v>187</v>
      </c>
      <c r="AB3" s="44" t="s">
        <v>188</v>
      </c>
      <c r="AC3" s="44" t="s">
        <v>189</v>
      </c>
      <c r="AD3" s="49" t="s">
        <v>190</v>
      </c>
      <c r="AE3" s="45" t="s">
        <v>75</v>
      </c>
      <c r="AF3" s="45" t="s">
        <v>76</v>
      </c>
      <c r="AG3" s="45" t="s">
        <v>78</v>
      </c>
      <c r="AH3" s="46" t="s">
        <v>79</v>
      </c>
      <c r="AI3" s="224" t="s">
        <v>0</v>
      </c>
      <c r="AJ3" s="223"/>
      <c r="AK3" s="66" t="s">
        <v>419</v>
      </c>
      <c r="AL3" s="44" t="s">
        <v>420</v>
      </c>
      <c r="AM3" s="224" t="s">
        <v>0</v>
      </c>
      <c r="AN3" s="223"/>
      <c r="AO3" s="248" t="s">
        <v>423</v>
      </c>
      <c r="AP3" s="249" t="s">
        <v>424</v>
      </c>
      <c r="AQ3" s="249" t="s">
        <v>425</v>
      </c>
      <c r="AR3" s="249" t="s">
        <v>426</v>
      </c>
      <c r="AS3" s="250" t="s">
        <v>427</v>
      </c>
      <c r="AT3" s="250" t="s">
        <v>428</v>
      </c>
      <c r="AU3" s="224" t="s">
        <v>0</v>
      </c>
      <c r="AV3" s="68"/>
      <c r="AW3" s="37" t="s">
        <v>0</v>
      </c>
      <c r="AX3" s="223"/>
      <c r="AY3" s="248" t="s">
        <v>423</v>
      </c>
      <c r="AZ3" s="249" t="s">
        <v>424</v>
      </c>
      <c r="BA3" s="249" t="s">
        <v>425</v>
      </c>
      <c r="BB3" s="249" t="s">
        <v>426</v>
      </c>
      <c r="BC3" s="250" t="s">
        <v>427</v>
      </c>
      <c r="BD3" s="250" t="s">
        <v>428</v>
      </c>
      <c r="BE3" s="224" t="s">
        <v>0</v>
      </c>
      <c r="BF3" s="68"/>
      <c r="BG3" s="37" t="s">
        <v>0</v>
      </c>
      <c r="BH3" s="68"/>
      <c r="BI3" s="37" t="s">
        <v>0</v>
      </c>
      <c r="BJ3" s="223"/>
      <c r="BK3" s="248" t="s">
        <v>423</v>
      </c>
      <c r="BL3" s="249" t="s">
        <v>424</v>
      </c>
      <c r="BM3" s="249" t="s">
        <v>425</v>
      </c>
      <c r="BN3" s="249" t="s">
        <v>426</v>
      </c>
      <c r="BO3" s="250" t="s">
        <v>427</v>
      </c>
      <c r="BP3" s="250" t="s">
        <v>428</v>
      </c>
      <c r="BQ3" s="224" t="s">
        <v>0</v>
      </c>
      <c r="BR3" s="223"/>
      <c r="BS3" s="66" t="s">
        <v>187</v>
      </c>
      <c r="BT3" s="44" t="s">
        <v>188</v>
      </c>
      <c r="BU3" s="44" t="s">
        <v>189</v>
      </c>
      <c r="BV3" s="49" t="s">
        <v>190</v>
      </c>
      <c r="BW3" s="45" t="s">
        <v>75</v>
      </c>
      <c r="BX3" s="45" t="s">
        <v>76</v>
      </c>
      <c r="BY3" s="45" t="s">
        <v>78</v>
      </c>
      <c r="BZ3" s="46" t="s">
        <v>79</v>
      </c>
      <c r="CA3" s="224" t="s">
        <v>0</v>
      </c>
    </row>
    <row r="4" spans="1:79" ht="12.75" customHeight="1">
      <c r="A4" s="182">
        <v>1</v>
      </c>
      <c r="B4" s="212">
        <v>1</v>
      </c>
      <c r="C4" s="121" t="s">
        <v>29</v>
      </c>
      <c r="D4" s="111">
        <f aca="true" t="shared" si="0" ref="D4:D38">SUM(Y4+AI4+AM4+AU4+AW4+BE4+BG4+BI4+CA4)</f>
        <v>702</v>
      </c>
      <c r="E4" s="188"/>
      <c r="F4" s="247">
        <v>6</v>
      </c>
      <c r="G4" s="147">
        <v>2</v>
      </c>
      <c r="H4" s="147">
        <v>1</v>
      </c>
      <c r="I4" s="147">
        <v>1</v>
      </c>
      <c r="J4" s="147">
        <v>6</v>
      </c>
      <c r="K4" s="147">
        <v>2</v>
      </c>
      <c r="L4" s="147">
        <v>3</v>
      </c>
      <c r="M4" s="62"/>
      <c r="N4" s="139">
        <f aca="true" t="shared" si="1" ref="N4:N38">SUM(F4:M4)</f>
        <v>21</v>
      </c>
      <c r="O4" s="67"/>
      <c r="P4" s="130">
        <v>93</v>
      </c>
      <c r="Q4" s="60">
        <v>86</v>
      </c>
      <c r="R4" s="60">
        <v>22</v>
      </c>
      <c r="S4" s="61">
        <v>68</v>
      </c>
      <c r="T4" s="60">
        <v>102</v>
      </c>
      <c r="U4" s="60">
        <v>107</v>
      </c>
      <c r="V4" s="60">
        <v>24</v>
      </c>
      <c r="W4" s="62"/>
      <c r="X4" s="68"/>
      <c r="Y4" s="35">
        <v>10</v>
      </c>
      <c r="Z4" s="225"/>
      <c r="AA4" s="226">
        <v>20</v>
      </c>
      <c r="AB4" s="227">
        <v>20</v>
      </c>
      <c r="AC4" s="227"/>
      <c r="AD4" s="227">
        <v>15</v>
      </c>
      <c r="AE4" s="227">
        <v>19</v>
      </c>
      <c r="AF4" s="228">
        <v>21</v>
      </c>
      <c r="AG4" s="228"/>
      <c r="AH4" s="228"/>
      <c r="AI4" s="229">
        <f aca="true" t="shared" si="2" ref="AI4:AI38">SUM(AA4:AH4)</f>
        <v>95</v>
      </c>
      <c r="AJ4" s="225"/>
      <c r="AK4" s="226"/>
      <c r="AL4" s="227">
        <v>23</v>
      </c>
      <c r="AM4" s="229">
        <f aca="true" t="shared" si="3" ref="AM4:AM38">SUM(AK4:AL4)</f>
        <v>23</v>
      </c>
      <c r="AN4" s="225"/>
      <c r="AO4" s="226">
        <v>12</v>
      </c>
      <c r="AP4" s="227"/>
      <c r="AQ4" s="227">
        <v>10</v>
      </c>
      <c r="AR4" s="227">
        <v>15</v>
      </c>
      <c r="AS4" s="227">
        <v>42</v>
      </c>
      <c r="AT4" s="228">
        <v>20</v>
      </c>
      <c r="AU4" s="229">
        <f aca="true" t="shared" si="4" ref="AU4:AU38">SUM(AO4:AT4)</f>
        <v>99</v>
      </c>
      <c r="AV4" s="68"/>
      <c r="AW4" s="35">
        <v>100</v>
      </c>
      <c r="AX4" s="225"/>
      <c r="AY4" s="226">
        <v>1</v>
      </c>
      <c r="AZ4" s="227">
        <v>26</v>
      </c>
      <c r="BA4" s="227">
        <v>1</v>
      </c>
      <c r="BB4" s="227">
        <v>8</v>
      </c>
      <c r="BC4" s="227">
        <v>13</v>
      </c>
      <c r="BD4" s="228">
        <v>30</v>
      </c>
      <c r="BE4" s="229">
        <f aca="true" t="shared" si="5" ref="BE4:BE38">SUM(AY4:BD4)</f>
        <v>79</v>
      </c>
      <c r="BF4" s="68"/>
      <c r="BG4" s="35">
        <v>100</v>
      </c>
      <c r="BH4" s="68"/>
      <c r="BI4" s="35">
        <v>175</v>
      </c>
      <c r="BJ4" s="225"/>
      <c r="BK4" s="226"/>
      <c r="BL4" s="227"/>
      <c r="BM4" s="227"/>
      <c r="BN4" s="227"/>
      <c r="BO4" s="227"/>
      <c r="BP4" s="228"/>
      <c r="BQ4" s="229">
        <f aca="true" t="shared" si="6" ref="BQ4:BQ38">SUM(BK4:BP4)</f>
        <v>0</v>
      </c>
      <c r="BR4" s="225"/>
      <c r="BS4" s="226">
        <v>20</v>
      </c>
      <c r="BT4" s="227"/>
      <c r="BU4" s="227">
        <v>1</v>
      </c>
      <c r="BV4" s="227"/>
      <c r="BW4" s="227"/>
      <c r="BX4" s="228"/>
      <c r="BY4" s="228"/>
      <c r="BZ4" s="228"/>
      <c r="CA4" s="229">
        <f aca="true" t="shared" si="7" ref="CA4:CA38">SUM(BS4:BZ4)</f>
        <v>21</v>
      </c>
    </row>
    <row r="5" spans="1:79" ht="12.75" customHeight="1">
      <c r="A5" s="183">
        <v>2</v>
      </c>
      <c r="B5" s="213">
        <v>4</v>
      </c>
      <c r="C5" s="122" t="s">
        <v>62</v>
      </c>
      <c r="D5" s="111">
        <f t="shared" si="0"/>
        <v>210</v>
      </c>
      <c r="E5" s="189"/>
      <c r="F5" s="246">
        <v>2</v>
      </c>
      <c r="G5" s="132"/>
      <c r="H5" s="148">
        <v>4</v>
      </c>
      <c r="I5" s="132"/>
      <c r="J5" s="148">
        <v>2</v>
      </c>
      <c r="K5" s="148">
        <v>1</v>
      </c>
      <c r="L5" s="148">
        <v>2</v>
      </c>
      <c r="M5" s="133"/>
      <c r="N5" s="140">
        <f t="shared" si="1"/>
        <v>11</v>
      </c>
      <c r="O5" s="67"/>
      <c r="P5" s="131">
        <v>29</v>
      </c>
      <c r="Q5" s="132"/>
      <c r="R5" s="132">
        <v>94</v>
      </c>
      <c r="S5" s="134"/>
      <c r="T5" s="132">
        <v>23</v>
      </c>
      <c r="U5" s="132">
        <v>4</v>
      </c>
      <c r="V5" s="132">
        <v>38</v>
      </c>
      <c r="W5" s="133"/>
      <c r="X5" s="68"/>
      <c r="Y5" s="32">
        <v>8</v>
      </c>
      <c r="Z5" s="225"/>
      <c r="AA5" s="230">
        <v>10</v>
      </c>
      <c r="AB5" s="231"/>
      <c r="AC5" s="231">
        <v>21</v>
      </c>
      <c r="AD5" s="231"/>
      <c r="AE5" s="231">
        <v>2</v>
      </c>
      <c r="AF5" s="232">
        <v>1</v>
      </c>
      <c r="AG5" s="232"/>
      <c r="AH5" s="232"/>
      <c r="AI5" s="233">
        <f t="shared" si="2"/>
        <v>34</v>
      </c>
      <c r="AJ5" s="225"/>
      <c r="AK5" s="230">
        <v>8</v>
      </c>
      <c r="AL5" s="231"/>
      <c r="AM5" s="233">
        <f t="shared" si="3"/>
        <v>8</v>
      </c>
      <c r="AN5" s="225"/>
      <c r="AO5" s="230">
        <v>7</v>
      </c>
      <c r="AP5" s="231"/>
      <c r="AQ5" s="231">
        <v>9</v>
      </c>
      <c r="AR5" s="231"/>
      <c r="AS5" s="231">
        <v>9</v>
      </c>
      <c r="AT5" s="232">
        <v>1</v>
      </c>
      <c r="AU5" s="233">
        <f t="shared" si="4"/>
        <v>26</v>
      </c>
      <c r="AV5" s="68"/>
      <c r="AW5" s="32">
        <v>40</v>
      </c>
      <c r="AX5" s="225"/>
      <c r="AY5" s="230">
        <v>1</v>
      </c>
      <c r="AZ5" s="231"/>
      <c r="BA5" s="231">
        <v>2</v>
      </c>
      <c r="BB5" s="231"/>
      <c r="BC5" s="231"/>
      <c r="BD5" s="232"/>
      <c r="BE5" s="233">
        <f t="shared" si="5"/>
        <v>3</v>
      </c>
      <c r="BF5" s="68"/>
      <c r="BG5" s="32">
        <v>40</v>
      </c>
      <c r="BH5" s="68"/>
      <c r="BI5" s="32">
        <v>50</v>
      </c>
      <c r="BJ5" s="225"/>
      <c r="BK5" s="230"/>
      <c r="BL5" s="231"/>
      <c r="BM5" s="231"/>
      <c r="BN5" s="231"/>
      <c r="BO5" s="231"/>
      <c r="BP5" s="232"/>
      <c r="BQ5" s="233">
        <f t="shared" si="6"/>
        <v>0</v>
      </c>
      <c r="BR5" s="225"/>
      <c r="BS5" s="230">
        <v>1</v>
      </c>
      <c r="BT5" s="231"/>
      <c r="BU5" s="231"/>
      <c r="BV5" s="231"/>
      <c r="BW5" s="231"/>
      <c r="BX5" s="232"/>
      <c r="BY5" s="232"/>
      <c r="BZ5" s="232"/>
      <c r="CA5" s="233">
        <f t="shared" si="7"/>
        <v>1</v>
      </c>
    </row>
    <row r="6" spans="1:79" ht="12.75" customHeight="1">
      <c r="A6" s="183">
        <v>3</v>
      </c>
      <c r="B6" s="213">
        <v>2</v>
      </c>
      <c r="C6" s="122" t="s">
        <v>57</v>
      </c>
      <c r="D6" s="111">
        <f t="shared" si="0"/>
        <v>187</v>
      </c>
      <c r="E6" s="189"/>
      <c r="F6" s="246">
        <v>3</v>
      </c>
      <c r="G6" s="132"/>
      <c r="H6" s="148">
        <v>4</v>
      </c>
      <c r="I6" s="132"/>
      <c r="J6" s="148">
        <v>2</v>
      </c>
      <c r="K6" s="148">
        <v>1</v>
      </c>
      <c r="L6" s="132"/>
      <c r="M6" s="133"/>
      <c r="N6" s="140">
        <f t="shared" si="1"/>
        <v>10</v>
      </c>
      <c r="O6" s="67"/>
      <c r="P6" s="131">
        <v>51</v>
      </c>
      <c r="Q6" s="132"/>
      <c r="R6" s="132">
        <v>40</v>
      </c>
      <c r="S6" s="134"/>
      <c r="T6" s="132">
        <v>5</v>
      </c>
      <c r="U6" s="132">
        <v>17</v>
      </c>
      <c r="V6" s="132"/>
      <c r="W6" s="133"/>
      <c r="X6" s="68"/>
      <c r="Y6" s="32">
        <v>3</v>
      </c>
      <c r="Z6" s="225"/>
      <c r="AA6" s="230"/>
      <c r="AB6" s="231"/>
      <c r="AC6" s="231">
        <v>2</v>
      </c>
      <c r="AD6" s="231"/>
      <c r="AE6" s="231">
        <v>2</v>
      </c>
      <c r="AF6" s="232"/>
      <c r="AG6" s="232"/>
      <c r="AH6" s="232"/>
      <c r="AI6" s="233">
        <f t="shared" si="2"/>
        <v>4</v>
      </c>
      <c r="AJ6" s="225"/>
      <c r="AK6" s="230"/>
      <c r="AL6" s="231"/>
      <c r="AM6" s="233">
        <f t="shared" si="3"/>
        <v>0</v>
      </c>
      <c r="AN6" s="225"/>
      <c r="AO6" s="230">
        <v>21</v>
      </c>
      <c r="AP6" s="231"/>
      <c r="AQ6" s="231">
        <v>4</v>
      </c>
      <c r="AR6" s="231"/>
      <c r="AS6" s="231">
        <v>1</v>
      </c>
      <c r="AT6" s="232">
        <v>6</v>
      </c>
      <c r="AU6" s="233">
        <f t="shared" si="4"/>
        <v>32</v>
      </c>
      <c r="AV6" s="68"/>
      <c r="AW6" s="32">
        <v>40</v>
      </c>
      <c r="AX6" s="225"/>
      <c r="AY6" s="230"/>
      <c r="AZ6" s="231"/>
      <c r="BA6" s="231">
        <v>2</v>
      </c>
      <c r="BB6" s="231"/>
      <c r="BC6" s="231"/>
      <c r="BD6" s="232">
        <v>1</v>
      </c>
      <c r="BE6" s="233">
        <f t="shared" si="5"/>
        <v>3</v>
      </c>
      <c r="BF6" s="68"/>
      <c r="BG6" s="32">
        <v>20</v>
      </c>
      <c r="BH6" s="68"/>
      <c r="BI6" s="32">
        <v>75</v>
      </c>
      <c r="BJ6" s="225"/>
      <c r="BK6" s="230"/>
      <c r="BL6" s="231"/>
      <c r="BM6" s="231"/>
      <c r="BN6" s="231"/>
      <c r="BO6" s="231"/>
      <c r="BP6" s="232"/>
      <c r="BQ6" s="233">
        <f t="shared" si="6"/>
        <v>0</v>
      </c>
      <c r="BR6" s="225"/>
      <c r="BS6" s="230"/>
      <c r="BT6" s="231"/>
      <c r="BU6" s="231">
        <v>10</v>
      </c>
      <c r="BV6" s="231"/>
      <c r="BW6" s="231"/>
      <c r="BX6" s="232"/>
      <c r="BY6" s="232"/>
      <c r="BZ6" s="232"/>
      <c r="CA6" s="233">
        <f t="shared" si="7"/>
        <v>10</v>
      </c>
    </row>
    <row r="7" spans="1:79" ht="12.75" customHeight="1">
      <c r="A7" s="183">
        <v>4</v>
      </c>
      <c r="B7" s="213">
        <v>6</v>
      </c>
      <c r="C7" s="123" t="s">
        <v>27</v>
      </c>
      <c r="D7" s="111">
        <f t="shared" si="0"/>
        <v>173</v>
      </c>
      <c r="E7" s="189"/>
      <c r="F7" s="131"/>
      <c r="G7" s="148">
        <v>1</v>
      </c>
      <c r="H7" s="148">
        <v>2</v>
      </c>
      <c r="I7" s="148">
        <v>3</v>
      </c>
      <c r="J7" s="132"/>
      <c r="K7" s="132"/>
      <c r="L7" s="132"/>
      <c r="M7" s="133"/>
      <c r="N7" s="140">
        <f t="shared" si="1"/>
        <v>6</v>
      </c>
      <c r="O7" s="67"/>
      <c r="P7" s="131"/>
      <c r="Q7" s="132">
        <v>61</v>
      </c>
      <c r="R7" s="132">
        <v>3</v>
      </c>
      <c r="S7" s="134">
        <v>109</v>
      </c>
      <c r="T7" s="132"/>
      <c r="U7" s="132"/>
      <c r="V7" s="132"/>
      <c r="W7" s="133"/>
      <c r="X7" s="68"/>
      <c r="Y7" s="32">
        <v>11</v>
      </c>
      <c r="Z7" s="225"/>
      <c r="AA7" s="230"/>
      <c r="AB7" s="231">
        <v>10</v>
      </c>
      <c r="AC7" s="231">
        <v>1</v>
      </c>
      <c r="AD7" s="231">
        <v>8</v>
      </c>
      <c r="AE7" s="231"/>
      <c r="AF7" s="232"/>
      <c r="AG7" s="232"/>
      <c r="AH7" s="232"/>
      <c r="AI7" s="233">
        <f t="shared" si="2"/>
        <v>19</v>
      </c>
      <c r="AJ7" s="225"/>
      <c r="AK7" s="230"/>
      <c r="AL7" s="231"/>
      <c r="AM7" s="233">
        <f t="shared" si="3"/>
        <v>0</v>
      </c>
      <c r="AN7" s="225"/>
      <c r="AO7" s="230"/>
      <c r="AP7" s="231">
        <v>20</v>
      </c>
      <c r="AQ7" s="231">
        <v>2</v>
      </c>
      <c r="AR7" s="231">
        <v>19</v>
      </c>
      <c r="AS7" s="231"/>
      <c r="AT7" s="232"/>
      <c r="AU7" s="233">
        <f t="shared" si="4"/>
        <v>41</v>
      </c>
      <c r="AV7" s="68"/>
      <c r="AW7" s="32">
        <v>30</v>
      </c>
      <c r="AX7" s="225"/>
      <c r="AY7" s="230"/>
      <c r="AZ7" s="231">
        <v>1</v>
      </c>
      <c r="BA7" s="231"/>
      <c r="BB7" s="231">
        <v>11</v>
      </c>
      <c r="BC7" s="231"/>
      <c r="BD7" s="232"/>
      <c r="BE7" s="233">
        <f t="shared" si="5"/>
        <v>12</v>
      </c>
      <c r="BF7" s="68"/>
      <c r="BG7" s="32">
        <v>20</v>
      </c>
      <c r="BH7" s="68"/>
      <c r="BI7" s="32"/>
      <c r="BJ7" s="225"/>
      <c r="BK7" s="230"/>
      <c r="BL7" s="231"/>
      <c r="BM7" s="231"/>
      <c r="BN7" s="231"/>
      <c r="BO7" s="231"/>
      <c r="BP7" s="232"/>
      <c r="BQ7" s="233">
        <f t="shared" si="6"/>
        <v>0</v>
      </c>
      <c r="BR7" s="225"/>
      <c r="BS7" s="230"/>
      <c r="BT7" s="231">
        <v>20</v>
      </c>
      <c r="BU7" s="231"/>
      <c r="BV7" s="231">
        <v>20</v>
      </c>
      <c r="BW7" s="231"/>
      <c r="BX7" s="232"/>
      <c r="BY7" s="232"/>
      <c r="BZ7" s="232"/>
      <c r="CA7" s="233">
        <f t="shared" si="7"/>
        <v>40</v>
      </c>
    </row>
    <row r="8" spans="1:79" ht="12.75" customHeight="1">
      <c r="A8" s="191">
        <v>5</v>
      </c>
      <c r="B8" s="213">
        <v>9</v>
      </c>
      <c r="C8" s="122" t="s">
        <v>17</v>
      </c>
      <c r="D8" s="111">
        <f t="shared" si="0"/>
        <v>148</v>
      </c>
      <c r="E8" s="189"/>
      <c r="F8" s="246">
        <v>2</v>
      </c>
      <c r="G8" s="132"/>
      <c r="H8" s="148">
        <v>1</v>
      </c>
      <c r="I8" s="132"/>
      <c r="J8" s="148">
        <v>2</v>
      </c>
      <c r="K8" s="132"/>
      <c r="L8" s="148">
        <v>1</v>
      </c>
      <c r="M8" s="133"/>
      <c r="N8" s="140">
        <f t="shared" si="1"/>
        <v>6</v>
      </c>
      <c r="O8" s="67"/>
      <c r="P8" s="131">
        <v>68</v>
      </c>
      <c r="Q8" s="132"/>
      <c r="R8" s="132">
        <v>1</v>
      </c>
      <c r="S8" s="134"/>
      <c r="T8" s="132">
        <v>14</v>
      </c>
      <c r="U8" s="132"/>
      <c r="V8" s="132">
        <v>15</v>
      </c>
      <c r="W8" s="133"/>
      <c r="X8" s="68"/>
      <c r="Y8" s="32">
        <v>2</v>
      </c>
      <c r="Z8" s="225"/>
      <c r="AA8" s="230">
        <v>21</v>
      </c>
      <c r="AB8" s="231"/>
      <c r="AC8" s="231"/>
      <c r="AD8" s="231"/>
      <c r="AE8" s="231"/>
      <c r="AF8" s="232"/>
      <c r="AG8" s="232">
        <v>1</v>
      </c>
      <c r="AH8" s="232"/>
      <c r="AI8" s="233">
        <f t="shared" si="2"/>
        <v>22</v>
      </c>
      <c r="AJ8" s="225"/>
      <c r="AK8" s="230"/>
      <c r="AL8" s="231"/>
      <c r="AM8" s="233">
        <f t="shared" si="3"/>
        <v>0</v>
      </c>
      <c r="AN8" s="225"/>
      <c r="AO8" s="230">
        <v>9</v>
      </c>
      <c r="AP8" s="231"/>
      <c r="AQ8" s="231">
        <v>1</v>
      </c>
      <c r="AR8" s="231"/>
      <c r="AS8" s="231">
        <v>3</v>
      </c>
      <c r="AT8" s="232"/>
      <c r="AU8" s="233">
        <f t="shared" si="4"/>
        <v>13</v>
      </c>
      <c r="AV8" s="68"/>
      <c r="AW8" s="32">
        <v>30</v>
      </c>
      <c r="AX8" s="225"/>
      <c r="AY8" s="230">
        <v>8</v>
      </c>
      <c r="AZ8" s="231"/>
      <c r="BA8" s="231"/>
      <c r="BB8" s="231"/>
      <c r="BC8" s="231">
        <v>2</v>
      </c>
      <c r="BD8" s="232"/>
      <c r="BE8" s="233">
        <f t="shared" si="5"/>
        <v>10</v>
      </c>
      <c r="BF8" s="68"/>
      <c r="BG8" s="32">
        <v>20</v>
      </c>
      <c r="BH8" s="68"/>
      <c r="BI8" s="32">
        <v>50</v>
      </c>
      <c r="BJ8" s="225"/>
      <c r="BK8" s="230"/>
      <c r="BL8" s="231"/>
      <c r="BM8" s="231"/>
      <c r="BN8" s="231"/>
      <c r="BO8" s="231"/>
      <c r="BP8" s="232"/>
      <c r="BQ8" s="233">
        <f t="shared" si="6"/>
        <v>0</v>
      </c>
      <c r="BR8" s="225"/>
      <c r="BS8" s="230"/>
      <c r="BT8" s="231"/>
      <c r="BU8" s="231"/>
      <c r="BV8" s="231"/>
      <c r="BW8" s="231"/>
      <c r="BX8" s="232"/>
      <c r="BY8" s="232">
        <v>1</v>
      </c>
      <c r="BZ8" s="232"/>
      <c r="CA8" s="233">
        <f t="shared" si="7"/>
        <v>1</v>
      </c>
    </row>
    <row r="9" spans="1:79" ht="12.75" customHeight="1">
      <c r="A9" s="183">
        <v>6</v>
      </c>
      <c r="B9" s="213">
        <v>8</v>
      </c>
      <c r="C9" s="123" t="s">
        <v>185</v>
      </c>
      <c r="D9" s="111">
        <f t="shared" si="0"/>
        <v>128</v>
      </c>
      <c r="E9" s="189"/>
      <c r="F9" s="246">
        <v>1</v>
      </c>
      <c r="G9" s="132"/>
      <c r="H9" s="148">
        <v>1</v>
      </c>
      <c r="I9" s="132"/>
      <c r="J9" s="148">
        <v>1</v>
      </c>
      <c r="K9" s="132"/>
      <c r="L9" s="148">
        <v>2</v>
      </c>
      <c r="M9" s="133"/>
      <c r="N9" s="140">
        <f t="shared" si="1"/>
        <v>5</v>
      </c>
      <c r="O9" s="67"/>
      <c r="P9" s="131">
        <v>40</v>
      </c>
      <c r="Q9" s="132"/>
      <c r="R9" s="132">
        <v>1</v>
      </c>
      <c r="S9" s="134"/>
      <c r="T9" s="132">
        <v>34</v>
      </c>
      <c r="U9" s="132"/>
      <c r="V9" s="132">
        <v>25</v>
      </c>
      <c r="W9" s="133"/>
      <c r="X9" s="68"/>
      <c r="Y9" s="32">
        <v>3</v>
      </c>
      <c r="Z9" s="225"/>
      <c r="AA9" s="230">
        <v>8</v>
      </c>
      <c r="AB9" s="231"/>
      <c r="AC9" s="231"/>
      <c r="AD9" s="231"/>
      <c r="AE9" s="231">
        <v>1</v>
      </c>
      <c r="AF9" s="232"/>
      <c r="AG9" s="232">
        <v>2</v>
      </c>
      <c r="AH9" s="232"/>
      <c r="AI9" s="233">
        <f t="shared" si="2"/>
        <v>11</v>
      </c>
      <c r="AJ9" s="225"/>
      <c r="AK9" s="230"/>
      <c r="AL9" s="231"/>
      <c r="AM9" s="233">
        <f t="shared" si="3"/>
        <v>0</v>
      </c>
      <c r="AN9" s="225"/>
      <c r="AO9" s="230">
        <v>15</v>
      </c>
      <c r="AP9" s="231"/>
      <c r="AQ9" s="231">
        <v>1</v>
      </c>
      <c r="AR9" s="231"/>
      <c r="AS9" s="231">
        <v>3</v>
      </c>
      <c r="AT9" s="232"/>
      <c r="AU9" s="233">
        <f t="shared" si="4"/>
        <v>19</v>
      </c>
      <c r="AV9" s="68"/>
      <c r="AW9" s="32">
        <v>30</v>
      </c>
      <c r="AX9" s="225"/>
      <c r="AY9" s="230">
        <v>1</v>
      </c>
      <c r="AZ9" s="231"/>
      <c r="BA9" s="231"/>
      <c r="BB9" s="231"/>
      <c r="BC9" s="231">
        <v>9</v>
      </c>
      <c r="BD9" s="232"/>
      <c r="BE9" s="233">
        <f t="shared" si="5"/>
        <v>10</v>
      </c>
      <c r="BF9" s="68"/>
      <c r="BG9" s="32">
        <v>20</v>
      </c>
      <c r="BH9" s="68"/>
      <c r="BI9" s="32"/>
      <c r="BJ9" s="225"/>
      <c r="BK9" s="230"/>
      <c r="BL9" s="231"/>
      <c r="BM9" s="231"/>
      <c r="BN9" s="231"/>
      <c r="BO9" s="231"/>
      <c r="BP9" s="232"/>
      <c r="BQ9" s="233">
        <f t="shared" si="6"/>
        <v>0</v>
      </c>
      <c r="BR9" s="225"/>
      <c r="BS9" s="230">
        <v>6</v>
      </c>
      <c r="BT9" s="231"/>
      <c r="BU9" s="231"/>
      <c r="BV9" s="231"/>
      <c r="BW9" s="231">
        <v>20</v>
      </c>
      <c r="BX9" s="232"/>
      <c r="BY9" s="232">
        <v>9</v>
      </c>
      <c r="BZ9" s="232"/>
      <c r="CA9" s="233">
        <f t="shared" si="7"/>
        <v>35</v>
      </c>
    </row>
    <row r="10" spans="1:79" ht="12.75" customHeight="1">
      <c r="A10" s="183">
        <v>7</v>
      </c>
      <c r="B10" s="213">
        <v>11</v>
      </c>
      <c r="C10" s="123" t="s">
        <v>73</v>
      </c>
      <c r="D10" s="111">
        <f t="shared" si="0"/>
        <v>94</v>
      </c>
      <c r="E10" s="189"/>
      <c r="F10" s="131"/>
      <c r="G10" s="132"/>
      <c r="H10" s="148">
        <v>3</v>
      </c>
      <c r="I10" s="148">
        <v>1</v>
      </c>
      <c r="J10" s="148">
        <v>1</v>
      </c>
      <c r="K10" s="148">
        <v>1</v>
      </c>
      <c r="L10" s="148">
        <v>2</v>
      </c>
      <c r="M10" s="133"/>
      <c r="N10" s="140">
        <f t="shared" si="1"/>
        <v>8</v>
      </c>
      <c r="O10" s="67"/>
      <c r="P10" s="131"/>
      <c r="Q10" s="132"/>
      <c r="R10" s="132">
        <v>3</v>
      </c>
      <c r="S10" s="134">
        <v>59</v>
      </c>
      <c r="T10" s="132">
        <v>1</v>
      </c>
      <c r="U10" s="132">
        <v>29</v>
      </c>
      <c r="V10" s="132">
        <v>2</v>
      </c>
      <c r="W10" s="133"/>
      <c r="X10" s="68"/>
      <c r="Y10" s="32">
        <v>4</v>
      </c>
      <c r="Z10" s="225"/>
      <c r="AA10" s="230"/>
      <c r="AB10" s="231"/>
      <c r="AC10" s="231"/>
      <c r="AD10" s="231">
        <v>20</v>
      </c>
      <c r="AE10" s="231"/>
      <c r="AF10" s="232"/>
      <c r="AG10" s="232"/>
      <c r="AH10" s="232"/>
      <c r="AI10" s="233">
        <f t="shared" si="2"/>
        <v>20</v>
      </c>
      <c r="AJ10" s="225"/>
      <c r="AK10" s="230"/>
      <c r="AL10" s="231"/>
      <c r="AM10" s="233">
        <f t="shared" si="3"/>
        <v>0</v>
      </c>
      <c r="AN10" s="225"/>
      <c r="AO10" s="230"/>
      <c r="AP10" s="231"/>
      <c r="AQ10" s="231">
        <v>3</v>
      </c>
      <c r="AR10" s="231">
        <v>20</v>
      </c>
      <c r="AS10" s="231">
        <v>3</v>
      </c>
      <c r="AT10" s="232">
        <v>8</v>
      </c>
      <c r="AU10" s="233">
        <f t="shared" si="4"/>
        <v>34</v>
      </c>
      <c r="AV10" s="68"/>
      <c r="AW10" s="32">
        <v>20</v>
      </c>
      <c r="AX10" s="225"/>
      <c r="AY10" s="230"/>
      <c r="AZ10" s="231"/>
      <c r="BA10" s="231"/>
      <c r="BB10" s="231">
        <v>1</v>
      </c>
      <c r="BC10" s="231"/>
      <c r="BD10" s="232">
        <v>1</v>
      </c>
      <c r="BE10" s="233">
        <f t="shared" si="5"/>
        <v>2</v>
      </c>
      <c r="BF10" s="68"/>
      <c r="BG10" s="32"/>
      <c r="BH10" s="68"/>
      <c r="BI10" s="32"/>
      <c r="BJ10" s="225"/>
      <c r="BK10" s="230"/>
      <c r="BL10" s="231"/>
      <c r="BM10" s="231"/>
      <c r="BN10" s="231"/>
      <c r="BO10" s="231"/>
      <c r="BP10" s="232"/>
      <c r="BQ10" s="233">
        <f t="shared" si="6"/>
        <v>0</v>
      </c>
      <c r="BR10" s="225"/>
      <c r="BS10" s="230"/>
      <c r="BT10" s="231"/>
      <c r="BU10" s="231"/>
      <c r="BV10" s="231">
        <v>8</v>
      </c>
      <c r="BW10" s="231"/>
      <c r="BX10" s="232">
        <v>6</v>
      </c>
      <c r="BY10" s="232"/>
      <c r="BZ10" s="232"/>
      <c r="CA10" s="233">
        <f t="shared" si="7"/>
        <v>14</v>
      </c>
    </row>
    <row r="11" spans="1:79" ht="12.75" customHeight="1">
      <c r="A11" s="183">
        <v>8</v>
      </c>
      <c r="B11" s="213">
        <v>7</v>
      </c>
      <c r="C11" s="123" t="s">
        <v>164</v>
      </c>
      <c r="D11" s="111">
        <f t="shared" si="0"/>
        <v>92</v>
      </c>
      <c r="E11" s="189"/>
      <c r="F11" s="131"/>
      <c r="G11" s="132"/>
      <c r="H11" s="148">
        <v>3</v>
      </c>
      <c r="I11" s="148">
        <v>1</v>
      </c>
      <c r="J11" s="132"/>
      <c r="K11" s="132"/>
      <c r="L11" s="148">
        <v>1</v>
      </c>
      <c r="M11" s="133"/>
      <c r="N11" s="140">
        <f t="shared" si="1"/>
        <v>5</v>
      </c>
      <c r="O11" s="67"/>
      <c r="P11" s="131">
        <v>2</v>
      </c>
      <c r="Q11" s="132"/>
      <c r="R11" s="132">
        <v>58</v>
      </c>
      <c r="S11" s="134">
        <v>7</v>
      </c>
      <c r="T11" s="132"/>
      <c r="U11" s="132"/>
      <c r="V11" s="132">
        <v>15</v>
      </c>
      <c r="W11" s="133"/>
      <c r="X11" s="68"/>
      <c r="Y11" s="32">
        <v>11</v>
      </c>
      <c r="Z11" s="225"/>
      <c r="AA11" s="230"/>
      <c r="AB11" s="231"/>
      <c r="AC11" s="231"/>
      <c r="AD11" s="231"/>
      <c r="AE11" s="231"/>
      <c r="AF11" s="232"/>
      <c r="AG11" s="232"/>
      <c r="AH11" s="232"/>
      <c r="AI11" s="233">
        <f t="shared" si="2"/>
        <v>0</v>
      </c>
      <c r="AJ11" s="225"/>
      <c r="AK11" s="230"/>
      <c r="AL11" s="231"/>
      <c r="AM11" s="233">
        <f t="shared" si="3"/>
        <v>0</v>
      </c>
      <c r="AN11" s="225"/>
      <c r="AO11" s="230">
        <v>1</v>
      </c>
      <c r="AP11" s="231"/>
      <c r="AQ11" s="231">
        <v>2</v>
      </c>
      <c r="AR11" s="231">
        <v>1</v>
      </c>
      <c r="AS11" s="231"/>
      <c r="AT11" s="232"/>
      <c r="AU11" s="233">
        <f t="shared" si="4"/>
        <v>4</v>
      </c>
      <c r="AV11" s="68"/>
      <c r="AW11" s="32">
        <v>10</v>
      </c>
      <c r="AX11" s="225"/>
      <c r="AY11" s="230"/>
      <c r="AZ11" s="231"/>
      <c r="BA11" s="231">
        <v>25</v>
      </c>
      <c r="BB11" s="231"/>
      <c r="BC11" s="231"/>
      <c r="BD11" s="232"/>
      <c r="BE11" s="233">
        <f t="shared" si="5"/>
        <v>25</v>
      </c>
      <c r="BF11" s="68"/>
      <c r="BG11" s="32">
        <v>20</v>
      </c>
      <c r="BH11" s="68"/>
      <c r="BI11" s="32"/>
      <c r="BJ11" s="225"/>
      <c r="BK11" s="230"/>
      <c r="BL11" s="231"/>
      <c r="BM11" s="231"/>
      <c r="BN11" s="231"/>
      <c r="BO11" s="231"/>
      <c r="BP11" s="232"/>
      <c r="BQ11" s="233">
        <f t="shared" si="6"/>
        <v>0</v>
      </c>
      <c r="BR11" s="225"/>
      <c r="BS11" s="230">
        <v>1</v>
      </c>
      <c r="BT11" s="231"/>
      <c r="BU11" s="231"/>
      <c r="BV11" s="231">
        <v>6</v>
      </c>
      <c r="BW11" s="231"/>
      <c r="BX11" s="232"/>
      <c r="BY11" s="232">
        <v>15</v>
      </c>
      <c r="BZ11" s="232"/>
      <c r="CA11" s="233">
        <f t="shared" si="7"/>
        <v>22</v>
      </c>
    </row>
    <row r="12" spans="1:79" ht="12.75" customHeight="1">
      <c r="A12" s="183">
        <v>9</v>
      </c>
      <c r="B12" s="213">
        <v>3</v>
      </c>
      <c r="C12" s="123" t="s">
        <v>74</v>
      </c>
      <c r="D12" s="111">
        <f t="shared" si="0"/>
        <v>82</v>
      </c>
      <c r="E12" s="189"/>
      <c r="F12" s="246">
        <v>2</v>
      </c>
      <c r="G12" s="132"/>
      <c r="H12" s="148">
        <v>1</v>
      </c>
      <c r="I12" s="148">
        <v>1</v>
      </c>
      <c r="J12" s="148">
        <v>1</v>
      </c>
      <c r="K12" s="148">
        <v>1</v>
      </c>
      <c r="L12" s="132"/>
      <c r="M12" s="133"/>
      <c r="N12" s="140">
        <f t="shared" si="1"/>
        <v>6</v>
      </c>
      <c r="O12" s="67"/>
      <c r="P12" s="131"/>
      <c r="Q12" s="132"/>
      <c r="R12" s="132"/>
      <c r="S12" s="134">
        <v>45</v>
      </c>
      <c r="T12" s="132">
        <v>1</v>
      </c>
      <c r="U12" s="132">
        <v>26</v>
      </c>
      <c r="V12" s="132"/>
      <c r="W12" s="133"/>
      <c r="X12" s="68"/>
      <c r="Y12" s="32"/>
      <c r="Z12" s="225"/>
      <c r="AA12" s="230"/>
      <c r="AB12" s="231"/>
      <c r="AC12" s="231"/>
      <c r="AD12" s="231"/>
      <c r="AE12" s="231"/>
      <c r="AF12" s="232"/>
      <c r="AG12" s="232"/>
      <c r="AH12" s="232"/>
      <c r="AI12" s="233">
        <f t="shared" si="2"/>
        <v>0</v>
      </c>
      <c r="AJ12" s="225"/>
      <c r="AK12" s="230"/>
      <c r="AL12" s="231"/>
      <c r="AM12" s="233">
        <f t="shared" si="3"/>
        <v>0</v>
      </c>
      <c r="AN12" s="225"/>
      <c r="AO12" s="230"/>
      <c r="AP12" s="231"/>
      <c r="AQ12" s="231"/>
      <c r="AR12" s="231"/>
      <c r="AS12" s="231">
        <v>1</v>
      </c>
      <c r="AT12" s="232">
        <v>15</v>
      </c>
      <c r="AU12" s="233">
        <f t="shared" si="4"/>
        <v>16</v>
      </c>
      <c r="AV12" s="68"/>
      <c r="AW12" s="32">
        <v>20</v>
      </c>
      <c r="AX12" s="225"/>
      <c r="AY12" s="230"/>
      <c r="AZ12" s="231"/>
      <c r="BA12" s="231"/>
      <c r="BB12" s="231">
        <v>15</v>
      </c>
      <c r="BC12" s="231"/>
      <c r="BD12" s="232">
        <v>1</v>
      </c>
      <c r="BE12" s="233">
        <f t="shared" si="5"/>
        <v>16</v>
      </c>
      <c r="BF12" s="68"/>
      <c r="BG12" s="32">
        <v>20</v>
      </c>
      <c r="BH12" s="68"/>
      <c r="BI12" s="32">
        <v>10</v>
      </c>
      <c r="BJ12" s="225"/>
      <c r="BK12" s="230"/>
      <c r="BL12" s="231"/>
      <c r="BM12" s="231"/>
      <c r="BN12" s="231"/>
      <c r="BO12" s="231"/>
      <c r="BP12" s="232"/>
      <c r="BQ12" s="233">
        <f t="shared" si="6"/>
        <v>0</v>
      </c>
      <c r="BR12" s="225"/>
      <c r="BS12" s="230"/>
      <c r="BT12" s="231"/>
      <c r="BU12" s="231"/>
      <c r="BV12" s="231"/>
      <c r="BW12" s="231"/>
      <c r="BX12" s="232"/>
      <c r="BY12" s="232"/>
      <c r="BZ12" s="232"/>
      <c r="CA12" s="233">
        <f t="shared" si="7"/>
        <v>0</v>
      </c>
    </row>
    <row r="13" spans="1:79" ht="12.75" customHeight="1">
      <c r="A13" s="183">
        <v>10</v>
      </c>
      <c r="B13" s="213">
        <v>13</v>
      </c>
      <c r="C13" s="123" t="s">
        <v>184</v>
      </c>
      <c r="D13" s="111">
        <f t="shared" si="0"/>
        <v>75</v>
      </c>
      <c r="E13" s="189"/>
      <c r="F13" s="131"/>
      <c r="G13" s="132"/>
      <c r="H13" s="148">
        <v>1</v>
      </c>
      <c r="I13" s="148">
        <v>1</v>
      </c>
      <c r="J13" s="132"/>
      <c r="K13" s="132"/>
      <c r="L13" s="132"/>
      <c r="M13" s="133"/>
      <c r="N13" s="140">
        <f t="shared" si="1"/>
        <v>2</v>
      </c>
      <c r="O13" s="67"/>
      <c r="P13" s="131"/>
      <c r="Q13" s="132"/>
      <c r="R13" s="132">
        <v>74</v>
      </c>
      <c r="S13" s="134">
        <v>1</v>
      </c>
      <c r="T13" s="132"/>
      <c r="U13" s="132"/>
      <c r="V13" s="132"/>
      <c r="W13" s="133"/>
      <c r="X13" s="68"/>
      <c r="Y13" s="32">
        <v>8</v>
      </c>
      <c r="Z13" s="225"/>
      <c r="AA13" s="230"/>
      <c r="AB13" s="231"/>
      <c r="AC13" s="231">
        <v>6</v>
      </c>
      <c r="AD13" s="231"/>
      <c r="AE13" s="231"/>
      <c r="AF13" s="232"/>
      <c r="AG13" s="232"/>
      <c r="AH13" s="232"/>
      <c r="AI13" s="233">
        <f t="shared" si="2"/>
        <v>6</v>
      </c>
      <c r="AJ13" s="225"/>
      <c r="AK13" s="230"/>
      <c r="AL13" s="231"/>
      <c r="AM13" s="233">
        <f t="shared" si="3"/>
        <v>0</v>
      </c>
      <c r="AN13" s="225"/>
      <c r="AO13" s="230"/>
      <c r="AP13" s="231"/>
      <c r="AQ13" s="231">
        <v>20</v>
      </c>
      <c r="AR13" s="231">
        <v>1</v>
      </c>
      <c r="AS13" s="231"/>
      <c r="AT13" s="232"/>
      <c r="AU13" s="233">
        <f t="shared" si="4"/>
        <v>21</v>
      </c>
      <c r="AV13" s="68"/>
      <c r="AW13" s="32">
        <v>10</v>
      </c>
      <c r="AX13" s="225"/>
      <c r="AY13" s="230"/>
      <c r="AZ13" s="231"/>
      <c r="BA13" s="231">
        <v>10</v>
      </c>
      <c r="BB13" s="231"/>
      <c r="BC13" s="231"/>
      <c r="BD13" s="232"/>
      <c r="BE13" s="233">
        <f t="shared" si="5"/>
        <v>10</v>
      </c>
      <c r="BF13" s="68"/>
      <c r="BG13" s="32">
        <v>20</v>
      </c>
      <c r="BH13" s="68"/>
      <c r="BI13" s="32"/>
      <c r="BJ13" s="225"/>
      <c r="BK13" s="230"/>
      <c r="BL13" s="231"/>
      <c r="BM13" s="231"/>
      <c r="BN13" s="231"/>
      <c r="BO13" s="231"/>
      <c r="BP13" s="232"/>
      <c r="BQ13" s="233">
        <f t="shared" si="6"/>
        <v>0</v>
      </c>
      <c r="BR13" s="225"/>
      <c r="BS13" s="230"/>
      <c r="BT13" s="231"/>
      <c r="BU13" s="231"/>
      <c r="BV13" s="231"/>
      <c r="BW13" s="231"/>
      <c r="BX13" s="232"/>
      <c r="BY13" s="232"/>
      <c r="BZ13" s="232"/>
      <c r="CA13" s="233">
        <f t="shared" si="7"/>
        <v>0</v>
      </c>
    </row>
    <row r="14" spans="1:79" ht="12.75" customHeight="1">
      <c r="A14" s="183">
        <v>11</v>
      </c>
      <c r="B14" s="214">
        <v>5</v>
      </c>
      <c r="C14" s="122" t="s">
        <v>19</v>
      </c>
      <c r="D14" s="111">
        <f t="shared" si="0"/>
        <v>74</v>
      </c>
      <c r="E14" s="189"/>
      <c r="F14" s="131"/>
      <c r="G14" s="132"/>
      <c r="H14" s="148">
        <v>1</v>
      </c>
      <c r="I14" s="132"/>
      <c r="J14" s="148">
        <v>1</v>
      </c>
      <c r="K14" s="132"/>
      <c r="L14" s="132"/>
      <c r="M14" s="133"/>
      <c r="N14" s="140">
        <f t="shared" si="1"/>
        <v>2</v>
      </c>
      <c r="O14" s="67"/>
      <c r="P14" s="131"/>
      <c r="Q14" s="132"/>
      <c r="R14" s="132">
        <v>46</v>
      </c>
      <c r="S14" s="134"/>
      <c r="T14" s="132">
        <v>28</v>
      </c>
      <c r="U14" s="132"/>
      <c r="V14" s="132"/>
      <c r="W14" s="133"/>
      <c r="X14" s="68"/>
      <c r="Y14" s="32">
        <v>7</v>
      </c>
      <c r="Z14" s="225"/>
      <c r="AA14" s="230"/>
      <c r="AB14" s="231"/>
      <c r="AC14" s="231">
        <v>15</v>
      </c>
      <c r="AD14" s="231"/>
      <c r="AE14" s="231">
        <v>6</v>
      </c>
      <c r="AF14" s="232"/>
      <c r="AG14" s="232"/>
      <c r="AH14" s="232"/>
      <c r="AI14" s="233">
        <f t="shared" si="2"/>
        <v>21</v>
      </c>
      <c r="AJ14" s="225"/>
      <c r="AK14" s="230"/>
      <c r="AL14" s="231"/>
      <c r="AM14" s="233">
        <f t="shared" si="3"/>
        <v>0</v>
      </c>
      <c r="AN14" s="225"/>
      <c r="AO14" s="230"/>
      <c r="AP14" s="231"/>
      <c r="AQ14" s="231">
        <v>15</v>
      </c>
      <c r="AR14" s="231"/>
      <c r="AS14" s="231">
        <v>10</v>
      </c>
      <c r="AT14" s="232"/>
      <c r="AU14" s="233">
        <f t="shared" si="4"/>
        <v>25</v>
      </c>
      <c r="AV14" s="68"/>
      <c r="AW14" s="32">
        <v>20</v>
      </c>
      <c r="AX14" s="225"/>
      <c r="AY14" s="230"/>
      <c r="AZ14" s="231"/>
      <c r="BA14" s="231"/>
      <c r="BB14" s="231"/>
      <c r="BC14" s="231">
        <v>1</v>
      </c>
      <c r="BD14" s="232"/>
      <c r="BE14" s="233">
        <f t="shared" si="5"/>
        <v>1</v>
      </c>
      <c r="BF14" s="68"/>
      <c r="BG14" s="32"/>
      <c r="BH14" s="68"/>
      <c r="BI14" s="32"/>
      <c r="BJ14" s="225"/>
      <c r="BK14" s="230"/>
      <c r="BL14" s="231"/>
      <c r="BM14" s="231"/>
      <c r="BN14" s="231"/>
      <c r="BO14" s="231"/>
      <c r="BP14" s="232"/>
      <c r="BQ14" s="233">
        <f t="shared" si="6"/>
        <v>0</v>
      </c>
      <c r="BR14" s="225"/>
      <c r="BS14" s="230"/>
      <c r="BT14" s="231"/>
      <c r="BU14" s="231"/>
      <c r="BV14" s="231"/>
      <c r="BW14" s="231"/>
      <c r="BX14" s="232"/>
      <c r="BY14" s="232"/>
      <c r="BZ14" s="232"/>
      <c r="CA14" s="233">
        <f t="shared" si="7"/>
        <v>0</v>
      </c>
    </row>
    <row r="15" spans="1:79" ht="12.75" customHeight="1">
      <c r="A15" s="183">
        <v>12</v>
      </c>
      <c r="B15" s="213">
        <v>16</v>
      </c>
      <c r="C15" s="123" t="s">
        <v>303</v>
      </c>
      <c r="D15" s="111">
        <f t="shared" si="0"/>
        <v>25</v>
      </c>
      <c r="E15" s="189"/>
      <c r="F15" s="131"/>
      <c r="G15" s="132"/>
      <c r="H15" s="132"/>
      <c r="I15" s="148">
        <v>1</v>
      </c>
      <c r="J15" s="148">
        <v>1</v>
      </c>
      <c r="K15" s="132"/>
      <c r="L15" s="132"/>
      <c r="M15" s="133"/>
      <c r="N15" s="140">
        <f t="shared" si="1"/>
        <v>2</v>
      </c>
      <c r="O15" s="67"/>
      <c r="P15" s="131"/>
      <c r="Q15" s="132"/>
      <c r="R15" s="132"/>
      <c r="S15" s="134">
        <v>24</v>
      </c>
      <c r="T15" s="132">
        <v>1</v>
      </c>
      <c r="U15" s="132"/>
      <c r="V15" s="132"/>
      <c r="W15" s="133"/>
      <c r="X15" s="68"/>
      <c r="Y15" s="32">
        <v>8</v>
      </c>
      <c r="Z15" s="225"/>
      <c r="AA15" s="230"/>
      <c r="AB15" s="231"/>
      <c r="AC15" s="231"/>
      <c r="AD15" s="231"/>
      <c r="AE15" s="231"/>
      <c r="AF15" s="232"/>
      <c r="AG15" s="232"/>
      <c r="AH15" s="232"/>
      <c r="AI15" s="233">
        <f t="shared" si="2"/>
        <v>0</v>
      </c>
      <c r="AJ15" s="225"/>
      <c r="AK15" s="230"/>
      <c r="AL15" s="231"/>
      <c r="AM15" s="233">
        <f t="shared" si="3"/>
        <v>0</v>
      </c>
      <c r="AN15" s="225"/>
      <c r="AO15" s="230"/>
      <c r="AP15" s="231"/>
      <c r="AQ15" s="231"/>
      <c r="AR15" s="231">
        <v>1</v>
      </c>
      <c r="AS15" s="231"/>
      <c r="AT15" s="232"/>
      <c r="AU15" s="233">
        <f t="shared" si="4"/>
        <v>1</v>
      </c>
      <c r="AV15" s="68"/>
      <c r="AW15" s="32"/>
      <c r="AX15" s="225"/>
      <c r="AY15" s="230"/>
      <c r="AZ15" s="231"/>
      <c r="BA15" s="231"/>
      <c r="BB15" s="231"/>
      <c r="BC15" s="231"/>
      <c r="BD15" s="232"/>
      <c r="BE15" s="233">
        <f t="shared" si="5"/>
        <v>0</v>
      </c>
      <c r="BF15" s="68"/>
      <c r="BG15" s="32"/>
      <c r="BH15" s="68"/>
      <c r="BI15" s="32"/>
      <c r="BJ15" s="225"/>
      <c r="BK15" s="230"/>
      <c r="BL15" s="231"/>
      <c r="BM15" s="231"/>
      <c r="BN15" s="231"/>
      <c r="BO15" s="231"/>
      <c r="BP15" s="232"/>
      <c r="BQ15" s="233">
        <f t="shared" si="6"/>
        <v>0</v>
      </c>
      <c r="BR15" s="225"/>
      <c r="BS15" s="230"/>
      <c r="BT15" s="231"/>
      <c r="BU15" s="231"/>
      <c r="BV15" s="231">
        <v>15</v>
      </c>
      <c r="BW15" s="231">
        <v>1</v>
      </c>
      <c r="BX15" s="232"/>
      <c r="BY15" s="232"/>
      <c r="BZ15" s="232"/>
      <c r="CA15" s="233">
        <f t="shared" si="7"/>
        <v>16</v>
      </c>
    </row>
    <row r="16" spans="1:79" ht="12.75" customHeight="1">
      <c r="A16" s="183">
        <v>13</v>
      </c>
      <c r="B16" s="214">
        <v>20</v>
      </c>
      <c r="C16" s="123" t="s">
        <v>30</v>
      </c>
      <c r="D16" s="111">
        <f t="shared" si="0"/>
        <v>24</v>
      </c>
      <c r="E16" s="189"/>
      <c r="F16" s="246">
        <v>1</v>
      </c>
      <c r="G16" s="132"/>
      <c r="H16" s="148">
        <v>2</v>
      </c>
      <c r="I16" s="148">
        <v>1</v>
      </c>
      <c r="J16" s="148">
        <v>2</v>
      </c>
      <c r="K16" s="132"/>
      <c r="L16" s="132"/>
      <c r="M16" s="133"/>
      <c r="N16" s="140">
        <f t="shared" si="1"/>
        <v>6</v>
      </c>
      <c r="O16" s="67"/>
      <c r="P16" s="131">
        <v>1</v>
      </c>
      <c r="Q16" s="132"/>
      <c r="R16" s="132">
        <v>15</v>
      </c>
      <c r="S16" s="134">
        <v>1</v>
      </c>
      <c r="T16" s="132">
        <v>3</v>
      </c>
      <c r="U16" s="132"/>
      <c r="V16" s="132"/>
      <c r="W16" s="133"/>
      <c r="X16" s="68"/>
      <c r="Y16" s="32">
        <v>1</v>
      </c>
      <c r="Z16" s="225"/>
      <c r="AA16" s="230"/>
      <c r="AB16" s="231"/>
      <c r="AC16" s="231">
        <v>1</v>
      </c>
      <c r="AD16" s="231"/>
      <c r="AE16" s="231">
        <v>1</v>
      </c>
      <c r="AF16" s="232"/>
      <c r="AG16" s="232"/>
      <c r="AH16" s="232"/>
      <c r="AI16" s="233">
        <f t="shared" si="2"/>
        <v>2</v>
      </c>
      <c r="AJ16" s="225"/>
      <c r="AK16" s="230"/>
      <c r="AL16" s="231"/>
      <c r="AM16" s="233">
        <f t="shared" si="3"/>
        <v>0</v>
      </c>
      <c r="AN16" s="225"/>
      <c r="AO16" s="230">
        <v>1</v>
      </c>
      <c r="AP16" s="231"/>
      <c r="AQ16" s="231">
        <v>1</v>
      </c>
      <c r="AR16" s="231">
        <v>6</v>
      </c>
      <c r="AS16" s="231">
        <v>2</v>
      </c>
      <c r="AT16" s="232"/>
      <c r="AU16" s="233">
        <f t="shared" si="4"/>
        <v>10</v>
      </c>
      <c r="AV16" s="68"/>
      <c r="AW16" s="32">
        <v>10</v>
      </c>
      <c r="AX16" s="225"/>
      <c r="AY16" s="230"/>
      <c r="AZ16" s="231"/>
      <c r="BA16" s="231">
        <v>1</v>
      </c>
      <c r="BB16" s="231"/>
      <c r="BC16" s="231"/>
      <c r="BD16" s="232"/>
      <c r="BE16" s="233">
        <f t="shared" si="5"/>
        <v>1</v>
      </c>
      <c r="BF16" s="68"/>
      <c r="BG16" s="32"/>
      <c r="BH16" s="68"/>
      <c r="BI16" s="32"/>
      <c r="BJ16" s="225"/>
      <c r="BK16" s="230"/>
      <c r="BL16" s="231"/>
      <c r="BM16" s="231"/>
      <c r="BN16" s="231"/>
      <c r="BO16" s="231"/>
      <c r="BP16" s="232"/>
      <c r="BQ16" s="233">
        <f t="shared" si="6"/>
        <v>0</v>
      </c>
      <c r="BR16" s="225"/>
      <c r="BS16" s="230"/>
      <c r="BT16" s="231"/>
      <c r="BU16" s="231"/>
      <c r="BV16" s="231"/>
      <c r="BW16" s="231"/>
      <c r="BX16" s="232"/>
      <c r="BY16" s="232"/>
      <c r="BZ16" s="232"/>
      <c r="CA16" s="233">
        <f t="shared" si="7"/>
        <v>0</v>
      </c>
    </row>
    <row r="17" spans="1:79" ht="12.75" customHeight="1">
      <c r="A17" s="183">
        <v>14</v>
      </c>
      <c r="B17" s="213">
        <v>10</v>
      </c>
      <c r="C17" s="123" t="s">
        <v>52</v>
      </c>
      <c r="D17" s="111">
        <f t="shared" si="0"/>
        <v>23</v>
      </c>
      <c r="E17" s="189"/>
      <c r="F17" s="131"/>
      <c r="G17" s="132"/>
      <c r="H17" s="148">
        <v>1</v>
      </c>
      <c r="I17" s="134"/>
      <c r="J17" s="148">
        <v>1</v>
      </c>
      <c r="K17" s="132"/>
      <c r="L17" s="132"/>
      <c r="M17" s="133"/>
      <c r="N17" s="140">
        <f t="shared" si="1"/>
        <v>2</v>
      </c>
      <c r="O17" s="67"/>
      <c r="P17" s="131"/>
      <c r="Q17" s="132"/>
      <c r="R17" s="132">
        <v>2</v>
      </c>
      <c r="S17" s="134"/>
      <c r="T17" s="132">
        <v>21</v>
      </c>
      <c r="U17" s="132"/>
      <c r="V17" s="132"/>
      <c r="W17" s="133"/>
      <c r="X17" s="68"/>
      <c r="Y17" s="32">
        <v>2</v>
      </c>
      <c r="Z17" s="225"/>
      <c r="AA17" s="230"/>
      <c r="AB17" s="231"/>
      <c r="AC17" s="231"/>
      <c r="AD17" s="231"/>
      <c r="AE17" s="231">
        <v>1</v>
      </c>
      <c r="AF17" s="232"/>
      <c r="AG17" s="232"/>
      <c r="AH17" s="232"/>
      <c r="AI17" s="233">
        <f t="shared" si="2"/>
        <v>1</v>
      </c>
      <c r="AJ17" s="225"/>
      <c r="AK17" s="230"/>
      <c r="AL17" s="231"/>
      <c r="AM17" s="233">
        <f t="shared" si="3"/>
        <v>0</v>
      </c>
      <c r="AN17" s="225"/>
      <c r="AO17" s="230"/>
      <c r="AP17" s="231"/>
      <c r="AQ17" s="231">
        <v>1</v>
      </c>
      <c r="AR17" s="231"/>
      <c r="AS17" s="231">
        <v>8</v>
      </c>
      <c r="AT17" s="232"/>
      <c r="AU17" s="233">
        <f t="shared" si="4"/>
        <v>9</v>
      </c>
      <c r="AV17" s="68"/>
      <c r="AW17" s="32">
        <v>10</v>
      </c>
      <c r="AX17" s="225"/>
      <c r="AY17" s="230"/>
      <c r="AZ17" s="231"/>
      <c r="BA17" s="231"/>
      <c r="BB17" s="231"/>
      <c r="BC17" s="231">
        <v>1</v>
      </c>
      <c r="BD17" s="232"/>
      <c r="BE17" s="233">
        <f t="shared" si="5"/>
        <v>1</v>
      </c>
      <c r="BF17" s="68"/>
      <c r="BG17" s="32"/>
      <c r="BH17" s="68"/>
      <c r="BI17" s="32"/>
      <c r="BJ17" s="225"/>
      <c r="BK17" s="230"/>
      <c r="BL17" s="231"/>
      <c r="BM17" s="231"/>
      <c r="BN17" s="231"/>
      <c r="BO17" s="231"/>
      <c r="BP17" s="232"/>
      <c r="BQ17" s="233">
        <f t="shared" si="6"/>
        <v>0</v>
      </c>
      <c r="BR17" s="225"/>
      <c r="BS17" s="230"/>
      <c r="BT17" s="231"/>
      <c r="BU17" s="231"/>
      <c r="BV17" s="231"/>
      <c r="BW17" s="231"/>
      <c r="BX17" s="232"/>
      <c r="BY17" s="232"/>
      <c r="BZ17" s="232"/>
      <c r="CA17" s="233">
        <f t="shared" si="7"/>
        <v>0</v>
      </c>
    </row>
    <row r="18" spans="1:79" ht="12.75" customHeight="1">
      <c r="A18" s="183">
        <v>15</v>
      </c>
      <c r="B18" s="214">
        <v>19</v>
      </c>
      <c r="C18" s="123" t="s">
        <v>28</v>
      </c>
      <c r="D18" s="111">
        <f t="shared" si="0"/>
        <v>22</v>
      </c>
      <c r="E18" s="189"/>
      <c r="F18" s="131"/>
      <c r="G18" s="132"/>
      <c r="H18" s="132"/>
      <c r="I18" s="148">
        <v>1</v>
      </c>
      <c r="J18" s="132"/>
      <c r="K18" s="148">
        <v>1</v>
      </c>
      <c r="L18" s="132"/>
      <c r="M18" s="133"/>
      <c r="N18" s="140">
        <f t="shared" si="1"/>
        <v>2</v>
      </c>
      <c r="O18" s="67"/>
      <c r="P18" s="131"/>
      <c r="Q18" s="132"/>
      <c r="R18" s="132"/>
      <c r="S18" s="134">
        <v>1</v>
      </c>
      <c r="T18" s="132"/>
      <c r="U18" s="132">
        <v>21</v>
      </c>
      <c r="V18" s="132"/>
      <c r="W18" s="133"/>
      <c r="X18" s="68"/>
      <c r="Y18" s="32"/>
      <c r="Z18" s="225"/>
      <c r="AA18" s="230"/>
      <c r="AB18" s="231"/>
      <c r="AC18" s="231"/>
      <c r="AD18" s="231"/>
      <c r="AE18" s="231"/>
      <c r="AF18" s="232"/>
      <c r="AG18" s="232"/>
      <c r="AH18" s="232"/>
      <c r="AI18" s="233">
        <f t="shared" si="2"/>
        <v>0</v>
      </c>
      <c r="AJ18" s="225"/>
      <c r="AK18" s="230"/>
      <c r="AL18" s="231"/>
      <c r="AM18" s="233">
        <f t="shared" si="3"/>
        <v>0</v>
      </c>
      <c r="AN18" s="225"/>
      <c r="AO18" s="230"/>
      <c r="AP18" s="231"/>
      <c r="AQ18" s="231"/>
      <c r="AR18" s="231">
        <v>1</v>
      </c>
      <c r="AS18" s="231"/>
      <c r="AT18" s="232">
        <v>10</v>
      </c>
      <c r="AU18" s="233">
        <f t="shared" si="4"/>
        <v>11</v>
      </c>
      <c r="AV18" s="68"/>
      <c r="AW18" s="32">
        <v>10</v>
      </c>
      <c r="AX18" s="225"/>
      <c r="AY18" s="230"/>
      <c r="AZ18" s="231"/>
      <c r="BA18" s="231"/>
      <c r="BB18" s="231"/>
      <c r="BC18" s="231"/>
      <c r="BD18" s="232">
        <v>1</v>
      </c>
      <c r="BE18" s="233">
        <f t="shared" si="5"/>
        <v>1</v>
      </c>
      <c r="BF18" s="68"/>
      <c r="BG18" s="32"/>
      <c r="BH18" s="68"/>
      <c r="BI18" s="32"/>
      <c r="BJ18" s="225"/>
      <c r="BK18" s="230"/>
      <c r="BL18" s="231"/>
      <c r="BM18" s="231"/>
      <c r="BN18" s="231"/>
      <c r="BO18" s="231"/>
      <c r="BP18" s="232"/>
      <c r="BQ18" s="233">
        <f t="shared" si="6"/>
        <v>0</v>
      </c>
      <c r="BR18" s="225"/>
      <c r="BS18" s="230"/>
      <c r="BT18" s="231"/>
      <c r="BU18" s="231"/>
      <c r="BV18" s="231"/>
      <c r="BW18" s="231"/>
      <c r="BX18" s="232"/>
      <c r="BY18" s="232"/>
      <c r="BZ18" s="232"/>
      <c r="CA18" s="233">
        <f t="shared" si="7"/>
        <v>0</v>
      </c>
    </row>
    <row r="19" spans="1:79" ht="12.75" customHeight="1">
      <c r="A19" s="183">
        <v>16</v>
      </c>
      <c r="B19" s="213">
        <v>14</v>
      </c>
      <c r="C19" s="122" t="s">
        <v>22</v>
      </c>
      <c r="D19" s="111">
        <f t="shared" si="0"/>
        <v>21</v>
      </c>
      <c r="E19" s="189"/>
      <c r="F19" s="246">
        <v>4</v>
      </c>
      <c r="G19" s="132"/>
      <c r="H19" s="148">
        <v>3</v>
      </c>
      <c r="I19" s="134"/>
      <c r="J19" s="148">
        <v>4</v>
      </c>
      <c r="K19" s="132"/>
      <c r="L19" s="132"/>
      <c r="M19" s="133"/>
      <c r="N19" s="140">
        <f t="shared" si="1"/>
        <v>11</v>
      </c>
      <c r="O19" s="67"/>
      <c r="P19" s="131">
        <v>3</v>
      </c>
      <c r="Q19" s="132"/>
      <c r="R19" s="132">
        <v>6</v>
      </c>
      <c r="S19" s="134"/>
      <c r="T19" s="132">
        <v>27</v>
      </c>
      <c r="U19" s="132"/>
      <c r="V19" s="132"/>
      <c r="W19" s="133"/>
      <c r="X19" s="68"/>
      <c r="Y19" s="32">
        <v>3</v>
      </c>
      <c r="Z19" s="225"/>
      <c r="AA19" s="230">
        <v>3</v>
      </c>
      <c r="AB19" s="231"/>
      <c r="AC19" s="231">
        <v>2</v>
      </c>
      <c r="AD19" s="231"/>
      <c r="AE19" s="231">
        <v>1</v>
      </c>
      <c r="AF19" s="232"/>
      <c r="AG19" s="232"/>
      <c r="AH19" s="232"/>
      <c r="AI19" s="233">
        <f t="shared" si="2"/>
        <v>6</v>
      </c>
      <c r="AJ19" s="225"/>
      <c r="AK19" s="230"/>
      <c r="AL19" s="231"/>
      <c r="AM19" s="233">
        <f t="shared" si="3"/>
        <v>0</v>
      </c>
      <c r="AN19" s="225"/>
      <c r="AO19" s="230"/>
      <c r="AP19" s="231"/>
      <c r="AQ19" s="231">
        <v>1</v>
      </c>
      <c r="AR19" s="231"/>
      <c r="AS19" s="231">
        <v>1</v>
      </c>
      <c r="AT19" s="232"/>
      <c r="AU19" s="233">
        <f t="shared" si="4"/>
        <v>2</v>
      </c>
      <c r="AV19" s="68"/>
      <c r="AW19" s="32"/>
      <c r="AX19" s="225"/>
      <c r="AY19" s="230"/>
      <c r="AZ19" s="231"/>
      <c r="BA19" s="231"/>
      <c r="BB19" s="231"/>
      <c r="BC19" s="231"/>
      <c r="BD19" s="232"/>
      <c r="BE19" s="233">
        <f t="shared" si="5"/>
        <v>0</v>
      </c>
      <c r="BF19" s="68"/>
      <c r="BG19" s="32"/>
      <c r="BH19" s="68"/>
      <c r="BI19" s="32">
        <v>10</v>
      </c>
      <c r="BJ19" s="225"/>
      <c r="BK19" s="230"/>
      <c r="BL19" s="231"/>
      <c r="BM19" s="231"/>
      <c r="BN19" s="231"/>
      <c r="BO19" s="231"/>
      <c r="BP19" s="232"/>
      <c r="BQ19" s="233">
        <f t="shared" si="6"/>
        <v>0</v>
      </c>
      <c r="BR19" s="225"/>
      <c r="BS19" s="230"/>
      <c r="BT19" s="231"/>
      <c r="BU19" s="231"/>
      <c r="BV19" s="231"/>
      <c r="BW19" s="231"/>
      <c r="BX19" s="232"/>
      <c r="BY19" s="232"/>
      <c r="BZ19" s="232"/>
      <c r="CA19" s="233">
        <f t="shared" si="7"/>
        <v>0</v>
      </c>
    </row>
    <row r="20" spans="1:79" ht="12.75" customHeight="1">
      <c r="A20" s="191">
        <v>17</v>
      </c>
      <c r="B20" s="213">
        <v>12</v>
      </c>
      <c r="C20" s="123" t="s">
        <v>20</v>
      </c>
      <c r="D20" s="111">
        <f t="shared" si="0"/>
        <v>18</v>
      </c>
      <c r="E20" s="189"/>
      <c r="F20" s="131"/>
      <c r="G20" s="132"/>
      <c r="H20" s="148">
        <v>1</v>
      </c>
      <c r="I20" s="132"/>
      <c r="J20" s="148">
        <v>1</v>
      </c>
      <c r="K20" s="132"/>
      <c r="L20" s="132"/>
      <c r="M20" s="133"/>
      <c r="N20" s="140">
        <f t="shared" si="1"/>
        <v>2</v>
      </c>
      <c r="O20" s="67"/>
      <c r="P20" s="131"/>
      <c r="Q20" s="132"/>
      <c r="R20" s="132">
        <v>17</v>
      </c>
      <c r="S20" s="134"/>
      <c r="T20" s="132">
        <v>1</v>
      </c>
      <c r="U20" s="132"/>
      <c r="V20" s="132"/>
      <c r="W20" s="133"/>
      <c r="X20" s="68"/>
      <c r="Y20" s="32"/>
      <c r="Z20" s="225"/>
      <c r="AA20" s="230"/>
      <c r="AB20" s="231"/>
      <c r="AC20" s="231"/>
      <c r="AD20" s="231"/>
      <c r="AE20" s="231"/>
      <c r="AF20" s="232"/>
      <c r="AG20" s="232"/>
      <c r="AH20" s="232"/>
      <c r="AI20" s="233">
        <f t="shared" si="2"/>
        <v>0</v>
      </c>
      <c r="AJ20" s="225"/>
      <c r="AK20" s="230"/>
      <c r="AL20" s="231"/>
      <c r="AM20" s="233">
        <f t="shared" si="3"/>
        <v>0</v>
      </c>
      <c r="AN20" s="225"/>
      <c r="AO20" s="230"/>
      <c r="AP20" s="231"/>
      <c r="AQ20" s="231">
        <v>6</v>
      </c>
      <c r="AR20" s="231"/>
      <c r="AS20" s="231">
        <v>1</v>
      </c>
      <c r="AT20" s="232"/>
      <c r="AU20" s="233">
        <f t="shared" si="4"/>
        <v>7</v>
      </c>
      <c r="AV20" s="68"/>
      <c r="AW20" s="32">
        <v>10</v>
      </c>
      <c r="AX20" s="225"/>
      <c r="AY20" s="230"/>
      <c r="AZ20" s="231"/>
      <c r="BA20" s="231">
        <v>1</v>
      </c>
      <c r="BB20" s="231"/>
      <c r="BC20" s="231"/>
      <c r="BD20" s="232"/>
      <c r="BE20" s="233">
        <f t="shared" si="5"/>
        <v>1</v>
      </c>
      <c r="BF20" s="68"/>
      <c r="BG20" s="32"/>
      <c r="BH20" s="68"/>
      <c r="BI20" s="32"/>
      <c r="BJ20" s="225"/>
      <c r="BK20" s="230"/>
      <c r="BL20" s="231"/>
      <c r="BM20" s="231"/>
      <c r="BN20" s="231"/>
      <c r="BO20" s="231"/>
      <c r="BP20" s="232"/>
      <c r="BQ20" s="233">
        <f t="shared" si="6"/>
        <v>0</v>
      </c>
      <c r="BR20" s="225"/>
      <c r="BS20" s="230"/>
      <c r="BT20" s="231"/>
      <c r="BU20" s="231"/>
      <c r="BV20" s="231"/>
      <c r="BW20" s="231"/>
      <c r="BX20" s="232"/>
      <c r="BY20" s="232"/>
      <c r="BZ20" s="232"/>
      <c r="CA20" s="233">
        <f t="shared" si="7"/>
        <v>0</v>
      </c>
    </row>
    <row r="21" spans="1:79" ht="12.75" customHeight="1">
      <c r="A21" s="191">
        <v>18</v>
      </c>
      <c r="B21" s="213">
        <v>18</v>
      </c>
      <c r="C21" s="122" t="s">
        <v>42</v>
      </c>
      <c r="D21" s="111">
        <f t="shared" si="0"/>
        <v>15</v>
      </c>
      <c r="E21" s="189"/>
      <c r="F21" s="131"/>
      <c r="G21" s="148">
        <v>1</v>
      </c>
      <c r="H21" s="132"/>
      <c r="I21" s="132"/>
      <c r="J21" s="132"/>
      <c r="K21" s="132"/>
      <c r="L21" s="132"/>
      <c r="M21" s="133"/>
      <c r="N21" s="140">
        <f t="shared" si="1"/>
        <v>1</v>
      </c>
      <c r="O21" s="67"/>
      <c r="P21" s="131"/>
      <c r="Q21" s="132">
        <v>15</v>
      </c>
      <c r="R21" s="132"/>
      <c r="S21" s="134"/>
      <c r="T21" s="132"/>
      <c r="U21" s="132"/>
      <c r="V21" s="132"/>
      <c r="W21" s="133"/>
      <c r="X21" s="68"/>
      <c r="Y21" s="32"/>
      <c r="Z21" s="225"/>
      <c r="AA21" s="230"/>
      <c r="AB21" s="231"/>
      <c r="AC21" s="231"/>
      <c r="AD21" s="231"/>
      <c r="AE21" s="231"/>
      <c r="AF21" s="232"/>
      <c r="AG21" s="232"/>
      <c r="AH21" s="232"/>
      <c r="AI21" s="233">
        <f t="shared" si="2"/>
        <v>0</v>
      </c>
      <c r="AJ21" s="225"/>
      <c r="AK21" s="230"/>
      <c r="AL21" s="231"/>
      <c r="AM21" s="233">
        <f t="shared" si="3"/>
        <v>0</v>
      </c>
      <c r="AN21" s="225"/>
      <c r="AO21" s="230"/>
      <c r="AP21" s="231">
        <v>15</v>
      </c>
      <c r="AQ21" s="231"/>
      <c r="AR21" s="231"/>
      <c r="AS21" s="231"/>
      <c r="AT21" s="232"/>
      <c r="AU21" s="233">
        <f t="shared" si="4"/>
        <v>15</v>
      </c>
      <c r="AV21" s="68"/>
      <c r="AW21" s="32"/>
      <c r="AX21" s="225"/>
      <c r="AY21" s="230"/>
      <c r="AZ21" s="231"/>
      <c r="BA21" s="231"/>
      <c r="BB21" s="231"/>
      <c r="BC21" s="231"/>
      <c r="BD21" s="232"/>
      <c r="BE21" s="233">
        <f t="shared" si="5"/>
        <v>0</v>
      </c>
      <c r="BF21" s="68"/>
      <c r="BG21" s="32"/>
      <c r="BH21" s="68"/>
      <c r="BI21" s="32"/>
      <c r="BJ21" s="225"/>
      <c r="BK21" s="230"/>
      <c r="BL21" s="231"/>
      <c r="BM21" s="231"/>
      <c r="BN21" s="231"/>
      <c r="BO21" s="231"/>
      <c r="BP21" s="232"/>
      <c r="BQ21" s="233">
        <f t="shared" si="6"/>
        <v>0</v>
      </c>
      <c r="BR21" s="225"/>
      <c r="BS21" s="230"/>
      <c r="BT21" s="231"/>
      <c r="BU21" s="231"/>
      <c r="BV21" s="231"/>
      <c r="BW21" s="231"/>
      <c r="BX21" s="232"/>
      <c r="BY21" s="232"/>
      <c r="BZ21" s="232"/>
      <c r="CA21" s="233">
        <f t="shared" si="7"/>
        <v>0</v>
      </c>
    </row>
    <row r="22" spans="1:79" ht="12.75" customHeight="1">
      <c r="A22" s="191">
        <v>19</v>
      </c>
      <c r="B22" s="214">
        <v>23</v>
      </c>
      <c r="C22" s="122" t="s">
        <v>18</v>
      </c>
      <c r="D22" s="111">
        <f t="shared" si="0"/>
        <v>8</v>
      </c>
      <c r="E22" s="189"/>
      <c r="F22" s="131"/>
      <c r="G22" s="132"/>
      <c r="H22" s="132"/>
      <c r="I22" s="132"/>
      <c r="J22" s="132"/>
      <c r="K22" s="132"/>
      <c r="L22" s="148">
        <v>1</v>
      </c>
      <c r="M22" s="133"/>
      <c r="N22" s="140">
        <f t="shared" si="1"/>
        <v>1</v>
      </c>
      <c r="O22" s="67"/>
      <c r="P22" s="131"/>
      <c r="Q22" s="132"/>
      <c r="R22" s="132"/>
      <c r="S22" s="134"/>
      <c r="T22" s="132"/>
      <c r="U22" s="132"/>
      <c r="V22" s="132">
        <v>7</v>
      </c>
      <c r="W22" s="133"/>
      <c r="X22" s="68"/>
      <c r="Y22" s="32">
        <v>1</v>
      </c>
      <c r="Z22" s="225"/>
      <c r="AA22" s="230"/>
      <c r="AB22" s="231"/>
      <c r="AC22" s="231"/>
      <c r="AD22" s="231"/>
      <c r="AE22" s="231"/>
      <c r="AF22" s="232"/>
      <c r="AG22" s="232"/>
      <c r="AH22" s="232"/>
      <c r="AI22" s="233">
        <f t="shared" si="2"/>
        <v>0</v>
      </c>
      <c r="AJ22" s="225"/>
      <c r="AK22" s="230">
        <v>6</v>
      </c>
      <c r="AL22" s="231"/>
      <c r="AM22" s="233">
        <f t="shared" si="3"/>
        <v>6</v>
      </c>
      <c r="AN22" s="225"/>
      <c r="AO22" s="230"/>
      <c r="AP22" s="231"/>
      <c r="AQ22" s="231"/>
      <c r="AR22" s="231"/>
      <c r="AS22" s="231">
        <v>1</v>
      </c>
      <c r="AT22" s="232"/>
      <c r="AU22" s="233">
        <f t="shared" si="4"/>
        <v>1</v>
      </c>
      <c r="AV22" s="68"/>
      <c r="AW22" s="32"/>
      <c r="AX22" s="225"/>
      <c r="AY22" s="230"/>
      <c r="AZ22" s="231"/>
      <c r="BA22" s="231"/>
      <c r="BB22" s="231"/>
      <c r="BC22" s="231"/>
      <c r="BD22" s="232"/>
      <c r="BE22" s="233">
        <f t="shared" si="5"/>
        <v>0</v>
      </c>
      <c r="BF22" s="68"/>
      <c r="BG22" s="32"/>
      <c r="BH22" s="68"/>
      <c r="BI22" s="32"/>
      <c r="BJ22" s="225"/>
      <c r="BK22" s="230"/>
      <c r="BL22" s="231"/>
      <c r="BM22" s="231"/>
      <c r="BN22" s="231"/>
      <c r="BO22" s="231"/>
      <c r="BP22" s="232"/>
      <c r="BQ22" s="233">
        <f t="shared" si="6"/>
        <v>0</v>
      </c>
      <c r="BR22" s="225"/>
      <c r="BS22" s="230"/>
      <c r="BT22" s="231"/>
      <c r="BU22" s="231"/>
      <c r="BV22" s="231"/>
      <c r="BW22" s="231"/>
      <c r="BX22" s="232"/>
      <c r="BY22" s="232"/>
      <c r="BZ22" s="232"/>
      <c r="CA22" s="233">
        <f t="shared" si="7"/>
        <v>0</v>
      </c>
    </row>
    <row r="23" spans="1:79" ht="12.75" customHeight="1">
      <c r="A23" s="191">
        <v>20</v>
      </c>
      <c r="B23" s="213">
        <v>17</v>
      </c>
      <c r="C23" s="123" t="s">
        <v>183</v>
      </c>
      <c r="D23" s="111">
        <f t="shared" si="0"/>
        <v>2</v>
      </c>
      <c r="E23" s="189"/>
      <c r="F23" s="131"/>
      <c r="G23" s="132"/>
      <c r="H23" s="148">
        <v>1</v>
      </c>
      <c r="I23" s="134"/>
      <c r="J23" s="148">
        <v>1</v>
      </c>
      <c r="K23" s="132"/>
      <c r="L23" s="132"/>
      <c r="M23" s="133"/>
      <c r="N23" s="140">
        <f t="shared" si="1"/>
        <v>2</v>
      </c>
      <c r="O23" s="67"/>
      <c r="P23" s="131"/>
      <c r="Q23" s="132"/>
      <c r="R23" s="132">
        <v>1</v>
      </c>
      <c r="S23" s="134"/>
      <c r="T23" s="132">
        <v>1</v>
      </c>
      <c r="U23" s="132"/>
      <c r="V23" s="132"/>
      <c r="W23" s="133"/>
      <c r="X23" s="68"/>
      <c r="Y23" s="32">
        <v>2</v>
      </c>
      <c r="Z23" s="225"/>
      <c r="AA23" s="230"/>
      <c r="AB23" s="231"/>
      <c r="AC23" s="231"/>
      <c r="AD23" s="231"/>
      <c r="AE23" s="231"/>
      <c r="AF23" s="232"/>
      <c r="AG23" s="232"/>
      <c r="AH23" s="232"/>
      <c r="AI23" s="233">
        <f t="shared" si="2"/>
        <v>0</v>
      </c>
      <c r="AJ23" s="225"/>
      <c r="AK23" s="230"/>
      <c r="AL23" s="231"/>
      <c r="AM23" s="233">
        <f t="shared" si="3"/>
        <v>0</v>
      </c>
      <c r="AN23" s="225"/>
      <c r="AO23" s="230"/>
      <c r="AP23" s="231"/>
      <c r="AQ23" s="231"/>
      <c r="AR23" s="231"/>
      <c r="AS23" s="231"/>
      <c r="AT23" s="232"/>
      <c r="AU23" s="233">
        <f t="shared" si="4"/>
        <v>0</v>
      </c>
      <c r="AV23" s="68"/>
      <c r="AW23" s="32"/>
      <c r="AX23" s="225"/>
      <c r="AY23" s="230"/>
      <c r="AZ23" s="231"/>
      <c r="BA23" s="231"/>
      <c r="BB23" s="231"/>
      <c r="BC23" s="231"/>
      <c r="BD23" s="232"/>
      <c r="BE23" s="233">
        <f t="shared" si="5"/>
        <v>0</v>
      </c>
      <c r="BF23" s="68"/>
      <c r="BG23" s="32"/>
      <c r="BH23" s="68"/>
      <c r="BI23" s="32"/>
      <c r="BJ23" s="225"/>
      <c r="BK23" s="230"/>
      <c r="BL23" s="231"/>
      <c r="BM23" s="231"/>
      <c r="BN23" s="231"/>
      <c r="BO23" s="231"/>
      <c r="BP23" s="232"/>
      <c r="BQ23" s="233">
        <f t="shared" si="6"/>
        <v>0</v>
      </c>
      <c r="BR23" s="225"/>
      <c r="BS23" s="230"/>
      <c r="BT23" s="231"/>
      <c r="BU23" s="231"/>
      <c r="BV23" s="231"/>
      <c r="BW23" s="231"/>
      <c r="BX23" s="232"/>
      <c r="BY23" s="232"/>
      <c r="BZ23" s="232"/>
      <c r="CA23" s="233">
        <f t="shared" si="7"/>
        <v>0</v>
      </c>
    </row>
    <row r="24" spans="1:79" ht="12.75" customHeight="1">
      <c r="A24" s="191">
        <v>21</v>
      </c>
      <c r="B24" s="213">
        <v>15</v>
      </c>
      <c r="C24" s="123" t="s">
        <v>61</v>
      </c>
      <c r="D24" s="111">
        <f t="shared" si="0"/>
        <v>1</v>
      </c>
      <c r="E24" s="189"/>
      <c r="F24" s="131"/>
      <c r="G24" s="132"/>
      <c r="H24" s="132"/>
      <c r="I24" s="134"/>
      <c r="J24" s="132"/>
      <c r="K24" s="148">
        <v>1</v>
      </c>
      <c r="L24" s="132"/>
      <c r="M24" s="133"/>
      <c r="N24" s="140">
        <f t="shared" si="1"/>
        <v>1</v>
      </c>
      <c r="O24" s="67"/>
      <c r="P24" s="131"/>
      <c r="Q24" s="132"/>
      <c r="R24" s="132"/>
      <c r="S24" s="134"/>
      <c r="T24" s="132"/>
      <c r="U24" s="132">
        <v>1</v>
      </c>
      <c r="V24" s="132"/>
      <c r="W24" s="133"/>
      <c r="X24" s="68"/>
      <c r="Y24" s="32"/>
      <c r="Z24" s="225"/>
      <c r="AA24" s="230"/>
      <c r="AB24" s="231"/>
      <c r="AC24" s="231"/>
      <c r="AD24" s="231"/>
      <c r="AE24" s="231"/>
      <c r="AF24" s="232"/>
      <c r="AG24" s="232"/>
      <c r="AH24" s="232"/>
      <c r="AI24" s="233">
        <f t="shared" si="2"/>
        <v>0</v>
      </c>
      <c r="AJ24" s="225"/>
      <c r="AK24" s="230"/>
      <c r="AL24" s="231"/>
      <c r="AM24" s="233">
        <f t="shared" si="3"/>
        <v>0</v>
      </c>
      <c r="AN24" s="225"/>
      <c r="AO24" s="230"/>
      <c r="AP24" s="231"/>
      <c r="AQ24" s="231"/>
      <c r="AR24" s="231"/>
      <c r="AS24" s="231"/>
      <c r="AT24" s="232">
        <v>1</v>
      </c>
      <c r="AU24" s="233">
        <f t="shared" si="4"/>
        <v>1</v>
      </c>
      <c r="AV24" s="68"/>
      <c r="AW24" s="32"/>
      <c r="AX24" s="225"/>
      <c r="AY24" s="230"/>
      <c r="AZ24" s="231"/>
      <c r="BA24" s="231"/>
      <c r="BB24" s="231"/>
      <c r="BC24" s="231"/>
      <c r="BD24" s="232"/>
      <c r="BE24" s="233">
        <f t="shared" si="5"/>
        <v>0</v>
      </c>
      <c r="BF24" s="68"/>
      <c r="BG24" s="32"/>
      <c r="BH24" s="68"/>
      <c r="BI24" s="32"/>
      <c r="BJ24" s="225"/>
      <c r="BK24" s="230"/>
      <c r="BL24" s="231"/>
      <c r="BM24" s="231"/>
      <c r="BN24" s="231"/>
      <c r="BO24" s="231"/>
      <c r="BP24" s="232"/>
      <c r="BQ24" s="233">
        <f t="shared" si="6"/>
        <v>0</v>
      </c>
      <c r="BR24" s="225"/>
      <c r="BS24" s="230"/>
      <c r="BT24" s="231"/>
      <c r="BU24" s="231"/>
      <c r="BV24" s="231"/>
      <c r="BW24" s="231"/>
      <c r="BX24" s="232"/>
      <c r="BY24" s="232"/>
      <c r="BZ24" s="232"/>
      <c r="CA24" s="233">
        <f t="shared" si="7"/>
        <v>0</v>
      </c>
    </row>
    <row r="25" spans="1:79" ht="12.75" customHeight="1">
      <c r="A25" s="191">
        <v>21</v>
      </c>
      <c r="B25" s="214">
        <v>24</v>
      </c>
      <c r="C25" s="123" t="s">
        <v>45</v>
      </c>
      <c r="D25" s="111">
        <f t="shared" si="0"/>
        <v>1</v>
      </c>
      <c r="E25" s="189"/>
      <c r="F25" s="131"/>
      <c r="G25" s="132"/>
      <c r="H25" s="132"/>
      <c r="I25" s="132"/>
      <c r="J25" s="132"/>
      <c r="K25" s="148">
        <v>1</v>
      </c>
      <c r="L25" s="132"/>
      <c r="M25" s="133"/>
      <c r="N25" s="140">
        <f t="shared" si="1"/>
        <v>1</v>
      </c>
      <c r="O25" s="67"/>
      <c r="P25" s="131"/>
      <c r="Q25" s="132"/>
      <c r="R25" s="132"/>
      <c r="S25" s="134"/>
      <c r="T25" s="132"/>
      <c r="U25" s="132">
        <v>1</v>
      </c>
      <c r="V25" s="132"/>
      <c r="W25" s="133"/>
      <c r="X25" s="68"/>
      <c r="Y25" s="32"/>
      <c r="Z25" s="225"/>
      <c r="AA25" s="230"/>
      <c r="AB25" s="231"/>
      <c r="AC25" s="231"/>
      <c r="AD25" s="231"/>
      <c r="AE25" s="231"/>
      <c r="AF25" s="232"/>
      <c r="AG25" s="232"/>
      <c r="AH25" s="232"/>
      <c r="AI25" s="233">
        <f t="shared" si="2"/>
        <v>0</v>
      </c>
      <c r="AJ25" s="225"/>
      <c r="AK25" s="230"/>
      <c r="AL25" s="231"/>
      <c r="AM25" s="233">
        <f t="shared" si="3"/>
        <v>0</v>
      </c>
      <c r="AN25" s="225"/>
      <c r="AO25" s="230"/>
      <c r="AP25" s="231"/>
      <c r="AQ25" s="231"/>
      <c r="AR25" s="231"/>
      <c r="AS25" s="231"/>
      <c r="AT25" s="232">
        <v>1</v>
      </c>
      <c r="AU25" s="233">
        <f t="shared" si="4"/>
        <v>1</v>
      </c>
      <c r="AV25" s="68"/>
      <c r="AW25" s="32"/>
      <c r="AX25" s="225"/>
      <c r="AY25" s="230"/>
      <c r="AZ25" s="231"/>
      <c r="BA25" s="231"/>
      <c r="BB25" s="231"/>
      <c r="BC25" s="231"/>
      <c r="BD25" s="232"/>
      <c r="BE25" s="233">
        <f t="shared" si="5"/>
        <v>0</v>
      </c>
      <c r="BF25" s="68"/>
      <c r="BG25" s="32"/>
      <c r="BH25" s="68"/>
      <c r="BI25" s="32"/>
      <c r="BJ25" s="225"/>
      <c r="BK25" s="230"/>
      <c r="BL25" s="231"/>
      <c r="BM25" s="231"/>
      <c r="BN25" s="231"/>
      <c r="BO25" s="231"/>
      <c r="BP25" s="232"/>
      <c r="BQ25" s="233">
        <f t="shared" si="6"/>
        <v>0</v>
      </c>
      <c r="BR25" s="225"/>
      <c r="BS25" s="230"/>
      <c r="BT25" s="231"/>
      <c r="BU25" s="231"/>
      <c r="BV25" s="231"/>
      <c r="BW25" s="231"/>
      <c r="BX25" s="232"/>
      <c r="BY25" s="232"/>
      <c r="BZ25" s="232"/>
      <c r="CA25" s="233">
        <f t="shared" si="7"/>
        <v>0</v>
      </c>
    </row>
    <row r="26" spans="1:79" ht="12.75" customHeight="1">
      <c r="A26" s="191">
        <v>21</v>
      </c>
      <c r="B26" s="214">
        <v>24</v>
      </c>
      <c r="C26" s="123" t="s">
        <v>113</v>
      </c>
      <c r="D26" s="111">
        <f t="shared" si="0"/>
        <v>1</v>
      </c>
      <c r="E26" s="189"/>
      <c r="F26" s="131"/>
      <c r="G26" s="132"/>
      <c r="H26" s="132"/>
      <c r="I26" s="134"/>
      <c r="J26" s="148">
        <v>1</v>
      </c>
      <c r="K26" s="132"/>
      <c r="L26" s="132"/>
      <c r="M26" s="133"/>
      <c r="N26" s="140">
        <f t="shared" si="1"/>
        <v>1</v>
      </c>
      <c r="O26" s="67"/>
      <c r="P26" s="131"/>
      <c r="Q26" s="132"/>
      <c r="R26" s="132"/>
      <c r="S26" s="134"/>
      <c r="T26" s="132">
        <v>1</v>
      </c>
      <c r="U26" s="132"/>
      <c r="V26" s="132"/>
      <c r="W26" s="133"/>
      <c r="X26" s="68"/>
      <c r="Y26" s="32"/>
      <c r="Z26" s="225"/>
      <c r="AA26" s="230"/>
      <c r="AB26" s="231"/>
      <c r="AC26" s="231"/>
      <c r="AD26" s="231"/>
      <c r="AE26" s="231"/>
      <c r="AF26" s="232"/>
      <c r="AG26" s="232"/>
      <c r="AH26" s="232"/>
      <c r="AI26" s="233">
        <f t="shared" si="2"/>
        <v>0</v>
      </c>
      <c r="AJ26" s="225"/>
      <c r="AK26" s="230"/>
      <c r="AL26" s="231"/>
      <c r="AM26" s="233">
        <f t="shared" si="3"/>
        <v>0</v>
      </c>
      <c r="AN26" s="225"/>
      <c r="AO26" s="230"/>
      <c r="AP26" s="231"/>
      <c r="AQ26" s="231"/>
      <c r="AR26" s="231"/>
      <c r="AS26" s="231"/>
      <c r="AT26" s="232"/>
      <c r="AU26" s="233">
        <f t="shared" si="4"/>
        <v>0</v>
      </c>
      <c r="AV26" s="68"/>
      <c r="AW26" s="32"/>
      <c r="AX26" s="225"/>
      <c r="AY26" s="230"/>
      <c r="AZ26" s="231"/>
      <c r="BA26" s="231"/>
      <c r="BB26" s="231"/>
      <c r="BC26" s="231"/>
      <c r="BD26" s="232"/>
      <c r="BE26" s="233">
        <f t="shared" si="5"/>
        <v>0</v>
      </c>
      <c r="BF26" s="68"/>
      <c r="BG26" s="32"/>
      <c r="BH26" s="68"/>
      <c r="BI26" s="32"/>
      <c r="BJ26" s="225"/>
      <c r="BK26" s="230"/>
      <c r="BL26" s="231"/>
      <c r="BM26" s="231"/>
      <c r="BN26" s="231"/>
      <c r="BO26" s="231"/>
      <c r="BP26" s="232"/>
      <c r="BQ26" s="233">
        <f t="shared" si="6"/>
        <v>0</v>
      </c>
      <c r="BR26" s="225"/>
      <c r="BS26" s="230"/>
      <c r="BT26" s="231"/>
      <c r="BU26" s="231"/>
      <c r="BV26" s="231"/>
      <c r="BW26" s="231">
        <v>1</v>
      </c>
      <c r="BX26" s="232"/>
      <c r="BY26" s="232"/>
      <c r="BZ26" s="232"/>
      <c r="CA26" s="233">
        <f t="shared" si="7"/>
        <v>1</v>
      </c>
    </row>
    <row r="27" spans="1:79" ht="12.75" customHeight="1">
      <c r="A27" s="184" t="s">
        <v>56</v>
      </c>
      <c r="B27" s="214">
        <v>21</v>
      </c>
      <c r="C27" s="124" t="s">
        <v>31</v>
      </c>
      <c r="D27" s="111">
        <f t="shared" si="0"/>
        <v>0</v>
      </c>
      <c r="E27" s="189"/>
      <c r="F27" s="131"/>
      <c r="G27" s="132"/>
      <c r="H27" s="132"/>
      <c r="I27" s="132"/>
      <c r="J27" s="132"/>
      <c r="K27" s="132"/>
      <c r="L27" s="132"/>
      <c r="M27" s="133"/>
      <c r="N27" s="140">
        <f t="shared" si="1"/>
        <v>0</v>
      </c>
      <c r="O27" s="67"/>
      <c r="P27" s="131"/>
      <c r="Q27" s="132"/>
      <c r="R27" s="132"/>
      <c r="S27" s="134"/>
      <c r="T27" s="132"/>
      <c r="U27" s="132"/>
      <c r="V27" s="132"/>
      <c r="W27" s="133"/>
      <c r="X27" s="68"/>
      <c r="Y27" s="32"/>
      <c r="Z27" s="225"/>
      <c r="AA27" s="230"/>
      <c r="AB27" s="231"/>
      <c r="AC27" s="231"/>
      <c r="AD27" s="231"/>
      <c r="AE27" s="231"/>
      <c r="AF27" s="232"/>
      <c r="AG27" s="232"/>
      <c r="AH27" s="232"/>
      <c r="AI27" s="233">
        <f t="shared" si="2"/>
        <v>0</v>
      </c>
      <c r="AJ27" s="225"/>
      <c r="AK27" s="230"/>
      <c r="AL27" s="231"/>
      <c r="AM27" s="233">
        <f t="shared" si="3"/>
        <v>0</v>
      </c>
      <c r="AN27" s="225"/>
      <c r="AO27" s="230"/>
      <c r="AP27" s="231"/>
      <c r="AQ27" s="231"/>
      <c r="AR27" s="231"/>
      <c r="AS27" s="231"/>
      <c r="AT27" s="232"/>
      <c r="AU27" s="233">
        <f t="shared" si="4"/>
        <v>0</v>
      </c>
      <c r="AV27" s="68"/>
      <c r="AW27" s="32"/>
      <c r="AX27" s="225"/>
      <c r="AY27" s="230"/>
      <c r="AZ27" s="231"/>
      <c r="BA27" s="231"/>
      <c r="BB27" s="231"/>
      <c r="BC27" s="231"/>
      <c r="BD27" s="232"/>
      <c r="BE27" s="233">
        <f t="shared" si="5"/>
        <v>0</v>
      </c>
      <c r="BF27" s="68"/>
      <c r="BG27" s="32"/>
      <c r="BH27" s="68"/>
      <c r="BI27" s="32"/>
      <c r="BJ27" s="225"/>
      <c r="BK27" s="230"/>
      <c r="BL27" s="231"/>
      <c r="BM27" s="231"/>
      <c r="BN27" s="231"/>
      <c r="BO27" s="231"/>
      <c r="BP27" s="232"/>
      <c r="BQ27" s="233">
        <f t="shared" si="6"/>
        <v>0</v>
      </c>
      <c r="BR27" s="225"/>
      <c r="BS27" s="230"/>
      <c r="BT27" s="231"/>
      <c r="BU27" s="231"/>
      <c r="BV27" s="231"/>
      <c r="BW27" s="231"/>
      <c r="BX27" s="232"/>
      <c r="BY27" s="232"/>
      <c r="BZ27" s="232"/>
      <c r="CA27" s="233">
        <f t="shared" si="7"/>
        <v>0</v>
      </c>
    </row>
    <row r="28" spans="1:79" ht="12.75" customHeight="1">
      <c r="A28" s="184" t="s">
        <v>56</v>
      </c>
      <c r="B28" s="214">
        <v>22</v>
      </c>
      <c r="C28" s="123" t="s">
        <v>21</v>
      </c>
      <c r="D28" s="111">
        <f t="shared" si="0"/>
        <v>0</v>
      </c>
      <c r="E28" s="189"/>
      <c r="F28" s="131"/>
      <c r="G28" s="132"/>
      <c r="H28" s="132"/>
      <c r="I28" s="134"/>
      <c r="J28" s="132"/>
      <c r="K28" s="132"/>
      <c r="L28" s="132"/>
      <c r="M28" s="133"/>
      <c r="N28" s="140">
        <f t="shared" si="1"/>
        <v>0</v>
      </c>
      <c r="O28" s="67"/>
      <c r="P28" s="131"/>
      <c r="Q28" s="132"/>
      <c r="R28" s="132"/>
      <c r="S28" s="134"/>
      <c r="T28" s="132"/>
      <c r="U28" s="132"/>
      <c r="V28" s="132"/>
      <c r="W28" s="133"/>
      <c r="X28" s="68"/>
      <c r="Y28" s="32"/>
      <c r="Z28" s="225"/>
      <c r="AA28" s="230"/>
      <c r="AB28" s="231"/>
      <c r="AC28" s="231"/>
      <c r="AD28" s="231"/>
      <c r="AE28" s="231"/>
      <c r="AF28" s="232"/>
      <c r="AG28" s="232"/>
      <c r="AH28" s="232"/>
      <c r="AI28" s="233">
        <f t="shared" si="2"/>
        <v>0</v>
      </c>
      <c r="AJ28" s="225"/>
      <c r="AK28" s="230"/>
      <c r="AL28" s="231"/>
      <c r="AM28" s="233">
        <f t="shared" si="3"/>
        <v>0</v>
      </c>
      <c r="AN28" s="225"/>
      <c r="AO28" s="230"/>
      <c r="AP28" s="231"/>
      <c r="AQ28" s="231"/>
      <c r="AR28" s="231"/>
      <c r="AS28" s="231"/>
      <c r="AT28" s="232"/>
      <c r="AU28" s="233">
        <f t="shared" si="4"/>
        <v>0</v>
      </c>
      <c r="AV28" s="68"/>
      <c r="AW28" s="32"/>
      <c r="AX28" s="225"/>
      <c r="AY28" s="230"/>
      <c r="AZ28" s="231"/>
      <c r="BA28" s="231"/>
      <c r="BB28" s="231"/>
      <c r="BC28" s="231"/>
      <c r="BD28" s="232"/>
      <c r="BE28" s="233">
        <f t="shared" si="5"/>
        <v>0</v>
      </c>
      <c r="BF28" s="68"/>
      <c r="BG28" s="32"/>
      <c r="BH28" s="68"/>
      <c r="BI28" s="32"/>
      <c r="BJ28" s="225"/>
      <c r="BK28" s="230"/>
      <c r="BL28" s="231"/>
      <c r="BM28" s="231"/>
      <c r="BN28" s="231"/>
      <c r="BO28" s="231"/>
      <c r="BP28" s="232"/>
      <c r="BQ28" s="233">
        <f t="shared" si="6"/>
        <v>0</v>
      </c>
      <c r="BR28" s="225"/>
      <c r="BS28" s="230"/>
      <c r="BT28" s="231"/>
      <c r="BU28" s="231"/>
      <c r="BV28" s="231"/>
      <c r="BW28" s="231"/>
      <c r="BX28" s="232"/>
      <c r="BY28" s="232"/>
      <c r="BZ28" s="232"/>
      <c r="CA28" s="233">
        <f t="shared" si="7"/>
        <v>0</v>
      </c>
    </row>
    <row r="29" spans="1:79" ht="12.75" customHeight="1">
      <c r="A29" s="184" t="s">
        <v>56</v>
      </c>
      <c r="B29" s="215" t="s">
        <v>56</v>
      </c>
      <c r="C29" s="124" t="s">
        <v>24</v>
      </c>
      <c r="D29" s="111">
        <f t="shared" si="0"/>
        <v>0</v>
      </c>
      <c r="E29" s="189"/>
      <c r="F29" s="131"/>
      <c r="G29" s="132"/>
      <c r="H29" s="132"/>
      <c r="I29" s="134"/>
      <c r="J29" s="132"/>
      <c r="K29" s="132"/>
      <c r="L29" s="132"/>
      <c r="M29" s="133"/>
      <c r="N29" s="140">
        <f t="shared" si="1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  <c r="Z29" s="225"/>
      <c r="AA29" s="230"/>
      <c r="AB29" s="231"/>
      <c r="AC29" s="231"/>
      <c r="AD29" s="231"/>
      <c r="AE29" s="231"/>
      <c r="AF29" s="232"/>
      <c r="AG29" s="232"/>
      <c r="AH29" s="232"/>
      <c r="AI29" s="233">
        <f t="shared" si="2"/>
        <v>0</v>
      </c>
      <c r="AJ29" s="225"/>
      <c r="AK29" s="230"/>
      <c r="AL29" s="231"/>
      <c r="AM29" s="233">
        <f t="shared" si="3"/>
        <v>0</v>
      </c>
      <c r="AN29" s="225"/>
      <c r="AO29" s="230"/>
      <c r="AP29" s="231"/>
      <c r="AQ29" s="231"/>
      <c r="AR29" s="231"/>
      <c r="AS29" s="231"/>
      <c r="AT29" s="232"/>
      <c r="AU29" s="233">
        <f t="shared" si="4"/>
        <v>0</v>
      </c>
      <c r="AV29" s="68"/>
      <c r="AW29" s="32"/>
      <c r="AX29" s="225"/>
      <c r="AY29" s="230"/>
      <c r="AZ29" s="231"/>
      <c r="BA29" s="231"/>
      <c r="BB29" s="231"/>
      <c r="BC29" s="231"/>
      <c r="BD29" s="232"/>
      <c r="BE29" s="233">
        <f t="shared" si="5"/>
        <v>0</v>
      </c>
      <c r="BF29" s="68"/>
      <c r="BG29" s="32"/>
      <c r="BH29" s="68"/>
      <c r="BI29" s="32"/>
      <c r="BJ29" s="225"/>
      <c r="BK29" s="230"/>
      <c r="BL29" s="231"/>
      <c r="BM29" s="231"/>
      <c r="BN29" s="231"/>
      <c r="BO29" s="231"/>
      <c r="BP29" s="232"/>
      <c r="BQ29" s="233">
        <f t="shared" si="6"/>
        <v>0</v>
      </c>
      <c r="BR29" s="225"/>
      <c r="BS29" s="230"/>
      <c r="BT29" s="231"/>
      <c r="BU29" s="231"/>
      <c r="BV29" s="231"/>
      <c r="BW29" s="231"/>
      <c r="BX29" s="232"/>
      <c r="BY29" s="232"/>
      <c r="BZ29" s="232"/>
      <c r="CA29" s="233">
        <f t="shared" si="7"/>
        <v>0</v>
      </c>
    </row>
    <row r="30" spans="1:79" ht="12.75" customHeight="1">
      <c r="A30" s="184" t="s">
        <v>56</v>
      </c>
      <c r="B30" s="215" t="s">
        <v>56</v>
      </c>
      <c r="C30" s="124" t="s">
        <v>124</v>
      </c>
      <c r="D30" s="111">
        <f t="shared" si="0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1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  <c r="Z30" s="225"/>
      <c r="AA30" s="230"/>
      <c r="AB30" s="231"/>
      <c r="AC30" s="231"/>
      <c r="AD30" s="231"/>
      <c r="AE30" s="231"/>
      <c r="AF30" s="232"/>
      <c r="AG30" s="232"/>
      <c r="AH30" s="232"/>
      <c r="AI30" s="233">
        <f t="shared" si="2"/>
        <v>0</v>
      </c>
      <c r="AJ30" s="225"/>
      <c r="AK30" s="230"/>
      <c r="AL30" s="231"/>
      <c r="AM30" s="233">
        <f t="shared" si="3"/>
        <v>0</v>
      </c>
      <c r="AN30" s="225"/>
      <c r="AO30" s="230"/>
      <c r="AP30" s="231"/>
      <c r="AQ30" s="231"/>
      <c r="AR30" s="231"/>
      <c r="AS30" s="231"/>
      <c r="AT30" s="232"/>
      <c r="AU30" s="233">
        <f t="shared" si="4"/>
        <v>0</v>
      </c>
      <c r="AV30" s="68"/>
      <c r="AW30" s="32"/>
      <c r="AX30" s="225"/>
      <c r="AY30" s="230"/>
      <c r="AZ30" s="231"/>
      <c r="BA30" s="231"/>
      <c r="BB30" s="231"/>
      <c r="BC30" s="231"/>
      <c r="BD30" s="232"/>
      <c r="BE30" s="233">
        <f t="shared" si="5"/>
        <v>0</v>
      </c>
      <c r="BF30" s="68"/>
      <c r="BG30" s="32"/>
      <c r="BH30" s="68"/>
      <c r="BI30" s="32"/>
      <c r="BJ30" s="225"/>
      <c r="BK30" s="230"/>
      <c r="BL30" s="231"/>
      <c r="BM30" s="231"/>
      <c r="BN30" s="231"/>
      <c r="BO30" s="231"/>
      <c r="BP30" s="232"/>
      <c r="BQ30" s="233">
        <f t="shared" si="6"/>
        <v>0</v>
      </c>
      <c r="BR30" s="225"/>
      <c r="BS30" s="230"/>
      <c r="BT30" s="231"/>
      <c r="BU30" s="231"/>
      <c r="BV30" s="231"/>
      <c r="BW30" s="231"/>
      <c r="BX30" s="232"/>
      <c r="BY30" s="232"/>
      <c r="BZ30" s="232"/>
      <c r="CA30" s="233">
        <f t="shared" si="7"/>
        <v>0</v>
      </c>
    </row>
    <row r="31" spans="1:79" ht="12.75" customHeight="1">
      <c r="A31" s="184" t="s">
        <v>56</v>
      </c>
      <c r="B31" s="215" t="s">
        <v>56</v>
      </c>
      <c r="C31" s="123" t="s">
        <v>25</v>
      </c>
      <c r="D31" s="111">
        <f t="shared" si="0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1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  <c r="Z31" s="225"/>
      <c r="AA31" s="230"/>
      <c r="AB31" s="231"/>
      <c r="AC31" s="231"/>
      <c r="AD31" s="231"/>
      <c r="AE31" s="231"/>
      <c r="AF31" s="232"/>
      <c r="AG31" s="232"/>
      <c r="AH31" s="232"/>
      <c r="AI31" s="233">
        <f t="shared" si="2"/>
        <v>0</v>
      </c>
      <c r="AJ31" s="225"/>
      <c r="AK31" s="230"/>
      <c r="AL31" s="231"/>
      <c r="AM31" s="233">
        <f t="shared" si="3"/>
        <v>0</v>
      </c>
      <c r="AN31" s="225"/>
      <c r="AO31" s="230"/>
      <c r="AP31" s="231"/>
      <c r="AQ31" s="231"/>
      <c r="AR31" s="231"/>
      <c r="AS31" s="231"/>
      <c r="AT31" s="232"/>
      <c r="AU31" s="233">
        <f t="shared" si="4"/>
        <v>0</v>
      </c>
      <c r="AV31" s="68"/>
      <c r="AW31" s="32"/>
      <c r="AX31" s="225"/>
      <c r="AY31" s="230"/>
      <c r="AZ31" s="231"/>
      <c r="BA31" s="231"/>
      <c r="BB31" s="231"/>
      <c r="BC31" s="231"/>
      <c r="BD31" s="232"/>
      <c r="BE31" s="233">
        <f t="shared" si="5"/>
        <v>0</v>
      </c>
      <c r="BF31" s="68"/>
      <c r="BG31" s="32"/>
      <c r="BH31" s="68"/>
      <c r="BI31" s="32"/>
      <c r="BJ31" s="225"/>
      <c r="BK31" s="230"/>
      <c r="BL31" s="231"/>
      <c r="BM31" s="231"/>
      <c r="BN31" s="231"/>
      <c r="BO31" s="231"/>
      <c r="BP31" s="232"/>
      <c r="BQ31" s="233">
        <f t="shared" si="6"/>
        <v>0</v>
      </c>
      <c r="BR31" s="225"/>
      <c r="BS31" s="230"/>
      <c r="BT31" s="231"/>
      <c r="BU31" s="231"/>
      <c r="BV31" s="231"/>
      <c r="BW31" s="231"/>
      <c r="BX31" s="232"/>
      <c r="BY31" s="232"/>
      <c r="BZ31" s="232"/>
      <c r="CA31" s="233">
        <f t="shared" si="7"/>
        <v>0</v>
      </c>
    </row>
    <row r="32" spans="1:79" ht="12.75" customHeight="1">
      <c r="A32" s="184" t="s">
        <v>56</v>
      </c>
      <c r="B32" s="215" t="s">
        <v>56</v>
      </c>
      <c r="C32" s="123" t="s">
        <v>26</v>
      </c>
      <c r="D32" s="111">
        <f t="shared" si="0"/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t="shared" si="1"/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  <c r="Z32" s="225"/>
      <c r="AA32" s="234"/>
      <c r="AB32" s="235"/>
      <c r="AC32" s="235"/>
      <c r="AD32" s="235"/>
      <c r="AE32" s="235"/>
      <c r="AF32" s="236"/>
      <c r="AG32" s="236"/>
      <c r="AH32" s="236"/>
      <c r="AI32" s="233">
        <f t="shared" si="2"/>
        <v>0</v>
      </c>
      <c r="AJ32" s="225"/>
      <c r="AK32" s="234"/>
      <c r="AL32" s="235"/>
      <c r="AM32" s="233">
        <f t="shared" si="3"/>
        <v>0</v>
      </c>
      <c r="AN32" s="225"/>
      <c r="AO32" s="234"/>
      <c r="AP32" s="235"/>
      <c r="AQ32" s="235"/>
      <c r="AR32" s="235"/>
      <c r="AS32" s="235"/>
      <c r="AT32" s="236"/>
      <c r="AU32" s="233">
        <f t="shared" si="4"/>
        <v>0</v>
      </c>
      <c r="AV32" s="68"/>
      <c r="AW32" s="32"/>
      <c r="AX32" s="225"/>
      <c r="AY32" s="234"/>
      <c r="AZ32" s="235"/>
      <c r="BA32" s="235"/>
      <c r="BB32" s="235"/>
      <c r="BC32" s="235"/>
      <c r="BD32" s="236"/>
      <c r="BE32" s="233">
        <f t="shared" si="5"/>
        <v>0</v>
      </c>
      <c r="BF32" s="68"/>
      <c r="BG32" s="32"/>
      <c r="BH32" s="68"/>
      <c r="BI32" s="32"/>
      <c r="BJ32" s="225"/>
      <c r="BK32" s="234"/>
      <c r="BL32" s="235"/>
      <c r="BM32" s="235"/>
      <c r="BN32" s="235"/>
      <c r="BO32" s="235"/>
      <c r="BP32" s="236"/>
      <c r="BQ32" s="233">
        <f t="shared" si="6"/>
        <v>0</v>
      </c>
      <c r="BR32" s="225"/>
      <c r="BS32" s="234"/>
      <c r="BT32" s="235"/>
      <c r="BU32" s="235"/>
      <c r="BV32" s="235"/>
      <c r="BW32" s="235"/>
      <c r="BX32" s="236"/>
      <c r="BY32" s="236"/>
      <c r="BZ32" s="236"/>
      <c r="CA32" s="233">
        <f t="shared" si="7"/>
        <v>0</v>
      </c>
    </row>
    <row r="33" spans="1:79" ht="12.75" customHeight="1">
      <c r="A33" s="184" t="s">
        <v>56</v>
      </c>
      <c r="B33" s="215" t="s">
        <v>56</v>
      </c>
      <c r="C33" s="123" t="s">
        <v>53</v>
      </c>
      <c r="D33" s="111">
        <f t="shared" si="0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1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  <c r="Z33" s="225"/>
      <c r="AA33" s="234"/>
      <c r="AB33" s="235"/>
      <c r="AC33" s="235"/>
      <c r="AD33" s="235"/>
      <c r="AE33" s="235"/>
      <c r="AF33" s="236"/>
      <c r="AG33" s="236"/>
      <c r="AH33" s="236"/>
      <c r="AI33" s="233">
        <f t="shared" si="2"/>
        <v>0</v>
      </c>
      <c r="AJ33" s="225"/>
      <c r="AK33" s="234"/>
      <c r="AL33" s="235"/>
      <c r="AM33" s="233">
        <f t="shared" si="3"/>
        <v>0</v>
      </c>
      <c r="AN33" s="225"/>
      <c r="AO33" s="234"/>
      <c r="AP33" s="235"/>
      <c r="AQ33" s="235"/>
      <c r="AR33" s="235"/>
      <c r="AS33" s="235"/>
      <c r="AT33" s="236"/>
      <c r="AU33" s="233">
        <f t="shared" si="4"/>
        <v>0</v>
      </c>
      <c r="AV33" s="68"/>
      <c r="AW33" s="32"/>
      <c r="AX33" s="225"/>
      <c r="AY33" s="234"/>
      <c r="AZ33" s="235"/>
      <c r="BA33" s="235"/>
      <c r="BB33" s="235"/>
      <c r="BC33" s="235"/>
      <c r="BD33" s="236"/>
      <c r="BE33" s="233">
        <f t="shared" si="5"/>
        <v>0</v>
      </c>
      <c r="BF33" s="68"/>
      <c r="BG33" s="32"/>
      <c r="BH33" s="68"/>
      <c r="BI33" s="32"/>
      <c r="BJ33" s="225"/>
      <c r="BK33" s="234"/>
      <c r="BL33" s="235"/>
      <c r="BM33" s="235"/>
      <c r="BN33" s="235"/>
      <c r="BO33" s="235"/>
      <c r="BP33" s="236"/>
      <c r="BQ33" s="233">
        <f t="shared" si="6"/>
        <v>0</v>
      </c>
      <c r="BR33" s="225"/>
      <c r="BS33" s="234"/>
      <c r="BT33" s="235"/>
      <c r="BU33" s="235"/>
      <c r="BV33" s="235"/>
      <c r="BW33" s="235"/>
      <c r="BX33" s="236"/>
      <c r="BY33" s="236"/>
      <c r="BZ33" s="236"/>
      <c r="CA33" s="233">
        <f t="shared" si="7"/>
        <v>0</v>
      </c>
    </row>
    <row r="34" spans="1:79" ht="12.75" customHeight="1">
      <c r="A34" s="184" t="s">
        <v>56</v>
      </c>
      <c r="B34" s="215" t="s">
        <v>56</v>
      </c>
      <c r="C34" s="123" t="s">
        <v>60</v>
      </c>
      <c r="D34" s="111">
        <f t="shared" si="0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1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  <c r="Z34" s="225"/>
      <c r="AA34" s="234"/>
      <c r="AB34" s="235"/>
      <c r="AC34" s="235"/>
      <c r="AD34" s="235"/>
      <c r="AE34" s="235"/>
      <c r="AF34" s="236"/>
      <c r="AG34" s="236"/>
      <c r="AH34" s="237"/>
      <c r="AI34" s="238">
        <f t="shared" si="2"/>
        <v>0</v>
      </c>
      <c r="AJ34" s="225"/>
      <c r="AK34" s="234"/>
      <c r="AL34" s="235"/>
      <c r="AM34" s="238">
        <f t="shared" si="3"/>
        <v>0</v>
      </c>
      <c r="AN34" s="225"/>
      <c r="AO34" s="234"/>
      <c r="AP34" s="235"/>
      <c r="AQ34" s="235"/>
      <c r="AR34" s="235"/>
      <c r="AS34" s="235"/>
      <c r="AT34" s="237"/>
      <c r="AU34" s="238">
        <f t="shared" si="4"/>
        <v>0</v>
      </c>
      <c r="AV34" s="68"/>
      <c r="AW34" s="32"/>
      <c r="AX34" s="225"/>
      <c r="AY34" s="234"/>
      <c r="AZ34" s="235"/>
      <c r="BA34" s="235"/>
      <c r="BB34" s="235"/>
      <c r="BC34" s="235"/>
      <c r="BD34" s="237"/>
      <c r="BE34" s="238">
        <f t="shared" si="5"/>
        <v>0</v>
      </c>
      <c r="BF34" s="68"/>
      <c r="BG34" s="32"/>
      <c r="BH34" s="68"/>
      <c r="BI34" s="32"/>
      <c r="BJ34" s="225"/>
      <c r="BK34" s="234"/>
      <c r="BL34" s="235"/>
      <c r="BM34" s="235"/>
      <c r="BN34" s="235"/>
      <c r="BO34" s="235"/>
      <c r="BP34" s="237"/>
      <c r="BQ34" s="238">
        <f t="shared" si="6"/>
        <v>0</v>
      </c>
      <c r="BR34" s="225"/>
      <c r="BS34" s="234"/>
      <c r="BT34" s="235"/>
      <c r="BU34" s="235"/>
      <c r="BV34" s="235"/>
      <c r="BW34" s="235"/>
      <c r="BX34" s="236"/>
      <c r="BY34" s="236"/>
      <c r="BZ34" s="237"/>
      <c r="CA34" s="238">
        <f t="shared" si="7"/>
        <v>0</v>
      </c>
    </row>
    <row r="35" spans="1:79" ht="12.75" customHeight="1">
      <c r="A35" s="184" t="s">
        <v>56</v>
      </c>
      <c r="B35" s="215" t="s">
        <v>56</v>
      </c>
      <c r="C35" s="123" t="s">
        <v>186</v>
      </c>
      <c r="D35" s="111">
        <f t="shared" si="0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1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  <c r="Z35" s="225"/>
      <c r="AA35" s="230"/>
      <c r="AB35" s="231"/>
      <c r="AC35" s="231"/>
      <c r="AD35" s="231"/>
      <c r="AE35" s="231"/>
      <c r="AF35" s="232"/>
      <c r="AG35" s="232"/>
      <c r="AH35" s="239"/>
      <c r="AI35" s="238">
        <f t="shared" si="2"/>
        <v>0</v>
      </c>
      <c r="AJ35" s="225"/>
      <c r="AK35" s="230"/>
      <c r="AL35" s="231"/>
      <c r="AM35" s="238">
        <f t="shared" si="3"/>
        <v>0</v>
      </c>
      <c r="AN35" s="225"/>
      <c r="AO35" s="230"/>
      <c r="AP35" s="231"/>
      <c r="AQ35" s="231"/>
      <c r="AR35" s="231"/>
      <c r="AS35" s="231"/>
      <c r="AT35" s="239"/>
      <c r="AU35" s="238">
        <f t="shared" si="4"/>
        <v>0</v>
      </c>
      <c r="AV35" s="68"/>
      <c r="AW35" s="32"/>
      <c r="AX35" s="225"/>
      <c r="AY35" s="230"/>
      <c r="AZ35" s="231"/>
      <c r="BA35" s="231"/>
      <c r="BB35" s="231"/>
      <c r="BC35" s="231"/>
      <c r="BD35" s="239"/>
      <c r="BE35" s="238">
        <f t="shared" si="5"/>
        <v>0</v>
      </c>
      <c r="BF35" s="68"/>
      <c r="BG35" s="32"/>
      <c r="BH35" s="68"/>
      <c r="BI35" s="32"/>
      <c r="BJ35" s="225"/>
      <c r="BK35" s="234"/>
      <c r="BL35" s="235"/>
      <c r="BM35" s="235"/>
      <c r="BN35" s="235"/>
      <c r="BO35" s="235"/>
      <c r="BP35" s="237"/>
      <c r="BQ35" s="254">
        <f t="shared" si="6"/>
        <v>0</v>
      </c>
      <c r="BR35" s="225"/>
      <c r="BS35" s="230"/>
      <c r="BT35" s="231"/>
      <c r="BU35" s="231"/>
      <c r="BV35" s="231"/>
      <c r="BW35" s="231"/>
      <c r="BX35" s="232"/>
      <c r="BY35" s="232"/>
      <c r="BZ35" s="239"/>
      <c r="CA35" s="238">
        <f t="shared" si="7"/>
        <v>0</v>
      </c>
    </row>
    <row r="36" spans="1:79" ht="12.75" customHeight="1">
      <c r="A36" s="184" t="s">
        <v>56</v>
      </c>
      <c r="B36" s="215" t="s">
        <v>56</v>
      </c>
      <c r="C36" s="123" t="s">
        <v>55</v>
      </c>
      <c r="D36" s="111">
        <f t="shared" si="0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1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  <c r="Z36" s="225"/>
      <c r="AA36" s="230"/>
      <c r="AB36" s="231"/>
      <c r="AC36" s="231"/>
      <c r="AD36" s="231"/>
      <c r="AE36" s="231"/>
      <c r="AF36" s="232"/>
      <c r="AG36" s="232"/>
      <c r="AH36" s="239"/>
      <c r="AI36" s="238">
        <f t="shared" si="2"/>
        <v>0</v>
      </c>
      <c r="AJ36" s="225"/>
      <c r="AK36" s="230"/>
      <c r="AL36" s="231"/>
      <c r="AM36" s="238">
        <f t="shared" si="3"/>
        <v>0</v>
      </c>
      <c r="AN36" s="225"/>
      <c r="AO36" s="230"/>
      <c r="AP36" s="231"/>
      <c r="AQ36" s="231"/>
      <c r="AR36" s="231"/>
      <c r="AS36" s="231"/>
      <c r="AT36" s="239"/>
      <c r="AU36" s="238">
        <f t="shared" si="4"/>
        <v>0</v>
      </c>
      <c r="AV36" s="251"/>
      <c r="AW36" s="32"/>
      <c r="AX36" s="225"/>
      <c r="AY36" s="230"/>
      <c r="AZ36" s="231"/>
      <c r="BA36" s="231"/>
      <c r="BB36" s="231"/>
      <c r="BC36" s="231"/>
      <c r="BD36" s="239"/>
      <c r="BE36" s="238">
        <f t="shared" si="5"/>
        <v>0</v>
      </c>
      <c r="BF36" s="251"/>
      <c r="BG36" s="32"/>
      <c r="BH36" s="68"/>
      <c r="BI36" s="32"/>
      <c r="BJ36" s="225"/>
      <c r="BK36" s="230"/>
      <c r="BL36" s="231"/>
      <c r="BM36" s="231"/>
      <c r="BN36" s="231"/>
      <c r="BO36" s="231"/>
      <c r="BP36" s="239"/>
      <c r="BQ36" s="238">
        <f t="shared" si="6"/>
        <v>0</v>
      </c>
      <c r="BR36" s="225"/>
      <c r="BS36" s="230"/>
      <c r="BT36" s="231"/>
      <c r="BU36" s="231"/>
      <c r="BV36" s="231"/>
      <c r="BW36" s="231"/>
      <c r="BX36" s="232"/>
      <c r="BY36" s="232"/>
      <c r="BZ36" s="239"/>
      <c r="CA36" s="238">
        <f t="shared" si="7"/>
        <v>0</v>
      </c>
    </row>
    <row r="37" spans="1:79" ht="12.75" customHeight="1">
      <c r="A37" s="184" t="s">
        <v>56</v>
      </c>
      <c r="B37" s="215" t="s">
        <v>56</v>
      </c>
      <c r="C37" s="123" t="s">
        <v>23</v>
      </c>
      <c r="D37" s="111">
        <f t="shared" si="0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1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  <c r="Z37" s="225"/>
      <c r="AA37" s="230"/>
      <c r="AB37" s="231"/>
      <c r="AC37" s="231"/>
      <c r="AD37" s="231"/>
      <c r="AE37" s="231"/>
      <c r="AF37" s="232"/>
      <c r="AG37" s="232"/>
      <c r="AH37" s="239"/>
      <c r="AI37" s="238">
        <f t="shared" si="2"/>
        <v>0</v>
      </c>
      <c r="AJ37" s="225"/>
      <c r="AK37" s="230"/>
      <c r="AL37" s="231"/>
      <c r="AM37" s="238">
        <f t="shared" si="3"/>
        <v>0</v>
      </c>
      <c r="AN37" s="225"/>
      <c r="AO37" s="230"/>
      <c r="AP37" s="231"/>
      <c r="AQ37" s="231"/>
      <c r="AR37" s="231"/>
      <c r="AS37" s="231"/>
      <c r="AT37" s="239"/>
      <c r="AU37" s="238">
        <f t="shared" si="4"/>
        <v>0</v>
      </c>
      <c r="AV37" s="252"/>
      <c r="AW37" s="32"/>
      <c r="AX37" s="225"/>
      <c r="AY37" s="230"/>
      <c r="AZ37" s="231"/>
      <c r="BA37" s="231"/>
      <c r="BB37" s="231"/>
      <c r="BC37" s="231"/>
      <c r="BD37" s="239"/>
      <c r="BE37" s="238">
        <f t="shared" si="5"/>
        <v>0</v>
      </c>
      <c r="BF37" s="252"/>
      <c r="BG37" s="32"/>
      <c r="BH37" s="68"/>
      <c r="BI37" s="32"/>
      <c r="BJ37" s="225"/>
      <c r="BK37" s="230"/>
      <c r="BL37" s="231"/>
      <c r="BM37" s="231"/>
      <c r="BN37" s="231"/>
      <c r="BO37" s="231"/>
      <c r="BP37" s="239"/>
      <c r="BQ37" s="238">
        <f t="shared" si="6"/>
        <v>0</v>
      </c>
      <c r="BR37" s="225"/>
      <c r="BS37" s="230"/>
      <c r="BT37" s="231"/>
      <c r="BU37" s="231"/>
      <c r="BV37" s="231"/>
      <c r="BW37" s="231"/>
      <c r="BX37" s="232"/>
      <c r="BY37" s="232"/>
      <c r="BZ37" s="239"/>
      <c r="CA37" s="238">
        <f t="shared" si="7"/>
        <v>0</v>
      </c>
    </row>
    <row r="38" spans="1:79" ht="15.75" thickBot="1">
      <c r="A38" s="185" t="s">
        <v>56</v>
      </c>
      <c r="B38" s="216" t="s">
        <v>56</v>
      </c>
      <c r="C38" s="129" t="s">
        <v>46</v>
      </c>
      <c r="D38" s="245">
        <f t="shared" si="0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1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  <c r="Z38" s="225"/>
      <c r="AA38" s="240"/>
      <c r="AB38" s="241"/>
      <c r="AC38" s="241"/>
      <c r="AD38" s="241"/>
      <c r="AE38" s="241"/>
      <c r="AF38" s="242"/>
      <c r="AG38" s="242"/>
      <c r="AH38" s="243"/>
      <c r="AI38" s="244">
        <f t="shared" si="2"/>
        <v>0</v>
      </c>
      <c r="AJ38" s="225"/>
      <c r="AK38" s="240"/>
      <c r="AL38" s="241"/>
      <c r="AM38" s="244">
        <f t="shared" si="3"/>
        <v>0</v>
      </c>
      <c r="AN38" s="225"/>
      <c r="AO38" s="240"/>
      <c r="AP38" s="241"/>
      <c r="AQ38" s="241"/>
      <c r="AR38" s="241"/>
      <c r="AS38" s="241"/>
      <c r="AT38" s="243"/>
      <c r="AU38" s="244">
        <f t="shared" si="4"/>
        <v>0</v>
      </c>
      <c r="AV38" s="253"/>
      <c r="AW38" s="38"/>
      <c r="AX38" s="225"/>
      <c r="AY38" s="240"/>
      <c r="AZ38" s="241"/>
      <c r="BA38" s="241"/>
      <c r="BB38" s="241"/>
      <c r="BC38" s="241"/>
      <c r="BD38" s="243"/>
      <c r="BE38" s="244">
        <f t="shared" si="5"/>
        <v>0</v>
      </c>
      <c r="BF38" s="253"/>
      <c r="BG38" s="38"/>
      <c r="BH38" s="68"/>
      <c r="BI38" s="38"/>
      <c r="BJ38" s="225"/>
      <c r="BK38" s="240"/>
      <c r="BL38" s="241"/>
      <c r="BM38" s="241"/>
      <c r="BN38" s="241"/>
      <c r="BO38" s="241"/>
      <c r="BP38" s="243"/>
      <c r="BQ38" s="244">
        <f t="shared" si="6"/>
        <v>0</v>
      </c>
      <c r="BR38" s="225"/>
      <c r="BS38" s="240"/>
      <c r="BT38" s="241"/>
      <c r="BU38" s="241"/>
      <c r="BV38" s="241"/>
      <c r="BW38" s="241"/>
      <c r="BX38" s="242"/>
      <c r="BY38" s="242"/>
      <c r="BZ38" s="243"/>
      <c r="CA38" s="244">
        <f t="shared" si="7"/>
        <v>0</v>
      </c>
    </row>
    <row r="39" spans="2:23" ht="15">
      <c r="B39" s="187"/>
      <c r="C39" s="128"/>
      <c r="D39" s="31"/>
      <c r="E39" s="26"/>
      <c r="F39" s="26"/>
      <c r="G39" s="26"/>
      <c r="H39" s="27"/>
      <c r="I39" s="50"/>
      <c r="J39" s="28"/>
      <c r="K39" s="29"/>
      <c r="L39" s="29"/>
      <c r="M39" s="29" t="s">
        <v>120</v>
      </c>
      <c r="N39" s="221">
        <f>SUM(N4:N38)</f>
        <v>114</v>
      </c>
      <c r="O39" s="219" t="s">
        <v>410</v>
      </c>
      <c r="P39" s="219"/>
      <c r="Q39" s="26"/>
      <c r="R39" s="27"/>
      <c r="S39" s="50"/>
      <c r="T39" s="28"/>
      <c r="U39" s="29"/>
      <c r="V39" s="29"/>
      <c r="W39" s="29"/>
    </row>
    <row r="40" spans="2:23" ht="12.75">
      <c r="B40" s="218" t="s">
        <v>81</v>
      </c>
      <c r="D40" s="112">
        <v>43684</v>
      </c>
      <c r="F40" s="22"/>
      <c r="H40" s="22"/>
      <c r="I40" s="51"/>
      <c r="M40" s="22"/>
      <c r="N40" s="22"/>
      <c r="P40" s="22"/>
      <c r="Q40" s="22"/>
      <c r="R40" s="22"/>
      <c r="S40" s="51"/>
      <c r="W40" s="22"/>
    </row>
    <row r="41" spans="3:23" ht="12.75">
      <c r="C41" s="113" t="s">
        <v>106</v>
      </c>
      <c r="E41" s="29"/>
      <c r="F41" s="36"/>
      <c r="G41" s="36"/>
      <c r="H41" s="36"/>
      <c r="I41" s="52"/>
      <c r="M41" s="29"/>
      <c r="N41" s="29"/>
      <c r="O41" s="29"/>
      <c r="P41" s="36"/>
      <c r="Q41" s="36"/>
      <c r="R41" s="36"/>
      <c r="S41" s="52"/>
      <c r="W41" s="29"/>
    </row>
    <row r="42" spans="5:19" ht="12.75">
      <c r="E42" s="25"/>
      <c r="F42" s="25"/>
      <c r="G42" s="25"/>
      <c r="H42" s="25"/>
      <c r="I42" s="53"/>
      <c r="O42" s="25"/>
      <c r="P42" s="25"/>
      <c r="Q42" s="25"/>
      <c r="R42" s="25"/>
      <c r="S42" s="53"/>
    </row>
    <row r="43" spans="1:19" ht="12.75">
      <c r="A43" s="319" t="s">
        <v>299</v>
      </c>
      <c r="B43" s="202"/>
      <c r="C43" s="320"/>
      <c r="D43" s="203"/>
      <c r="E43" s="203"/>
      <c r="F43" s="324"/>
      <c r="G43" s="25"/>
      <c r="H43" s="25"/>
      <c r="I43" s="53"/>
      <c r="O43" s="25"/>
      <c r="P43" s="25"/>
      <c r="Q43" s="25"/>
      <c r="R43" s="25"/>
      <c r="S43" s="53"/>
    </row>
    <row r="44" spans="1:21" ht="12.75">
      <c r="A44" s="321" t="s">
        <v>694</v>
      </c>
      <c r="B44" s="202"/>
      <c r="C44" s="322"/>
      <c r="D44" s="203"/>
      <c r="E44" s="203"/>
      <c r="F44" s="324"/>
      <c r="G44" s="25"/>
      <c r="H44" s="25"/>
      <c r="I44" s="53"/>
      <c r="K44" s="34"/>
      <c r="O44" s="25"/>
      <c r="P44" s="25"/>
      <c r="Q44" s="25"/>
      <c r="R44" s="25"/>
      <c r="S44" s="53"/>
      <c r="U44" s="34"/>
    </row>
    <row r="45" spans="1:19" ht="12.75">
      <c r="A45" s="321" t="s">
        <v>300</v>
      </c>
      <c r="B45" s="202"/>
      <c r="C45" s="322"/>
      <c r="D45" s="203"/>
      <c r="E45" s="203"/>
      <c r="F45" s="324"/>
      <c r="G45" s="25"/>
      <c r="H45" s="25"/>
      <c r="I45" s="53"/>
      <c r="O45" s="25"/>
      <c r="P45" s="25"/>
      <c r="Q45" s="25"/>
      <c r="R45" s="25"/>
      <c r="S45" s="53"/>
    </row>
    <row r="46" spans="3:21" ht="12.75">
      <c r="C46" s="33"/>
      <c r="D46" s="97"/>
      <c r="E46" s="25"/>
      <c r="F46" s="25"/>
      <c r="G46" s="25"/>
      <c r="H46" s="25"/>
      <c r="I46" s="53"/>
      <c r="K46" s="25"/>
      <c r="O46" s="25"/>
      <c r="P46" s="25"/>
      <c r="Q46" s="25"/>
      <c r="R46" s="25"/>
      <c r="S46" s="53"/>
      <c r="U46" s="25"/>
    </row>
    <row r="47" spans="3:23" ht="12.75">
      <c r="C47" s="220" t="s">
        <v>409</v>
      </c>
      <c r="D47" s="96">
        <f>SUM(D4:D38)</f>
        <v>2126</v>
      </c>
      <c r="E47" s="25"/>
      <c r="F47" s="25"/>
      <c r="G47" s="25"/>
      <c r="H47" s="25"/>
      <c r="I47" s="53"/>
      <c r="M47" s="25"/>
      <c r="N47" s="25"/>
      <c r="O47" s="25"/>
      <c r="P47" s="25"/>
      <c r="Q47" s="25"/>
      <c r="R47" s="25"/>
      <c r="S47" s="53"/>
      <c r="W47" s="25"/>
    </row>
    <row r="48" spans="5:19" ht="12.75">
      <c r="E48" s="25"/>
      <c r="F48" s="25"/>
      <c r="G48" s="25"/>
      <c r="H48" s="25"/>
      <c r="I48" s="53"/>
      <c r="O48" s="25"/>
      <c r="P48" s="25"/>
      <c r="Q48" s="25"/>
      <c r="R48" s="25"/>
      <c r="S48" s="53"/>
    </row>
  </sheetData>
  <sheetProtection/>
  <mergeCells count="16">
    <mergeCell ref="AK1:AM2"/>
    <mergeCell ref="AO1:AU2"/>
    <mergeCell ref="AW1:AW2"/>
    <mergeCell ref="BS1:CA2"/>
    <mergeCell ref="BG1:BG2"/>
    <mergeCell ref="BI1:BI2"/>
    <mergeCell ref="BK1:BQ2"/>
    <mergeCell ref="AY1:BE2"/>
    <mergeCell ref="A1:A3"/>
    <mergeCell ref="B1:B3"/>
    <mergeCell ref="F1:M2"/>
    <mergeCell ref="D1:D3"/>
    <mergeCell ref="Y1:Y2"/>
    <mergeCell ref="AA1:AI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K4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86" customWidth="1"/>
    <col min="2" max="2" width="3.7109375" style="186" customWidth="1"/>
    <col min="3" max="3" width="20.7109375" style="22" customWidth="1"/>
    <col min="4" max="4" width="14.8515625" style="96" bestFit="1" customWidth="1"/>
    <col min="5" max="5" width="2.7109375" style="23" customWidth="1"/>
    <col min="6" max="6" width="6.28125" style="23" bestFit="1" customWidth="1"/>
    <col min="7" max="7" width="6.00390625" style="23" bestFit="1" customWidth="1"/>
    <col min="8" max="8" width="6.28125" style="23" bestFit="1" customWidth="1"/>
    <col min="9" max="9" width="6.00390625" style="54" bestFit="1" customWidth="1"/>
    <col min="10" max="10" width="6.28125" style="23" bestFit="1" customWidth="1"/>
    <col min="11" max="11" width="6.00390625" style="23" bestFit="1" customWidth="1"/>
    <col min="12" max="12" width="6.28125" style="23" bestFit="1" customWidth="1"/>
    <col min="13" max="13" width="6.00390625" style="23" bestFit="1" customWidth="1"/>
    <col min="14" max="14" width="5.7109375" style="23" customWidth="1"/>
    <col min="15" max="15" width="2.7109375" style="23" customWidth="1"/>
    <col min="16" max="16" width="6.28125" style="23" bestFit="1" customWidth="1"/>
    <col min="17" max="17" width="6.00390625" style="23" bestFit="1" customWidth="1"/>
    <col min="18" max="18" width="6.28125" style="23" bestFit="1" customWidth="1"/>
    <col min="19" max="19" width="6.00390625" style="54" bestFit="1" customWidth="1"/>
    <col min="20" max="20" width="6.28125" style="23" bestFit="1" customWidth="1"/>
    <col min="21" max="21" width="6.00390625" style="23" bestFit="1" customWidth="1"/>
    <col min="22" max="22" width="6.28125" style="23" bestFit="1" customWidth="1"/>
    <col min="23" max="23" width="6.00390625" style="23" bestFit="1" customWidth="1"/>
    <col min="24" max="24" width="2.7109375" style="10" customWidth="1"/>
    <col min="25" max="25" width="9.28125" style="24" customWidth="1"/>
    <col min="26" max="26" width="2.7109375" style="24" customWidth="1"/>
    <col min="27" max="27" width="6.28125" style="24" customWidth="1"/>
    <col min="28" max="28" width="6.00390625" style="24" customWidth="1"/>
    <col min="29" max="29" width="6.28125" style="24" customWidth="1"/>
    <col min="30" max="30" width="6.00390625" style="24" customWidth="1"/>
    <col min="31" max="31" width="6.28125" style="24" customWidth="1"/>
    <col min="32" max="32" width="6.00390625" style="24" customWidth="1"/>
    <col min="33" max="33" width="6.28125" style="24" customWidth="1"/>
    <col min="34" max="34" width="6.00390625" style="24" customWidth="1"/>
    <col min="35" max="35" width="6.421875" style="24" bestFit="1" customWidth="1"/>
    <col min="36" max="36" width="2.7109375" style="24" customWidth="1"/>
    <col min="37" max="37" width="6.28125" style="24" customWidth="1"/>
    <col min="38" max="38" width="6.00390625" style="24" customWidth="1"/>
    <col min="39" max="39" width="6.421875" style="24" bestFit="1" customWidth="1"/>
    <col min="40" max="40" width="2.7109375" style="24" customWidth="1"/>
    <col min="41" max="46" width="5.7109375" style="24" customWidth="1"/>
    <col min="47" max="47" width="6.421875" style="24" bestFit="1" customWidth="1"/>
    <col min="48" max="48" width="2.7109375" style="10" customWidth="1"/>
    <col min="49" max="49" width="9.28125" style="24" customWidth="1"/>
    <col min="50" max="50" width="2.7109375" style="24" customWidth="1"/>
    <col min="51" max="56" width="5.7109375" style="24" customWidth="1"/>
    <col min="57" max="57" width="6.421875" style="24" bestFit="1" customWidth="1"/>
    <col min="58" max="58" width="2.7109375" style="10" customWidth="1"/>
    <col min="59" max="59" width="9.28125" style="24" customWidth="1"/>
    <col min="60" max="60" width="2.7109375" style="10" customWidth="1"/>
    <col min="61" max="61" width="6.421875" style="24" customWidth="1"/>
    <col min="62" max="62" width="2.7109375" style="24" customWidth="1"/>
    <col min="63" max="68" width="5.7109375" style="24" customWidth="1"/>
    <col min="69" max="69" width="6.421875" style="24" bestFit="1" customWidth="1"/>
    <col min="70" max="70" width="2.7109375" style="24" customWidth="1"/>
    <col min="71" max="71" width="6.28125" style="24" customWidth="1"/>
    <col min="72" max="72" width="6.00390625" style="24" customWidth="1"/>
    <col min="73" max="73" width="6.28125" style="24" customWidth="1"/>
    <col min="74" max="74" width="6.00390625" style="24" customWidth="1"/>
    <col min="75" max="75" width="6.28125" style="24" customWidth="1"/>
    <col min="76" max="76" width="6.00390625" style="24" customWidth="1"/>
    <col min="77" max="77" width="6.28125" style="24" customWidth="1"/>
    <col min="78" max="78" width="6.00390625" style="24" customWidth="1"/>
    <col min="79" max="79" width="6.421875" style="24" bestFit="1" customWidth="1"/>
    <col min="80" max="80" width="2.7109375" style="24" customWidth="1"/>
    <col min="81" max="81" width="6.28125" style="24" customWidth="1"/>
    <col min="82" max="82" width="6.00390625" style="24" customWidth="1"/>
    <col min="83" max="83" width="6.28125" style="24" customWidth="1"/>
    <col min="84" max="84" width="6.00390625" style="24" customWidth="1"/>
    <col min="85" max="85" width="6.28125" style="24" customWidth="1"/>
    <col min="86" max="86" width="6.00390625" style="24" customWidth="1"/>
    <col min="87" max="87" width="6.28125" style="24" customWidth="1"/>
    <col min="88" max="88" width="6.00390625" style="24" customWidth="1"/>
    <col min="89" max="89" width="6.421875" style="24" bestFit="1" customWidth="1"/>
    <col min="90" max="16384" width="11.421875" style="24" customWidth="1"/>
  </cols>
  <sheetData>
    <row r="1" spans="1:89" ht="12.75" customHeight="1">
      <c r="A1" s="461">
        <v>2019</v>
      </c>
      <c r="B1" s="464">
        <v>2018</v>
      </c>
      <c r="C1" s="181" t="s">
        <v>50</v>
      </c>
      <c r="D1" s="453" t="s">
        <v>0</v>
      </c>
      <c r="E1" s="70"/>
      <c r="F1" s="467" t="s">
        <v>90</v>
      </c>
      <c r="G1" s="467"/>
      <c r="H1" s="467"/>
      <c r="I1" s="467"/>
      <c r="J1" s="467"/>
      <c r="K1" s="467"/>
      <c r="L1" s="467"/>
      <c r="M1" s="468"/>
      <c r="N1" s="458" t="s">
        <v>0</v>
      </c>
      <c r="O1" s="70"/>
      <c r="P1" s="467" t="s">
        <v>107</v>
      </c>
      <c r="Q1" s="467"/>
      <c r="R1" s="467"/>
      <c r="S1" s="467"/>
      <c r="T1" s="467"/>
      <c r="U1" s="467"/>
      <c r="V1" s="467"/>
      <c r="W1" s="468"/>
      <c r="X1" s="68"/>
      <c r="Y1" s="456" t="s">
        <v>77</v>
      </c>
      <c r="Z1" s="222"/>
      <c r="AA1" s="477" t="s">
        <v>411</v>
      </c>
      <c r="AB1" s="478"/>
      <c r="AC1" s="478"/>
      <c r="AD1" s="478"/>
      <c r="AE1" s="478"/>
      <c r="AF1" s="478"/>
      <c r="AG1" s="478"/>
      <c r="AH1" s="478"/>
      <c r="AI1" s="479"/>
      <c r="AJ1" s="222"/>
      <c r="AK1" s="471" t="s">
        <v>418</v>
      </c>
      <c r="AL1" s="472"/>
      <c r="AM1" s="473"/>
      <c r="AN1" s="222"/>
      <c r="AO1" s="477" t="s">
        <v>429</v>
      </c>
      <c r="AP1" s="478"/>
      <c r="AQ1" s="478"/>
      <c r="AR1" s="478"/>
      <c r="AS1" s="478"/>
      <c r="AT1" s="478"/>
      <c r="AU1" s="479"/>
      <c r="AV1" s="68"/>
      <c r="AW1" s="456" t="s">
        <v>422</v>
      </c>
      <c r="AX1" s="222"/>
      <c r="AY1" s="477" t="s">
        <v>444</v>
      </c>
      <c r="AZ1" s="478"/>
      <c r="BA1" s="478"/>
      <c r="BB1" s="478"/>
      <c r="BC1" s="478"/>
      <c r="BD1" s="478"/>
      <c r="BE1" s="479"/>
      <c r="BF1" s="68"/>
      <c r="BG1" s="456" t="s">
        <v>445</v>
      </c>
      <c r="BH1" s="68"/>
      <c r="BI1" s="456" t="s">
        <v>446</v>
      </c>
      <c r="BJ1" s="222"/>
      <c r="BK1" s="477" t="s">
        <v>450</v>
      </c>
      <c r="BL1" s="478"/>
      <c r="BM1" s="478"/>
      <c r="BN1" s="478"/>
      <c r="BO1" s="478"/>
      <c r="BP1" s="478"/>
      <c r="BQ1" s="479"/>
      <c r="BR1" s="222"/>
      <c r="BS1" s="477" t="s">
        <v>451</v>
      </c>
      <c r="BT1" s="478"/>
      <c r="BU1" s="478"/>
      <c r="BV1" s="478"/>
      <c r="BW1" s="478"/>
      <c r="BX1" s="478"/>
      <c r="BY1" s="478"/>
      <c r="BZ1" s="478"/>
      <c r="CA1" s="479"/>
      <c r="CB1" s="222"/>
      <c r="CC1" s="477" t="s">
        <v>455</v>
      </c>
      <c r="CD1" s="478"/>
      <c r="CE1" s="478"/>
      <c r="CF1" s="478"/>
      <c r="CG1" s="478"/>
      <c r="CH1" s="478"/>
      <c r="CI1" s="478"/>
      <c r="CJ1" s="478"/>
      <c r="CK1" s="479"/>
    </row>
    <row r="2" spans="1:89" ht="20.25" customHeight="1" thickBot="1">
      <c r="A2" s="462"/>
      <c r="B2" s="465"/>
      <c r="C2" s="94" t="s">
        <v>54</v>
      </c>
      <c r="D2" s="454"/>
      <c r="E2" s="71"/>
      <c r="F2" s="469"/>
      <c r="G2" s="469"/>
      <c r="H2" s="469"/>
      <c r="I2" s="469"/>
      <c r="J2" s="469"/>
      <c r="K2" s="469"/>
      <c r="L2" s="469"/>
      <c r="M2" s="470"/>
      <c r="N2" s="459"/>
      <c r="O2" s="71"/>
      <c r="P2" s="469"/>
      <c r="Q2" s="469"/>
      <c r="R2" s="469"/>
      <c r="S2" s="469"/>
      <c r="T2" s="469"/>
      <c r="U2" s="469"/>
      <c r="V2" s="469"/>
      <c r="W2" s="470"/>
      <c r="X2" s="68"/>
      <c r="Y2" s="457"/>
      <c r="Z2" s="69"/>
      <c r="AA2" s="480"/>
      <c r="AB2" s="481"/>
      <c r="AC2" s="481"/>
      <c r="AD2" s="481"/>
      <c r="AE2" s="481"/>
      <c r="AF2" s="481"/>
      <c r="AG2" s="481"/>
      <c r="AH2" s="481"/>
      <c r="AI2" s="482"/>
      <c r="AJ2" s="69"/>
      <c r="AK2" s="474"/>
      <c r="AL2" s="475"/>
      <c r="AM2" s="476"/>
      <c r="AN2" s="69"/>
      <c r="AO2" s="480"/>
      <c r="AP2" s="481"/>
      <c r="AQ2" s="481"/>
      <c r="AR2" s="481"/>
      <c r="AS2" s="481"/>
      <c r="AT2" s="481"/>
      <c r="AU2" s="482"/>
      <c r="AV2" s="68"/>
      <c r="AW2" s="457"/>
      <c r="AX2" s="69"/>
      <c r="AY2" s="480"/>
      <c r="AZ2" s="481"/>
      <c r="BA2" s="481"/>
      <c r="BB2" s="481"/>
      <c r="BC2" s="481"/>
      <c r="BD2" s="481"/>
      <c r="BE2" s="482"/>
      <c r="BF2" s="68"/>
      <c r="BG2" s="457"/>
      <c r="BH2" s="68"/>
      <c r="BI2" s="457"/>
      <c r="BJ2" s="69"/>
      <c r="BK2" s="480"/>
      <c r="BL2" s="481"/>
      <c r="BM2" s="481"/>
      <c r="BN2" s="481"/>
      <c r="BO2" s="481"/>
      <c r="BP2" s="481"/>
      <c r="BQ2" s="482"/>
      <c r="BR2" s="69"/>
      <c r="BS2" s="480"/>
      <c r="BT2" s="481"/>
      <c r="BU2" s="481"/>
      <c r="BV2" s="481"/>
      <c r="BW2" s="481"/>
      <c r="BX2" s="481"/>
      <c r="BY2" s="481"/>
      <c r="BZ2" s="481"/>
      <c r="CA2" s="482"/>
      <c r="CB2" s="69"/>
      <c r="CC2" s="480"/>
      <c r="CD2" s="481"/>
      <c r="CE2" s="481"/>
      <c r="CF2" s="481"/>
      <c r="CG2" s="481"/>
      <c r="CH2" s="481"/>
      <c r="CI2" s="481"/>
      <c r="CJ2" s="481"/>
      <c r="CK2" s="482"/>
    </row>
    <row r="3" spans="1:89" ht="13.5" customHeight="1" thickBot="1">
      <c r="A3" s="463"/>
      <c r="B3" s="466"/>
      <c r="C3" s="95" t="s">
        <v>16</v>
      </c>
      <c r="D3" s="455"/>
      <c r="E3" s="69"/>
      <c r="F3" s="66" t="s">
        <v>187</v>
      </c>
      <c r="G3" s="44" t="s">
        <v>188</v>
      </c>
      <c r="H3" s="44" t="s">
        <v>189</v>
      </c>
      <c r="I3" s="49" t="s">
        <v>190</v>
      </c>
      <c r="J3" s="45" t="s">
        <v>75</v>
      </c>
      <c r="K3" s="45" t="s">
        <v>76</v>
      </c>
      <c r="L3" s="45" t="s">
        <v>78</v>
      </c>
      <c r="M3" s="46" t="s">
        <v>79</v>
      </c>
      <c r="N3" s="460"/>
      <c r="O3" s="69"/>
      <c r="P3" s="66" t="s">
        <v>187</v>
      </c>
      <c r="Q3" s="44" t="s">
        <v>188</v>
      </c>
      <c r="R3" s="44" t="s">
        <v>189</v>
      </c>
      <c r="S3" s="49" t="s">
        <v>190</v>
      </c>
      <c r="T3" s="45" t="s">
        <v>75</v>
      </c>
      <c r="U3" s="45" t="s">
        <v>76</v>
      </c>
      <c r="V3" s="45" t="s">
        <v>78</v>
      </c>
      <c r="W3" s="46" t="s">
        <v>79</v>
      </c>
      <c r="X3" s="68"/>
      <c r="Y3" s="37" t="s">
        <v>0</v>
      </c>
      <c r="Z3" s="223"/>
      <c r="AA3" s="66" t="s">
        <v>187</v>
      </c>
      <c r="AB3" s="44" t="s">
        <v>188</v>
      </c>
      <c r="AC3" s="44" t="s">
        <v>189</v>
      </c>
      <c r="AD3" s="49" t="s">
        <v>190</v>
      </c>
      <c r="AE3" s="45" t="s">
        <v>75</v>
      </c>
      <c r="AF3" s="45" t="s">
        <v>76</v>
      </c>
      <c r="AG3" s="45" t="s">
        <v>78</v>
      </c>
      <c r="AH3" s="46" t="s">
        <v>79</v>
      </c>
      <c r="AI3" s="224" t="s">
        <v>0</v>
      </c>
      <c r="AJ3" s="223"/>
      <c r="AK3" s="66" t="s">
        <v>419</v>
      </c>
      <c r="AL3" s="44" t="s">
        <v>420</v>
      </c>
      <c r="AM3" s="224" t="s">
        <v>0</v>
      </c>
      <c r="AN3" s="223"/>
      <c r="AO3" s="248" t="s">
        <v>423</v>
      </c>
      <c r="AP3" s="249" t="s">
        <v>424</v>
      </c>
      <c r="AQ3" s="249" t="s">
        <v>425</v>
      </c>
      <c r="AR3" s="249" t="s">
        <v>426</v>
      </c>
      <c r="AS3" s="250" t="s">
        <v>427</v>
      </c>
      <c r="AT3" s="250" t="s">
        <v>428</v>
      </c>
      <c r="AU3" s="224" t="s">
        <v>0</v>
      </c>
      <c r="AV3" s="68"/>
      <c r="AW3" s="37" t="s">
        <v>0</v>
      </c>
      <c r="AX3" s="223"/>
      <c r="AY3" s="248" t="s">
        <v>423</v>
      </c>
      <c r="AZ3" s="249" t="s">
        <v>424</v>
      </c>
      <c r="BA3" s="249" t="s">
        <v>425</v>
      </c>
      <c r="BB3" s="249" t="s">
        <v>426</v>
      </c>
      <c r="BC3" s="250" t="s">
        <v>427</v>
      </c>
      <c r="BD3" s="250" t="s">
        <v>428</v>
      </c>
      <c r="BE3" s="224" t="s">
        <v>0</v>
      </c>
      <c r="BF3" s="68"/>
      <c r="BG3" s="37" t="s">
        <v>0</v>
      </c>
      <c r="BH3" s="68"/>
      <c r="BI3" s="37" t="s">
        <v>0</v>
      </c>
      <c r="BJ3" s="223"/>
      <c r="BK3" s="248" t="s">
        <v>423</v>
      </c>
      <c r="BL3" s="249" t="s">
        <v>424</v>
      </c>
      <c r="BM3" s="249" t="s">
        <v>425</v>
      </c>
      <c r="BN3" s="249" t="s">
        <v>426</v>
      </c>
      <c r="BO3" s="250" t="s">
        <v>427</v>
      </c>
      <c r="BP3" s="250" t="s">
        <v>428</v>
      </c>
      <c r="BQ3" s="224" t="s">
        <v>0</v>
      </c>
      <c r="BR3" s="223"/>
      <c r="BS3" s="66" t="s">
        <v>187</v>
      </c>
      <c r="BT3" s="44" t="s">
        <v>188</v>
      </c>
      <c r="BU3" s="44" t="s">
        <v>189</v>
      </c>
      <c r="BV3" s="49" t="s">
        <v>190</v>
      </c>
      <c r="BW3" s="45" t="s">
        <v>75</v>
      </c>
      <c r="BX3" s="45" t="s">
        <v>76</v>
      </c>
      <c r="BY3" s="45" t="s">
        <v>78</v>
      </c>
      <c r="BZ3" s="46" t="s">
        <v>79</v>
      </c>
      <c r="CA3" s="224" t="s">
        <v>0</v>
      </c>
      <c r="CB3" s="223"/>
      <c r="CC3" s="66" t="s">
        <v>187</v>
      </c>
      <c r="CD3" s="44" t="s">
        <v>188</v>
      </c>
      <c r="CE3" s="44" t="s">
        <v>189</v>
      </c>
      <c r="CF3" s="49" t="s">
        <v>190</v>
      </c>
      <c r="CG3" s="45" t="s">
        <v>75</v>
      </c>
      <c r="CH3" s="45" t="s">
        <v>76</v>
      </c>
      <c r="CI3" s="45" t="s">
        <v>78</v>
      </c>
      <c r="CJ3" s="46" t="s">
        <v>79</v>
      </c>
      <c r="CK3" s="224" t="s">
        <v>0</v>
      </c>
    </row>
    <row r="4" spans="1:89" ht="12.75" customHeight="1">
      <c r="A4" s="182">
        <v>1</v>
      </c>
      <c r="B4" s="212">
        <v>1</v>
      </c>
      <c r="C4" s="121" t="s">
        <v>29</v>
      </c>
      <c r="D4" s="117">
        <f>SUM(Y4+AI4+AM4+AU4+AW4+BE4+BG4+BI4+CA4+CK4)</f>
        <v>737</v>
      </c>
      <c r="E4" s="188"/>
      <c r="F4" s="247">
        <v>6</v>
      </c>
      <c r="G4" s="147">
        <v>2</v>
      </c>
      <c r="H4" s="147">
        <v>1</v>
      </c>
      <c r="I4" s="147">
        <v>1</v>
      </c>
      <c r="J4" s="147">
        <v>6</v>
      </c>
      <c r="K4" s="147">
        <v>3</v>
      </c>
      <c r="L4" s="147">
        <v>3</v>
      </c>
      <c r="M4" s="62"/>
      <c r="N4" s="139">
        <f aca="true" t="shared" si="0" ref="N4:N38">SUM(F4:M4)</f>
        <v>22</v>
      </c>
      <c r="O4" s="67"/>
      <c r="P4" s="130">
        <v>94</v>
      </c>
      <c r="Q4" s="60">
        <v>106</v>
      </c>
      <c r="R4" s="60">
        <v>22</v>
      </c>
      <c r="S4" s="61">
        <v>69</v>
      </c>
      <c r="T4" s="60">
        <v>113</v>
      </c>
      <c r="U4" s="60">
        <v>109</v>
      </c>
      <c r="V4" s="60">
        <v>24</v>
      </c>
      <c r="W4" s="62"/>
      <c r="X4" s="68"/>
      <c r="Y4" s="35">
        <v>10</v>
      </c>
      <c r="Z4" s="225"/>
      <c r="AA4" s="226">
        <v>20</v>
      </c>
      <c r="AB4" s="227">
        <v>20</v>
      </c>
      <c r="AC4" s="227"/>
      <c r="AD4" s="227">
        <v>15</v>
      </c>
      <c r="AE4" s="227">
        <v>19</v>
      </c>
      <c r="AF4" s="228">
        <v>21</v>
      </c>
      <c r="AG4" s="228"/>
      <c r="AH4" s="228"/>
      <c r="AI4" s="229">
        <f aca="true" t="shared" si="1" ref="AI4:AI38">SUM(AA4:AH4)</f>
        <v>95</v>
      </c>
      <c r="AJ4" s="225"/>
      <c r="AK4" s="226"/>
      <c r="AL4" s="227">
        <v>23</v>
      </c>
      <c r="AM4" s="229">
        <f aca="true" t="shared" si="2" ref="AM4:AM38">SUM(AK4:AL4)</f>
        <v>23</v>
      </c>
      <c r="AN4" s="225"/>
      <c r="AO4" s="226">
        <v>12</v>
      </c>
      <c r="AP4" s="227"/>
      <c r="AQ4" s="227">
        <v>10</v>
      </c>
      <c r="AR4" s="227">
        <v>15</v>
      </c>
      <c r="AS4" s="227">
        <v>42</v>
      </c>
      <c r="AT4" s="228">
        <v>20</v>
      </c>
      <c r="AU4" s="229">
        <f aca="true" t="shared" si="3" ref="AU4:AU38">SUM(AO4:AT4)</f>
        <v>99</v>
      </c>
      <c r="AV4" s="68"/>
      <c r="AW4" s="35">
        <v>100</v>
      </c>
      <c r="AX4" s="225"/>
      <c r="AY4" s="226">
        <v>1</v>
      </c>
      <c r="AZ4" s="227">
        <v>26</v>
      </c>
      <c r="BA4" s="227">
        <v>1</v>
      </c>
      <c r="BB4" s="227">
        <v>8</v>
      </c>
      <c r="BC4" s="227">
        <v>13</v>
      </c>
      <c r="BD4" s="228">
        <v>30</v>
      </c>
      <c r="BE4" s="229">
        <f aca="true" t="shared" si="4" ref="BE4:BE38">SUM(AY4:BD4)</f>
        <v>79</v>
      </c>
      <c r="BF4" s="68"/>
      <c r="BG4" s="35">
        <v>100</v>
      </c>
      <c r="BH4" s="68"/>
      <c r="BI4" s="35">
        <v>175</v>
      </c>
      <c r="BJ4" s="225"/>
      <c r="BK4" s="226"/>
      <c r="BL4" s="227"/>
      <c r="BM4" s="227"/>
      <c r="BN4" s="227"/>
      <c r="BO4" s="227"/>
      <c r="BP4" s="228"/>
      <c r="BQ4" s="229">
        <f aca="true" t="shared" si="5" ref="BQ4:BQ38">SUM(BK4:BP4)</f>
        <v>0</v>
      </c>
      <c r="BR4" s="225"/>
      <c r="BS4" s="226">
        <v>20</v>
      </c>
      <c r="BT4" s="227"/>
      <c r="BU4" s="227">
        <v>1</v>
      </c>
      <c r="BV4" s="227"/>
      <c r="BW4" s="227"/>
      <c r="BX4" s="228"/>
      <c r="BY4" s="228"/>
      <c r="BZ4" s="228"/>
      <c r="CA4" s="229">
        <f aca="true" t="shared" si="6" ref="CA4:CA38">SUM(BS4:BZ4)</f>
        <v>21</v>
      </c>
      <c r="CB4" s="225"/>
      <c r="CC4" s="226">
        <v>1</v>
      </c>
      <c r="CD4" s="227">
        <v>20</v>
      </c>
      <c r="CE4" s="227"/>
      <c r="CF4" s="227">
        <v>1</v>
      </c>
      <c r="CG4" s="227">
        <v>11</v>
      </c>
      <c r="CH4" s="228">
        <v>2</v>
      </c>
      <c r="CI4" s="228"/>
      <c r="CJ4" s="228"/>
      <c r="CK4" s="229">
        <f aca="true" t="shared" si="7" ref="CK4:CK38">SUM(CC4:CJ4)</f>
        <v>35</v>
      </c>
    </row>
    <row r="5" spans="1:89" ht="12.75" customHeight="1">
      <c r="A5" s="183">
        <v>2</v>
      </c>
      <c r="B5" s="213">
        <v>4</v>
      </c>
      <c r="C5" s="122" t="s">
        <v>62</v>
      </c>
      <c r="D5" s="269">
        <f aca="true" t="shared" si="8" ref="D5:D38">SUM(Y5+AI5+AM5+AU5+AW5+BE5+BG5+BI5+CA5+CK5)</f>
        <v>213</v>
      </c>
      <c r="E5" s="189"/>
      <c r="F5" s="246">
        <v>2</v>
      </c>
      <c r="G5" s="132"/>
      <c r="H5" s="148">
        <v>4</v>
      </c>
      <c r="I5" s="132"/>
      <c r="J5" s="148">
        <v>2</v>
      </c>
      <c r="K5" s="148">
        <v>1</v>
      </c>
      <c r="L5" s="148">
        <v>2</v>
      </c>
      <c r="M5" s="133"/>
      <c r="N5" s="140">
        <f t="shared" si="0"/>
        <v>11</v>
      </c>
      <c r="O5" s="67"/>
      <c r="P5" s="131">
        <v>29</v>
      </c>
      <c r="Q5" s="132"/>
      <c r="R5" s="132">
        <v>95</v>
      </c>
      <c r="S5" s="134"/>
      <c r="T5" s="132">
        <v>24</v>
      </c>
      <c r="U5" s="132">
        <v>5</v>
      </c>
      <c r="V5" s="132">
        <v>38</v>
      </c>
      <c r="W5" s="133"/>
      <c r="X5" s="68"/>
      <c r="Y5" s="32">
        <v>8</v>
      </c>
      <c r="Z5" s="225"/>
      <c r="AA5" s="230">
        <v>10</v>
      </c>
      <c r="AB5" s="231"/>
      <c r="AC5" s="231">
        <v>21</v>
      </c>
      <c r="AD5" s="231"/>
      <c r="AE5" s="231">
        <v>2</v>
      </c>
      <c r="AF5" s="232">
        <v>1</v>
      </c>
      <c r="AG5" s="232"/>
      <c r="AH5" s="232"/>
      <c r="AI5" s="233">
        <f t="shared" si="1"/>
        <v>34</v>
      </c>
      <c r="AJ5" s="225"/>
      <c r="AK5" s="230">
        <v>8</v>
      </c>
      <c r="AL5" s="231"/>
      <c r="AM5" s="233">
        <f t="shared" si="2"/>
        <v>8</v>
      </c>
      <c r="AN5" s="225"/>
      <c r="AO5" s="230">
        <v>7</v>
      </c>
      <c r="AP5" s="231"/>
      <c r="AQ5" s="231">
        <v>9</v>
      </c>
      <c r="AR5" s="231"/>
      <c r="AS5" s="231">
        <v>9</v>
      </c>
      <c r="AT5" s="232">
        <v>1</v>
      </c>
      <c r="AU5" s="233">
        <f t="shared" si="3"/>
        <v>26</v>
      </c>
      <c r="AV5" s="68"/>
      <c r="AW5" s="32">
        <v>40</v>
      </c>
      <c r="AX5" s="225"/>
      <c r="AY5" s="230">
        <v>1</v>
      </c>
      <c r="AZ5" s="231"/>
      <c r="BA5" s="231">
        <v>2</v>
      </c>
      <c r="BB5" s="231"/>
      <c r="BC5" s="231"/>
      <c r="BD5" s="232"/>
      <c r="BE5" s="233">
        <f t="shared" si="4"/>
        <v>3</v>
      </c>
      <c r="BF5" s="68"/>
      <c r="BG5" s="32">
        <v>40</v>
      </c>
      <c r="BH5" s="68"/>
      <c r="BI5" s="32">
        <v>50</v>
      </c>
      <c r="BJ5" s="225"/>
      <c r="BK5" s="230"/>
      <c r="BL5" s="231"/>
      <c r="BM5" s="231"/>
      <c r="BN5" s="231"/>
      <c r="BO5" s="231"/>
      <c r="BP5" s="232"/>
      <c r="BQ5" s="233">
        <f t="shared" si="5"/>
        <v>0</v>
      </c>
      <c r="BR5" s="225"/>
      <c r="BS5" s="230">
        <v>1</v>
      </c>
      <c r="BT5" s="231"/>
      <c r="BU5" s="231"/>
      <c r="BV5" s="231"/>
      <c r="BW5" s="231"/>
      <c r="BX5" s="232"/>
      <c r="BY5" s="232"/>
      <c r="BZ5" s="232"/>
      <c r="CA5" s="233">
        <f t="shared" si="6"/>
        <v>1</v>
      </c>
      <c r="CB5" s="225"/>
      <c r="CC5" s="230"/>
      <c r="CD5" s="231"/>
      <c r="CE5" s="231">
        <v>1</v>
      </c>
      <c r="CF5" s="231"/>
      <c r="CG5" s="231">
        <v>1</v>
      </c>
      <c r="CH5" s="232">
        <v>1</v>
      </c>
      <c r="CI5" s="232"/>
      <c r="CJ5" s="232"/>
      <c r="CK5" s="233">
        <f t="shared" si="7"/>
        <v>3</v>
      </c>
    </row>
    <row r="6" spans="1:89" ht="12.75" customHeight="1">
      <c r="A6" s="183">
        <v>3</v>
      </c>
      <c r="B6" s="213">
        <v>6</v>
      </c>
      <c r="C6" s="123" t="s">
        <v>27</v>
      </c>
      <c r="D6" s="269">
        <f t="shared" si="8"/>
        <v>194</v>
      </c>
      <c r="E6" s="189"/>
      <c r="F6" s="131"/>
      <c r="G6" s="148">
        <v>1</v>
      </c>
      <c r="H6" s="148">
        <v>2</v>
      </c>
      <c r="I6" s="148">
        <v>3</v>
      </c>
      <c r="J6" s="132"/>
      <c r="K6" s="132"/>
      <c r="L6" s="132"/>
      <c r="M6" s="133"/>
      <c r="N6" s="140">
        <f t="shared" si="0"/>
        <v>6</v>
      </c>
      <c r="O6" s="67"/>
      <c r="P6" s="131"/>
      <c r="Q6" s="132">
        <v>76</v>
      </c>
      <c r="R6" s="132">
        <v>3</v>
      </c>
      <c r="S6" s="134">
        <v>115</v>
      </c>
      <c r="T6" s="132"/>
      <c r="U6" s="132"/>
      <c r="V6" s="132"/>
      <c r="W6" s="133"/>
      <c r="X6" s="68"/>
      <c r="Y6" s="32">
        <v>11</v>
      </c>
      <c r="Z6" s="225"/>
      <c r="AA6" s="230"/>
      <c r="AB6" s="231">
        <v>10</v>
      </c>
      <c r="AC6" s="231">
        <v>1</v>
      </c>
      <c r="AD6" s="231">
        <v>8</v>
      </c>
      <c r="AE6" s="231"/>
      <c r="AF6" s="232"/>
      <c r="AG6" s="232"/>
      <c r="AH6" s="232"/>
      <c r="AI6" s="233">
        <f t="shared" si="1"/>
        <v>19</v>
      </c>
      <c r="AJ6" s="225"/>
      <c r="AK6" s="230"/>
      <c r="AL6" s="231"/>
      <c r="AM6" s="233">
        <f t="shared" si="2"/>
        <v>0</v>
      </c>
      <c r="AN6" s="225"/>
      <c r="AO6" s="230"/>
      <c r="AP6" s="231">
        <v>20</v>
      </c>
      <c r="AQ6" s="231">
        <v>2</v>
      </c>
      <c r="AR6" s="231">
        <v>19</v>
      </c>
      <c r="AS6" s="231"/>
      <c r="AT6" s="232"/>
      <c r="AU6" s="233">
        <f t="shared" si="3"/>
        <v>41</v>
      </c>
      <c r="AV6" s="68"/>
      <c r="AW6" s="32">
        <v>30</v>
      </c>
      <c r="AX6" s="225"/>
      <c r="AY6" s="230"/>
      <c r="AZ6" s="231">
        <v>1</v>
      </c>
      <c r="BA6" s="231"/>
      <c r="BB6" s="231">
        <v>11</v>
      </c>
      <c r="BC6" s="231"/>
      <c r="BD6" s="232"/>
      <c r="BE6" s="233">
        <f t="shared" si="4"/>
        <v>12</v>
      </c>
      <c r="BF6" s="68"/>
      <c r="BG6" s="32">
        <v>20</v>
      </c>
      <c r="BH6" s="68"/>
      <c r="BI6" s="32"/>
      <c r="BJ6" s="225"/>
      <c r="BK6" s="230"/>
      <c r="BL6" s="231"/>
      <c r="BM6" s="231"/>
      <c r="BN6" s="231"/>
      <c r="BO6" s="231"/>
      <c r="BP6" s="232"/>
      <c r="BQ6" s="233">
        <f t="shared" si="5"/>
        <v>0</v>
      </c>
      <c r="BR6" s="225"/>
      <c r="BS6" s="230"/>
      <c r="BT6" s="231">
        <v>20</v>
      </c>
      <c r="BU6" s="231"/>
      <c r="BV6" s="231">
        <v>20</v>
      </c>
      <c r="BW6" s="231"/>
      <c r="BX6" s="232"/>
      <c r="BY6" s="232"/>
      <c r="BZ6" s="232"/>
      <c r="CA6" s="233">
        <f t="shared" si="6"/>
        <v>40</v>
      </c>
      <c r="CB6" s="225"/>
      <c r="CC6" s="230"/>
      <c r="CD6" s="231">
        <v>15</v>
      </c>
      <c r="CE6" s="231"/>
      <c r="CF6" s="231">
        <v>6</v>
      </c>
      <c r="CG6" s="231"/>
      <c r="CH6" s="232"/>
      <c r="CI6" s="232"/>
      <c r="CJ6" s="232"/>
      <c r="CK6" s="233">
        <f t="shared" si="7"/>
        <v>21</v>
      </c>
    </row>
    <row r="7" spans="1:89" ht="12.75" customHeight="1">
      <c r="A7" s="183">
        <v>4</v>
      </c>
      <c r="B7" s="213">
        <v>2</v>
      </c>
      <c r="C7" s="122" t="s">
        <v>57</v>
      </c>
      <c r="D7" s="269">
        <f t="shared" si="8"/>
        <v>192</v>
      </c>
      <c r="E7" s="189"/>
      <c r="F7" s="246">
        <v>3</v>
      </c>
      <c r="G7" s="132"/>
      <c r="H7" s="148">
        <v>4</v>
      </c>
      <c r="I7" s="132"/>
      <c r="J7" s="148">
        <v>2</v>
      </c>
      <c r="K7" s="148">
        <v>1</v>
      </c>
      <c r="L7" s="132"/>
      <c r="M7" s="133"/>
      <c r="N7" s="140">
        <f t="shared" si="0"/>
        <v>10</v>
      </c>
      <c r="O7" s="67"/>
      <c r="P7" s="131">
        <v>51</v>
      </c>
      <c r="Q7" s="132"/>
      <c r="R7" s="132">
        <v>42</v>
      </c>
      <c r="S7" s="134"/>
      <c r="T7" s="132">
        <v>7</v>
      </c>
      <c r="U7" s="132">
        <v>18</v>
      </c>
      <c r="V7" s="132"/>
      <c r="W7" s="133"/>
      <c r="X7" s="68"/>
      <c r="Y7" s="32">
        <v>3</v>
      </c>
      <c r="Z7" s="225"/>
      <c r="AA7" s="230"/>
      <c r="AB7" s="231"/>
      <c r="AC7" s="231">
        <v>2</v>
      </c>
      <c r="AD7" s="231"/>
      <c r="AE7" s="231">
        <v>2</v>
      </c>
      <c r="AF7" s="232"/>
      <c r="AG7" s="232"/>
      <c r="AH7" s="232"/>
      <c r="AI7" s="233">
        <f t="shared" si="1"/>
        <v>4</v>
      </c>
      <c r="AJ7" s="225"/>
      <c r="AK7" s="230"/>
      <c r="AL7" s="231"/>
      <c r="AM7" s="233">
        <f t="shared" si="2"/>
        <v>0</v>
      </c>
      <c r="AN7" s="225"/>
      <c r="AO7" s="230">
        <v>21</v>
      </c>
      <c r="AP7" s="231"/>
      <c r="AQ7" s="231">
        <v>4</v>
      </c>
      <c r="AR7" s="231"/>
      <c r="AS7" s="231">
        <v>1</v>
      </c>
      <c r="AT7" s="232">
        <v>6</v>
      </c>
      <c r="AU7" s="233">
        <f t="shared" si="3"/>
        <v>32</v>
      </c>
      <c r="AV7" s="68"/>
      <c r="AW7" s="32">
        <v>40</v>
      </c>
      <c r="AX7" s="225"/>
      <c r="AY7" s="230"/>
      <c r="AZ7" s="231"/>
      <c r="BA7" s="231">
        <v>2</v>
      </c>
      <c r="BB7" s="231"/>
      <c r="BC7" s="231"/>
      <c r="BD7" s="232">
        <v>1</v>
      </c>
      <c r="BE7" s="233">
        <f t="shared" si="4"/>
        <v>3</v>
      </c>
      <c r="BF7" s="68"/>
      <c r="BG7" s="32">
        <v>20</v>
      </c>
      <c r="BH7" s="68"/>
      <c r="BI7" s="32">
        <v>75</v>
      </c>
      <c r="BJ7" s="225"/>
      <c r="BK7" s="230"/>
      <c r="BL7" s="231"/>
      <c r="BM7" s="231"/>
      <c r="BN7" s="231"/>
      <c r="BO7" s="231"/>
      <c r="BP7" s="232"/>
      <c r="BQ7" s="233">
        <f t="shared" si="5"/>
        <v>0</v>
      </c>
      <c r="BR7" s="225"/>
      <c r="BS7" s="230"/>
      <c r="BT7" s="231"/>
      <c r="BU7" s="231">
        <v>10</v>
      </c>
      <c r="BV7" s="231"/>
      <c r="BW7" s="231"/>
      <c r="BX7" s="232"/>
      <c r="BY7" s="232"/>
      <c r="BZ7" s="232"/>
      <c r="CA7" s="233">
        <f t="shared" si="6"/>
        <v>10</v>
      </c>
      <c r="CB7" s="225"/>
      <c r="CC7" s="230"/>
      <c r="CD7" s="231"/>
      <c r="CE7" s="231">
        <v>2</v>
      </c>
      <c r="CF7" s="231"/>
      <c r="CG7" s="231">
        <v>2</v>
      </c>
      <c r="CH7" s="232">
        <v>1</v>
      </c>
      <c r="CI7" s="232"/>
      <c r="CJ7" s="232"/>
      <c r="CK7" s="233">
        <f t="shared" si="7"/>
        <v>5</v>
      </c>
    </row>
    <row r="8" spans="1:89" ht="12.75" customHeight="1">
      <c r="A8" s="191">
        <v>5</v>
      </c>
      <c r="B8" s="213">
        <v>9</v>
      </c>
      <c r="C8" s="122" t="s">
        <v>17</v>
      </c>
      <c r="D8" s="269">
        <f t="shared" si="8"/>
        <v>150</v>
      </c>
      <c r="E8" s="189"/>
      <c r="F8" s="246">
        <v>2</v>
      </c>
      <c r="G8" s="132"/>
      <c r="H8" s="148">
        <v>1</v>
      </c>
      <c r="I8" s="132"/>
      <c r="J8" s="148">
        <v>2</v>
      </c>
      <c r="K8" s="132"/>
      <c r="L8" s="148">
        <v>1</v>
      </c>
      <c r="M8" s="133"/>
      <c r="N8" s="140">
        <f t="shared" si="0"/>
        <v>6</v>
      </c>
      <c r="O8" s="67"/>
      <c r="P8" s="131">
        <v>69</v>
      </c>
      <c r="Q8" s="132"/>
      <c r="R8" s="132">
        <v>1</v>
      </c>
      <c r="S8" s="134"/>
      <c r="T8" s="132">
        <v>14</v>
      </c>
      <c r="U8" s="132"/>
      <c r="V8" s="132">
        <v>16</v>
      </c>
      <c r="W8" s="133"/>
      <c r="X8" s="68"/>
      <c r="Y8" s="32">
        <v>2</v>
      </c>
      <c r="Z8" s="225"/>
      <c r="AA8" s="230">
        <v>21</v>
      </c>
      <c r="AB8" s="231"/>
      <c r="AC8" s="231"/>
      <c r="AD8" s="231"/>
      <c r="AE8" s="231"/>
      <c r="AF8" s="232"/>
      <c r="AG8" s="232">
        <v>1</v>
      </c>
      <c r="AH8" s="232"/>
      <c r="AI8" s="233">
        <f t="shared" si="1"/>
        <v>22</v>
      </c>
      <c r="AJ8" s="225"/>
      <c r="AK8" s="230"/>
      <c r="AL8" s="231"/>
      <c r="AM8" s="233">
        <f t="shared" si="2"/>
        <v>0</v>
      </c>
      <c r="AN8" s="225"/>
      <c r="AO8" s="230">
        <v>9</v>
      </c>
      <c r="AP8" s="231"/>
      <c r="AQ8" s="231">
        <v>1</v>
      </c>
      <c r="AR8" s="231"/>
      <c r="AS8" s="231">
        <v>3</v>
      </c>
      <c r="AT8" s="232"/>
      <c r="AU8" s="233">
        <f t="shared" si="3"/>
        <v>13</v>
      </c>
      <c r="AV8" s="68"/>
      <c r="AW8" s="32">
        <v>30</v>
      </c>
      <c r="AX8" s="225"/>
      <c r="AY8" s="230">
        <v>8</v>
      </c>
      <c r="AZ8" s="231"/>
      <c r="BA8" s="231"/>
      <c r="BB8" s="231"/>
      <c r="BC8" s="231">
        <v>2</v>
      </c>
      <c r="BD8" s="232"/>
      <c r="BE8" s="233">
        <f t="shared" si="4"/>
        <v>10</v>
      </c>
      <c r="BF8" s="68"/>
      <c r="BG8" s="32">
        <v>20</v>
      </c>
      <c r="BH8" s="68"/>
      <c r="BI8" s="32">
        <v>50</v>
      </c>
      <c r="BJ8" s="225"/>
      <c r="BK8" s="230"/>
      <c r="BL8" s="231"/>
      <c r="BM8" s="231"/>
      <c r="BN8" s="231"/>
      <c r="BO8" s="231"/>
      <c r="BP8" s="232"/>
      <c r="BQ8" s="233">
        <f t="shared" si="5"/>
        <v>0</v>
      </c>
      <c r="BR8" s="225"/>
      <c r="BS8" s="230"/>
      <c r="BT8" s="231"/>
      <c r="BU8" s="231"/>
      <c r="BV8" s="231"/>
      <c r="BW8" s="231"/>
      <c r="BX8" s="232"/>
      <c r="BY8" s="232">
        <v>1</v>
      </c>
      <c r="BZ8" s="232"/>
      <c r="CA8" s="233">
        <f t="shared" si="6"/>
        <v>1</v>
      </c>
      <c r="CB8" s="225"/>
      <c r="CC8" s="230">
        <v>1</v>
      </c>
      <c r="CD8" s="231"/>
      <c r="CE8" s="231"/>
      <c r="CF8" s="231"/>
      <c r="CG8" s="231">
        <v>1</v>
      </c>
      <c r="CH8" s="232"/>
      <c r="CI8" s="232"/>
      <c r="CJ8" s="232"/>
      <c r="CK8" s="233">
        <f t="shared" si="7"/>
        <v>2</v>
      </c>
    </row>
    <row r="9" spans="1:89" ht="12.75" customHeight="1">
      <c r="A9" s="183">
        <v>6</v>
      </c>
      <c r="B9" s="213">
        <v>8</v>
      </c>
      <c r="C9" s="123" t="s">
        <v>185</v>
      </c>
      <c r="D9" s="269">
        <f t="shared" si="8"/>
        <v>129</v>
      </c>
      <c r="E9" s="189"/>
      <c r="F9" s="246">
        <v>1</v>
      </c>
      <c r="G9" s="132"/>
      <c r="H9" s="148">
        <v>1</v>
      </c>
      <c r="I9" s="132"/>
      <c r="J9" s="148">
        <v>1</v>
      </c>
      <c r="K9" s="132"/>
      <c r="L9" s="148">
        <v>2</v>
      </c>
      <c r="M9" s="133"/>
      <c r="N9" s="140">
        <f t="shared" si="0"/>
        <v>5</v>
      </c>
      <c r="O9" s="67"/>
      <c r="P9" s="131">
        <v>41</v>
      </c>
      <c r="Q9" s="132"/>
      <c r="R9" s="132">
        <v>1</v>
      </c>
      <c r="S9" s="134"/>
      <c r="T9" s="132">
        <v>34</v>
      </c>
      <c r="U9" s="132"/>
      <c r="V9" s="132">
        <v>25</v>
      </c>
      <c r="W9" s="133"/>
      <c r="X9" s="68"/>
      <c r="Y9" s="32">
        <v>3</v>
      </c>
      <c r="Z9" s="225"/>
      <c r="AA9" s="230">
        <v>8</v>
      </c>
      <c r="AB9" s="231"/>
      <c r="AC9" s="231"/>
      <c r="AD9" s="231"/>
      <c r="AE9" s="231">
        <v>1</v>
      </c>
      <c r="AF9" s="232"/>
      <c r="AG9" s="232">
        <v>2</v>
      </c>
      <c r="AH9" s="232"/>
      <c r="AI9" s="233">
        <f t="shared" si="1"/>
        <v>11</v>
      </c>
      <c r="AJ9" s="225"/>
      <c r="AK9" s="230"/>
      <c r="AL9" s="231"/>
      <c r="AM9" s="233">
        <f t="shared" si="2"/>
        <v>0</v>
      </c>
      <c r="AN9" s="225"/>
      <c r="AO9" s="230">
        <v>15</v>
      </c>
      <c r="AP9" s="231"/>
      <c r="AQ9" s="231">
        <v>1</v>
      </c>
      <c r="AR9" s="231"/>
      <c r="AS9" s="231">
        <v>3</v>
      </c>
      <c r="AT9" s="232"/>
      <c r="AU9" s="233">
        <f t="shared" si="3"/>
        <v>19</v>
      </c>
      <c r="AV9" s="68"/>
      <c r="AW9" s="32">
        <v>30</v>
      </c>
      <c r="AX9" s="225"/>
      <c r="AY9" s="230">
        <v>1</v>
      </c>
      <c r="AZ9" s="231"/>
      <c r="BA9" s="231"/>
      <c r="BB9" s="231"/>
      <c r="BC9" s="231">
        <v>9</v>
      </c>
      <c r="BD9" s="232"/>
      <c r="BE9" s="233">
        <f t="shared" si="4"/>
        <v>10</v>
      </c>
      <c r="BF9" s="68"/>
      <c r="BG9" s="32">
        <v>20</v>
      </c>
      <c r="BH9" s="68"/>
      <c r="BI9" s="32"/>
      <c r="BJ9" s="225"/>
      <c r="BK9" s="230"/>
      <c r="BL9" s="231"/>
      <c r="BM9" s="231"/>
      <c r="BN9" s="231"/>
      <c r="BO9" s="231"/>
      <c r="BP9" s="232"/>
      <c r="BQ9" s="233">
        <f t="shared" si="5"/>
        <v>0</v>
      </c>
      <c r="BR9" s="225"/>
      <c r="BS9" s="230">
        <v>6</v>
      </c>
      <c r="BT9" s="231"/>
      <c r="BU9" s="231"/>
      <c r="BV9" s="231"/>
      <c r="BW9" s="231">
        <v>20</v>
      </c>
      <c r="BX9" s="232"/>
      <c r="BY9" s="232">
        <v>9</v>
      </c>
      <c r="BZ9" s="232"/>
      <c r="CA9" s="233">
        <f t="shared" si="6"/>
        <v>35</v>
      </c>
      <c r="CB9" s="225"/>
      <c r="CC9" s="230">
        <v>1</v>
      </c>
      <c r="CD9" s="231"/>
      <c r="CE9" s="231"/>
      <c r="CF9" s="231"/>
      <c r="CG9" s="231"/>
      <c r="CH9" s="232"/>
      <c r="CI9" s="232"/>
      <c r="CJ9" s="232"/>
      <c r="CK9" s="233">
        <f t="shared" si="7"/>
        <v>1</v>
      </c>
    </row>
    <row r="10" spans="1:89" ht="12.75" customHeight="1">
      <c r="A10" s="183">
        <v>7</v>
      </c>
      <c r="B10" s="213">
        <v>7</v>
      </c>
      <c r="C10" s="123" t="s">
        <v>164</v>
      </c>
      <c r="D10" s="269">
        <f t="shared" si="8"/>
        <v>113</v>
      </c>
      <c r="E10" s="189"/>
      <c r="F10" s="131"/>
      <c r="G10" s="132"/>
      <c r="H10" s="148">
        <v>3</v>
      </c>
      <c r="I10" s="148">
        <v>1</v>
      </c>
      <c r="J10" s="132"/>
      <c r="K10" s="132"/>
      <c r="L10" s="148">
        <v>1</v>
      </c>
      <c r="M10" s="133"/>
      <c r="N10" s="140">
        <f t="shared" si="0"/>
        <v>5</v>
      </c>
      <c r="O10" s="67"/>
      <c r="P10" s="131">
        <v>3</v>
      </c>
      <c r="Q10" s="132"/>
      <c r="R10" s="132">
        <v>78</v>
      </c>
      <c r="S10" s="134">
        <v>7</v>
      </c>
      <c r="T10" s="132"/>
      <c r="U10" s="132"/>
      <c r="V10" s="132">
        <v>15</v>
      </c>
      <c r="W10" s="133"/>
      <c r="X10" s="68"/>
      <c r="Y10" s="32">
        <v>11</v>
      </c>
      <c r="Z10" s="225"/>
      <c r="AA10" s="230"/>
      <c r="AB10" s="231"/>
      <c r="AC10" s="231"/>
      <c r="AD10" s="231"/>
      <c r="AE10" s="231"/>
      <c r="AF10" s="232"/>
      <c r="AG10" s="232"/>
      <c r="AH10" s="232"/>
      <c r="AI10" s="233">
        <f t="shared" si="1"/>
        <v>0</v>
      </c>
      <c r="AJ10" s="225"/>
      <c r="AK10" s="230"/>
      <c r="AL10" s="231"/>
      <c r="AM10" s="233">
        <f t="shared" si="2"/>
        <v>0</v>
      </c>
      <c r="AN10" s="225"/>
      <c r="AO10" s="230">
        <v>1</v>
      </c>
      <c r="AP10" s="231"/>
      <c r="AQ10" s="231">
        <v>2</v>
      </c>
      <c r="AR10" s="231">
        <v>1</v>
      </c>
      <c r="AS10" s="231"/>
      <c r="AT10" s="232"/>
      <c r="AU10" s="233">
        <f t="shared" si="3"/>
        <v>4</v>
      </c>
      <c r="AV10" s="68"/>
      <c r="AW10" s="32">
        <v>10</v>
      </c>
      <c r="AX10" s="225"/>
      <c r="AY10" s="230"/>
      <c r="AZ10" s="231"/>
      <c r="BA10" s="231">
        <v>25</v>
      </c>
      <c r="BB10" s="231"/>
      <c r="BC10" s="231"/>
      <c r="BD10" s="232"/>
      <c r="BE10" s="233">
        <f t="shared" si="4"/>
        <v>25</v>
      </c>
      <c r="BF10" s="68"/>
      <c r="BG10" s="32">
        <v>20</v>
      </c>
      <c r="BH10" s="68"/>
      <c r="BI10" s="32"/>
      <c r="BJ10" s="225"/>
      <c r="BK10" s="230"/>
      <c r="BL10" s="231"/>
      <c r="BM10" s="231"/>
      <c r="BN10" s="231"/>
      <c r="BO10" s="231"/>
      <c r="BP10" s="232"/>
      <c r="BQ10" s="233">
        <f t="shared" si="5"/>
        <v>0</v>
      </c>
      <c r="BR10" s="225"/>
      <c r="BS10" s="230">
        <v>1</v>
      </c>
      <c r="BT10" s="231"/>
      <c r="BU10" s="231"/>
      <c r="BV10" s="231">
        <v>6</v>
      </c>
      <c r="BW10" s="231"/>
      <c r="BX10" s="232"/>
      <c r="BY10" s="232">
        <v>15</v>
      </c>
      <c r="BZ10" s="232"/>
      <c r="CA10" s="233">
        <f t="shared" si="6"/>
        <v>22</v>
      </c>
      <c r="CB10" s="225"/>
      <c r="CC10" s="230">
        <v>1</v>
      </c>
      <c r="CD10" s="231"/>
      <c r="CE10" s="231">
        <v>20</v>
      </c>
      <c r="CF10" s="231"/>
      <c r="CG10" s="231"/>
      <c r="CH10" s="232"/>
      <c r="CI10" s="232"/>
      <c r="CJ10" s="232"/>
      <c r="CK10" s="233">
        <f t="shared" si="7"/>
        <v>21</v>
      </c>
    </row>
    <row r="11" spans="1:89" ht="12.75" customHeight="1">
      <c r="A11" s="183">
        <v>8</v>
      </c>
      <c r="B11" s="213">
        <v>11</v>
      </c>
      <c r="C11" s="123" t="s">
        <v>73</v>
      </c>
      <c r="D11" s="269">
        <f t="shared" si="8"/>
        <v>95</v>
      </c>
      <c r="E11" s="189"/>
      <c r="F11" s="131"/>
      <c r="G11" s="132"/>
      <c r="H11" s="148">
        <v>3</v>
      </c>
      <c r="I11" s="148">
        <v>1</v>
      </c>
      <c r="J11" s="148">
        <v>1</v>
      </c>
      <c r="K11" s="148">
        <v>1</v>
      </c>
      <c r="L11" s="148">
        <v>2</v>
      </c>
      <c r="M11" s="133"/>
      <c r="N11" s="140">
        <f t="shared" si="0"/>
        <v>8</v>
      </c>
      <c r="O11" s="67"/>
      <c r="P11" s="131"/>
      <c r="Q11" s="132"/>
      <c r="R11" s="132">
        <v>3</v>
      </c>
      <c r="S11" s="134">
        <v>60</v>
      </c>
      <c r="T11" s="132">
        <v>1</v>
      </c>
      <c r="U11" s="132">
        <v>29</v>
      </c>
      <c r="V11" s="132">
        <v>2</v>
      </c>
      <c r="W11" s="133"/>
      <c r="X11" s="68"/>
      <c r="Y11" s="32">
        <v>4</v>
      </c>
      <c r="Z11" s="225"/>
      <c r="AA11" s="230"/>
      <c r="AB11" s="231"/>
      <c r="AC11" s="231"/>
      <c r="AD11" s="231">
        <v>20</v>
      </c>
      <c r="AE11" s="231"/>
      <c r="AF11" s="232"/>
      <c r="AG11" s="232"/>
      <c r="AH11" s="232"/>
      <c r="AI11" s="233">
        <f t="shared" si="1"/>
        <v>20</v>
      </c>
      <c r="AJ11" s="225"/>
      <c r="AK11" s="230"/>
      <c r="AL11" s="231"/>
      <c r="AM11" s="233">
        <f t="shared" si="2"/>
        <v>0</v>
      </c>
      <c r="AN11" s="225"/>
      <c r="AO11" s="230"/>
      <c r="AP11" s="231"/>
      <c r="AQ11" s="231">
        <v>3</v>
      </c>
      <c r="AR11" s="231">
        <v>20</v>
      </c>
      <c r="AS11" s="231">
        <v>3</v>
      </c>
      <c r="AT11" s="232">
        <v>8</v>
      </c>
      <c r="AU11" s="233">
        <f t="shared" si="3"/>
        <v>34</v>
      </c>
      <c r="AV11" s="68"/>
      <c r="AW11" s="32">
        <v>20</v>
      </c>
      <c r="AX11" s="225"/>
      <c r="AY11" s="230"/>
      <c r="AZ11" s="231"/>
      <c r="BA11" s="231"/>
      <c r="BB11" s="231">
        <v>1</v>
      </c>
      <c r="BC11" s="231"/>
      <c r="BD11" s="232">
        <v>1</v>
      </c>
      <c r="BE11" s="233">
        <f t="shared" si="4"/>
        <v>2</v>
      </c>
      <c r="BF11" s="68"/>
      <c r="BG11" s="32"/>
      <c r="BH11" s="68"/>
      <c r="BI11" s="32"/>
      <c r="BJ11" s="225"/>
      <c r="BK11" s="230"/>
      <c r="BL11" s="231"/>
      <c r="BM11" s="231"/>
      <c r="BN11" s="231"/>
      <c r="BO11" s="231"/>
      <c r="BP11" s="232"/>
      <c r="BQ11" s="233">
        <f t="shared" si="5"/>
        <v>0</v>
      </c>
      <c r="BR11" s="225"/>
      <c r="BS11" s="230"/>
      <c r="BT11" s="231"/>
      <c r="BU11" s="231"/>
      <c r="BV11" s="231">
        <v>8</v>
      </c>
      <c r="BW11" s="231"/>
      <c r="BX11" s="232">
        <v>6</v>
      </c>
      <c r="BY11" s="232"/>
      <c r="BZ11" s="232"/>
      <c r="CA11" s="233">
        <f t="shared" si="6"/>
        <v>14</v>
      </c>
      <c r="CB11" s="225"/>
      <c r="CC11" s="230"/>
      <c r="CD11" s="231"/>
      <c r="CE11" s="231"/>
      <c r="CF11" s="231">
        <v>1</v>
      </c>
      <c r="CG11" s="231"/>
      <c r="CH11" s="232"/>
      <c r="CI11" s="232"/>
      <c r="CJ11" s="232"/>
      <c r="CK11" s="233">
        <f t="shared" si="7"/>
        <v>1</v>
      </c>
    </row>
    <row r="12" spans="1:89" ht="12.75" customHeight="1">
      <c r="A12" s="183">
        <v>9</v>
      </c>
      <c r="B12" s="213">
        <v>3</v>
      </c>
      <c r="C12" s="123" t="s">
        <v>74</v>
      </c>
      <c r="D12" s="269">
        <f t="shared" si="8"/>
        <v>82</v>
      </c>
      <c r="E12" s="189"/>
      <c r="F12" s="246">
        <v>2</v>
      </c>
      <c r="G12" s="132"/>
      <c r="H12" s="148">
        <v>1</v>
      </c>
      <c r="I12" s="148">
        <v>1</v>
      </c>
      <c r="J12" s="148">
        <v>1</v>
      </c>
      <c r="K12" s="148">
        <v>1</v>
      </c>
      <c r="L12" s="132"/>
      <c r="M12" s="133"/>
      <c r="N12" s="140">
        <f t="shared" si="0"/>
        <v>6</v>
      </c>
      <c r="O12" s="67"/>
      <c r="P12" s="131"/>
      <c r="Q12" s="132"/>
      <c r="R12" s="132"/>
      <c r="S12" s="134">
        <v>45</v>
      </c>
      <c r="T12" s="132">
        <v>1</v>
      </c>
      <c r="U12" s="132">
        <v>26</v>
      </c>
      <c r="V12" s="132"/>
      <c r="W12" s="133"/>
      <c r="X12" s="68"/>
      <c r="Y12" s="32"/>
      <c r="Z12" s="225"/>
      <c r="AA12" s="230"/>
      <c r="AB12" s="231"/>
      <c r="AC12" s="231"/>
      <c r="AD12" s="231"/>
      <c r="AE12" s="231"/>
      <c r="AF12" s="232"/>
      <c r="AG12" s="232"/>
      <c r="AH12" s="232"/>
      <c r="AI12" s="233">
        <f t="shared" si="1"/>
        <v>0</v>
      </c>
      <c r="AJ12" s="225"/>
      <c r="AK12" s="230"/>
      <c r="AL12" s="231"/>
      <c r="AM12" s="233">
        <f t="shared" si="2"/>
        <v>0</v>
      </c>
      <c r="AN12" s="225"/>
      <c r="AO12" s="230"/>
      <c r="AP12" s="231"/>
      <c r="AQ12" s="231"/>
      <c r="AR12" s="231"/>
      <c r="AS12" s="231">
        <v>1</v>
      </c>
      <c r="AT12" s="232">
        <v>15</v>
      </c>
      <c r="AU12" s="233">
        <f t="shared" si="3"/>
        <v>16</v>
      </c>
      <c r="AV12" s="68"/>
      <c r="AW12" s="32">
        <v>20</v>
      </c>
      <c r="AX12" s="225"/>
      <c r="AY12" s="230"/>
      <c r="AZ12" s="231"/>
      <c r="BA12" s="231"/>
      <c r="BB12" s="231">
        <v>15</v>
      </c>
      <c r="BC12" s="231"/>
      <c r="BD12" s="232">
        <v>1</v>
      </c>
      <c r="BE12" s="233">
        <f t="shared" si="4"/>
        <v>16</v>
      </c>
      <c r="BF12" s="68"/>
      <c r="BG12" s="32">
        <v>20</v>
      </c>
      <c r="BH12" s="68"/>
      <c r="BI12" s="32">
        <v>10</v>
      </c>
      <c r="BJ12" s="225"/>
      <c r="BK12" s="230"/>
      <c r="BL12" s="231"/>
      <c r="BM12" s="231"/>
      <c r="BN12" s="231"/>
      <c r="BO12" s="231"/>
      <c r="BP12" s="232"/>
      <c r="BQ12" s="233">
        <f t="shared" si="5"/>
        <v>0</v>
      </c>
      <c r="BR12" s="225"/>
      <c r="BS12" s="230"/>
      <c r="BT12" s="231"/>
      <c r="BU12" s="231"/>
      <c r="BV12" s="231"/>
      <c r="BW12" s="231"/>
      <c r="BX12" s="232"/>
      <c r="BY12" s="232"/>
      <c r="BZ12" s="232"/>
      <c r="CA12" s="233">
        <f t="shared" si="6"/>
        <v>0</v>
      </c>
      <c r="CB12" s="225"/>
      <c r="CC12" s="230"/>
      <c r="CD12" s="231"/>
      <c r="CE12" s="231"/>
      <c r="CF12" s="231"/>
      <c r="CG12" s="231"/>
      <c r="CH12" s="232"/>
      <c r="CI12" s="232"/>
      <c r="CJ12" s="232"/>
      <c r="CK12" s="233">
        <f t="shared" si="7"/>
        <v>0</v>
      </c>
    </row>
    <row r="13" spans="1:89" ht="12.75" customHeight="1">
      <c r="A13" s="183">
        <v>10</v>
      </c>
      <c r="B13" s="213">
        <v>13</v>
      </c>
      <c r="C13" s="123" t="s">
        <v>184</v>
      </c>
      <c r="D13" s="269">
        <f t="shared" si="8"/>
        <v>76</v>
      </c>
      <c r="E13" s="189"/>
      <c r="F13" s="131"/>
      <c r="G13" s="132"/>
      <c r="H13" s="148">
        <v>1</v>
      </c>
      <c r="I13" s="148">
        <v>1</v>
      </c>
      <c r="J13" s="132"/>
      <c r="K13" s="132"/>
      <c r="L13" s="132"/>
      <c r="M13" s="133"/>
      <c r="N13" s="140">
        <f t="shared" si="0"/>
        <v>2</v>
      </c>
      <c r="O13" s="67"/>
      <c r="P13" s="131"/>
      <c r="Q13" s="132"/>
      <c r="R13" s="132">
        <v>75</v>
      </c>
      <c r="S13" s="134">
        <v>1</v>
      </c>
      <c r="T13" s="132"/>
      <c r="U13" s="132"/>
      <c r="V13" s="132"/>
      <c r="W13" s="133"/>
      <c r="X13" s="68"/>
      <c r="Y13" s="32">
        <v>8</v>
      </c>
      <c r="Z13" s="225"/>
      <c r="AA13" s="230"/>
      <c r="AB13" s="231"/>
      <c r="AC13" s="231">
        <v>6</v>
      </c>
      <c r="AD13" s="231"/>
      <c r="AE13" s="231"/>
      <c r="AF13" s="232"/>
      <c r="AG13" s="232"/>
      <c r="AH13" s="232"/>
      <c r="AI13" s="233">
        <f t="shared" si="1"/>
        <v>6</v>
      </c>
      <c r="AJ13" s="225"/>
      <c r="AK13" s="230"/>
      <c r="AL13" s="231"/>
      <c r="AM13" s="233">
        <f t="shared" si="2"/>
        <v>0</v>
      </c>
      <c r="AN13" s="225"/>
      <c r="AO13" s="230"/>
      <c r="AP13" s="231"/>
      <c r="AQ13" s="231">
        <v>20</v>
      </c>
      <c r="AR13" s="231">
        <v>1</v>
      </c>
      <c r="AS13" s="231"/>
      <c r="AT13" s="232"/>
      <c r="AU13" s="233">
        <f t="shared" si="3"/>
        <v>21</v>
      </c>
      <c r="AV13" s="68"/>
      <c r="AW13" s="32">
        <v>10</v>
      </c>
      <c r="AX13" s="225"/>
      <c r="AY13" s="230"/>
      <c r="AZ13" s="231"/>
      <c r="BA13" s="231">
        <v>10</v>
      </c>
      <c r="BB13" s="231"/>
      <c r="BC13" s="231"/>
      <c r="BD13" s="232"/>
      <c r="BE13" s="233">
        <f t="shared" si="4"/>
        <v>10</v>
      </c>
      <c r="BF13" s="68"/>
      <c r="BG13" s="32">
        <v>20</v>
      </c>
      <c r="BH13" s="68"/>
      <c r="BI13" s="32"/>
      <c r="BJ13" s="225"/>
      <c r="BK13" s="230"/>
      <c r="BL13" s="231"/>
      <c r="BM13" s="231"/>
      <c r="BN13" s="231"/>
      <c r="BO13" s="231"/>
      <c r="BP13" s="232"/>
      <c r="BQ13" s="233">
        <f t="shared" si="5"/>
        <v>0</v>
      </c>
      <c r="BR13" s="225"/>
      <c r="BS13" s="230"/>
      <c r="BT13" s="231"/>
      <c r="BU13" s="231"/>
      <c r="BV13" s="231"/>
      <c r="BW13" s="231"/>
      <c r="BX13" s="232"/>
      <c r="BY13" s="232"/>
      <c r="BZ13" s="232"/>
      <c r="CA13" s="233">
        <f t="shared" si="6"/>
        <v>0</v>
      </c>
      <c r="CB13" s="225"/>
      <c r="CC13" s="230"/>
      <c r="CD13" s="231"/>
      <c r="CE13" s="231">
        <v>1</v>
      </c>
      <c r="CF13" s="231"/>
      <c r="CG13" s="231"/>
      <c r="CH13" s="232"/>
      <c r="CI13" s="232"/>
      <c r="CJ13" s="232"/>
      <c r="CK13" s="233">
        <f t="shared" si="7"/>
        <v>1</v>
      </c>
    </row>
    <row r="14" spans="1:89" ht="12.75" customHeight="1">
      <c r="A14" s="183">
        <v>11</v>
      </c>
      <c r="B14" s="214">
        <v>5</v>
      </c>
      <c r="C14" s="122" t="s">
        <v>19</v>
      </c>
      <c r="D14" s="269">
        <f t="shared" si="8"/>
        <v>75</v>
      </c>
      <c r="E14" s="189"/>
      <c r="F14" s="131"/>
      <c r="G14" s="132"/>
      <c r="H14" s="148">
        <v>1</v>
      </c>
      <c r="I14" s="132"/>
      <c r="J14" s="148">
        <v>1</v>
      </c>
      <c r="K14" s="132"/>
      <c r="L14" s="132"/>
      <c r="M14" s="133"/>
      <c r="N14" s="140">
        <f t="shared" si="0"/>
        <v>2</v>
      </c>
      <c r="O14" s="67"/>
      <c r="P14" s="131"/>
      <c r="Q14" s="132"/>
      <c r="R14" s="132">
        <v>46</v>
      </c>
      <c r="S14" s="134"/>
      <c r="T14" s="132">
        <v>29</v>
      </c>
      <c r="U14" s="132"/>
      <c r="V14" s="132"/>
      <c r="W14" s="133"/>
      <c r="X14" s="68"/>
      <c r="Y14" s="32">
        <v>7</v>
      </c>
      <c r="Z14" s="225"/>
      <c r="AA14" s="230"/>
      <c r="AB14" s="231"/>
      <c r="AC14" s="231">
        <v>15</v>
      </c>
      <c r="AD14" s="231"/>
      <c r="AE14" s="231">
        <v>6</v>
      </c>
      <c r="AF14" s="232"/>
      <c r="AG14" s="232"/>
      <c r="AH14" s="232"/>
      <c r="AI14" s="233">
        <f t="shared" si="1"/>
        <v>21</v>
      </c>
      <c r="AJ14" s="225"/>
      <c r="AK14" s="230"/>
      <c r="AL14" s="231"/>
      <c r="AM14" s="233">
        <f t="shared" si="2"/>
        <v>0</v>
      </c>
      <c r="AN14" s="225"/>
      <c r="AO14" s="230"/>
      <c r="AP14" s="231"/>
      <c r="AQ14" s="231">
        <v>15</v>
      </c>
      <c r="AR14" s="231"/>
      <c r="AS14" s="231">
        <v>10</v>
      </c>
      <c r="AT14" s="232"/>
      <c r="AU14" s="233">
        <f t="shared" si="3"/>
        <v>25</v>
      </c>
      <c r="AV14" s="68"/>
      <c r="AW14" s="32">
        <v>20</v>
      </c>
      <c r="AX14" s="225"/>
      <c r="AY14" s="230"/>
      <c r="AZ14" s="231"/>
      <c r="BA14" s="231"/>
      <c r="BB14" s="231"/>
      <c r="BC14" s="231">
        <v>1</v>
      </c>
      <c r="BD14" s="232"/>
      <c r="BE14" s="233">
        <f t="shared" si="4"/>
        <v>1</v>
      </c>
      <c r="BF14" s="68"/>
      <c r="BG14" s="32"/>
      <c r="BH14" s="68"/>
      <c r="BI14" s="32"/>
      <c r="BJ14" s="225"/>
      <c r="BK14" s="230"/>
      <c r="BL14" s="231"/>
      <c r="BM14" s="231"/>
      <c r="BN14" s="231"/>
      <c r="BO14" s="231"/>
      <c r="BP14" s="232"/>
      <c r="BQ14" s="233">
        <f t="shared" si="5"/>
        <v>0</v>
      </c>
      <c r="BR14" s="225"/>
      <c r="BS14" s="230"/>
      <c r="BT14" s="231"/>
      <c r="BU14" s="231"/>
      <c r="BV14" s="231"/>
      <c r="BW14" s="231"/>
      <c r="BX14" s="232"/>
      <c r="BY14" s="232"/>
      <c r="BZ14" s="232"/>
      <c r="CA14" s="233">
        <f t="shared" si="6"/>
        <v>0</v>
      </c>
      <c r="CB14" s="225"/>
      <c r="CC14" s="230"/>
      <c r="CD14" s="231"/>
      <c r="CE14" s="231"/>
      <c r="CF14" s="231"/>
      <c r="CG14" s="231">
        <v>1</v>
      </c>
      <c r="CH14" s="232"/>
      <c r="CI14" s="232"/>
      <c r="CJ14" s="232"/>
      <c r="CK14" s="233">
        <f t="shared" si="7"/>
        <v>1</v>
      </c>
    </row>
    <row r="15" spans="1:89" ht="12.75" customHeight="1">
      <c r="A15" s="183">
        <v>12</v>
      </c>
      <c r="B15" s="213">
        <v>16</v>
      </c>
      <c r="C15" s="123" t="s">
        <v>303</v>
      </c>
      <c r="D15" s="269">
        <f t="shared" si="8"/>
        <v>25</v>
      </c>
      <c r="E15" s="189"/>
      <c r="F15" s="131"/>
      <c r="G15" s="132"/>
      <c r="H15" s="132"/>
      <c r="I15" s="148">
        <v>1</v>
      </c>
      <c r="J15" s="148">
        <v>1</v>
      </c>
      <c r="K15" s="132"/>
      <c r="L15" s="132"/>
      <c r="M15" s="133"/>
      <c r="N15" s="140">
        <f t="shared" si="0"/>
        <v>2</v>
      </c>
      <c r="O15" s="67"/>
      <c r="P15" s="131"/>
      <c r="Q15" s="132"/>
      <c r="R15" s="132"/>
      <c r="S15" s="134">
        <v>24</v>
      </c>
      <c r="T15" s="132">
        <v>1</v>
      </c>
      <c r="U15" s="132"/>
      <c r="V15" s="132"/>
      <c r="W15" s="133"/>
      <c r="X15" s="68"/>
      <c r="Y15" s="32">
        <v>8</v>
      </c>
      <c r="Z15" s="225"/>
      <c r="AA15" s="230"/>
      <c r="AB15" s="231"/>
      <c r="AC15" s="231"/>
      <c r="AD15" s="231"/>
      <c r="AE15" s="231"/>
      <c r="AF15" s="232"/>
      <c r="AG15" s="232"/>
      <c r="AH15" s="232"/>
      <c r="AI15" s="233">
        <f t="shared" si="1"/>
        <v>0</v>
      </c>
      <c r="AJ15" s="225"/>
      <c r="AK15" s="230"/>
      <c r="AL15" s="231"/>
      <c r="AM15" s="233">
        <f t="shared" si="2"/>
        <v>0</v>
      </c>
      <c r="AN15" s="225"/>
      <c r="AO15" s="230"/>
      <c r="AP15" s="231"/>
      <c r="AQ15" s="231"/>
      <c r="AR15" s="231">
        <v>1</v>
      </c>
      <c r="AS15" s="231"/>
      <c r="AT15" s="232"/>
      <c r="AU15" s="233">
        <f t="shared" si="3"/>
        <v>1</v>
      </c>
      <c r="AV15" s="68"/>
      <c r="AW15" s="32"/>
      <c r="AX15" s="225"/>
      <c r="AY15" s="230"/>
      <c r="AZ15" s="231"/>
      <c r="BA15" s="231"/>
      <c r="BB15" s="231"/>
      <c r="BC15" s="231"/>
      <c r="BD15" s="232"/>
      <c r="BE15" s="233">
        <f t="shared" si="4"/>
        <v>0</v>
      </c>
      <c r="BF15" s="68"/>
      <c r="BG15" s="32"/>
      <c r="BH15" s="68"/>
      <c r="BI15" s="32"/>
      <c r="BJ15" s="225"/>
      <c r="BK15" s="230"/>
      <c r="BL15" s="231"/>
      <c r="BM15" s="231"/>
      <c r="BN15" s="231"/>
      <c r="BO15" s="231"/>
      <c r="BP15" s="232"/>
      <c r="BQ15" s="233">
        <f t="shared" si="5"/>
        <v>0</v>
      </c>
      <c r="BR15" s="225"/>
      <c r="BS15" s="230"/>
      <c r="BT15" s="231"/>
      <c r="BU15" s="231"/>
      <c r="BV15" s="231">
        <v>15</v>
      </c>
      <c r="BW15" s="231">
        <v>1</v>
      </c>
      <c r="BX15" s="232"/>
      <c r="BY15" s="232"/>
      <c r="BZ15" s="232"/>
      <c r="CA15" s="233">
        <f t="shared" si="6"/>
        <v>16</v>
      </c>
      <c r="CB15" s="225"/>
      <c r="CC15" s="230"/>
      <c r="CD15" s="231"/>
      <c r="CE15" s="231"/>
      <c r="CF15" s="231"/>
      <c r="CG15" s="231"/>
      <c r="CH15" s="232"/>
      <c r="CI15" s="232"/>
      <c r="CJ15" s="232"/>
      <c r="CK15" s="233">
        <f t="shared" si="7"/>
        <v>0</v>
      </c>
    </row>
    <row r="16" spans="1:89" ht="12.75" customHeight="1">
      <c r="A16" s="183">
        <v>13</v>
      </c>
      <c r="B16" s="214">
        <v>20</v>
      </c>
      <c r="C16" s="123" t="s">
        <v>30</v>
      </c>
      <c r="D16" s="269">
        <f t="shared" si="8"/>
        <v>24</v>
      </c>
      <c r="E16" s="189"/>
      <c r="F16" s="246">
        <v>1</v>
      </c>
      <c r="G16" s="132"/>
      <c r="H16" s="148">
        <v>2</v>
      </c>
      <c r="I16" s="148">
        <v>1</v>
      </c>
      <c r="J16" s="148">
        <v>2</v>
      </c>
      <c r="K16" s="132"/>
      <c r="L16" s="132"/>
      <c r="M16" s="133"/>
      <c r="N16" s="140">
        <f t="shared" si="0"/>
        <v>6</v>
      </c>
      <c r="O16" s="67"/>
      <c r="P16" s="131">
        <v>1</v>
      </c>
      <c r="Q16" s="132"/>
      <c r="R16" s="132">
        <v>15</v>
      </c>
      <c r="S16" s="134">
        <v>1</v>
      </c>
      <c r="T16" s="132">
        <v>3</v>
      </c>
      <c r="U16" s="132"/>
      <c r="V16" s="132"/>
      <c r="W16" s="133"/>
      <c r="X16" s="68"/>
      <c r="Y16" s="32">
        <v>1</v>
      </c>
      <c r="Z16" s="225"/>
      <c r="AA16" s="230"/>
      <c r="AB16" s="231"/>
      <c r="AC16" s="231">
        <v>1</v>
      </c>
      <c r="AD16" s="231"/>
      <c r="AE16" s="231">
        <v>1</v>
      </c>
      <c r="AF16" s="232"/>
      <c r="AG16" s="232"/>
      <c r="AH16" s="232"/>
      <c r="AI16" s="233">
        <f t="shared" si="1"/>
        <v>2</v>
      </c>
      <c r="AJ16" s="225"/>
      <c r="AK16" s="230"/>
      <c r="AL16" s="231"/>
      <c r="AM16" s="233">
        <f t="shared" si="2"/>
        <v>0</v>
      </c>
      <c r="AN16" s="225"/>
      <c r="AO16" s="230">
        <v>1</v>
      </c>
      <c r="AP16" s="231"/>
      <c r="AQ16" s="231">
        <v>1</v>
      </c>
      <c r="AR16" s="231">
        <v>6</v>
      </c>
      <c r="AS16" s="231">
        <v>2</v>
      </c>
      <c r="AT16" s="232"/>
      <c r="AU16" s="233">
        <f t="shared" si="3"/>
        <v>10</v>
      </c>
      <c r="AV16" s="68"/>
      <c r="AW16" s="32">
        <v>10</v>
      </c>
      <c r="AX16" s="225"/>
      <c r="AY16" s="230"/>
      <c r="AZ16" s="231"/>
      <c r="BA16" s="231">
        <v>1</v>
      </c>
      <c r="BB16" s="231"/>
      <c r="BC16" s="231"/>
      <c r="BD16" s="232"/>
      <c r="BE16" s="233">
        <f t="shared" si="4"/>
        <v>1</v>
      </c>
      <c r="BF16" s="68"/>
      <c r="BG16" s="32"/>
      <c r="BH16" s="68"/>
      <c r="BI16" s="32"/>
      <c r="BJ16" s="225"/>
      <c r="BK16" s="230"/>
      <c r="BL16" s="231"/>
      <c r="BM16" s="231"/>
      <c r="BN16" s="231"/>
      <c r="BO16" s="231"/>
      <c r="BP16" s="232"/>
      <c r="BQ16" s="233">
        <f t="shared" si="5"/>
        <v>0</v>
      </c>
      <c r="BR16" s="225"/>
      <c r="BS16" s="230"/>
      <c r="BT16" s="231"/>
      <c r="BU16" s="231"/>
      <c r="BV16" s="231"/>
      <c r="BW16" s="231"/>
      <c r="BX16" s="232"/>
      <c r="BY16" s="232"/>
      <c r="BZ16" s="232"/>
      <c r="CA16" s="233">
        <f t="shared" si="6"/>
        <v>0</v>
      </c>
      <c r="CB16" s="225"/>
      <c r="CC16" s="230"/>
      <c r="CD16" s="231"/>
      <c r="CE16" s="231"/>
      <c r="CF16" s="231"/>
      <c r="CG16" s="231"/>
      <c r="CH16" s="232"/>
      <c r="CI16" s="232"/>
      <c r="CJ16" s="232"/>
      <c r="CK16" s="233">
        <f t="shared" si="7"/>
        <v>0</v>
      </c>
    </row>
    <row r="17" spans="1:89" ht="12.75" customHeight="1">
      <c r="A17" s="183">
        <v>13</v>
      </c>
      <c r="B17" s="213">
        <v>10</v>
      </c>
      <c r="C17" s="123" t="s">
        <v>52</v>
      </c>
      <c r="D17" s="269">
        <f t="shared" si="8"/>
        <v>24</v>
      </c>
      <c r="E17" s="189"/>
      <c r="F17" s="131"/>
      <c r="G17" s="132"/>
      <c r="H17" s="148">
        <v>1</v>
      </c>
      <c r="I17" s="134"/>
      <c r="J17" s="148">
        <v>1</v>
      </c>
      <c r="K17" s="132"/>
      <c r="L17" s="132"/>
      <c r="M17" s="133"/>
      <c r="N17" s="140">
        <f t="shared" si="0"/>
        <v>2</v>
      </c>
      <c r="O17" s="67"/>
      <c r="P17" s="131"/>
      <c r="Q17" s="132"/>
      <c r="R17" s="132">
        <v>2</v>
      </c>
      <c r="S17" s="134"/>
      <c r="T17" s="132">
        <v>22</v>
      </c>
      <c r="U17" s="132"/>
      <c r="V17" s="132"/>
      <c r="W17" s="133"/>
      <c r="X17" s="68"/>
      <c r="Y17" s="32">
        <v>2</v>
      </c>
      <c r="Z17" s="225"/>
      <c r="AA17" s="230"/>
      <c r="AB17" s="231"/>
      <c r="AC17" s="231"/>
      <c r="AD17" s="231"/>
      <c r="AE17" s="231">
        <v>1</v>
      </c>
      <c r="AF17" s="232"/>
      <c r="AG17" s="232"/>
      <c r="AH17" s="232"/>
      <c r="AI17" s="233">
        <f t="shared" si="1"/>
        <v>1</v>
      </c>
      <c r="AJ17" s="225"/>
      <c r="AK17" s="230"/>
      <c r="AL17" s="231"/>
      <c r="AM17" s="233">
        <f t="shared" si="2"/>
        <v>0</v>
      </c>
      <c r="AN17" s="225"/>
      <c r="AO17" s="230"/>
      <c r="AP17" s="231"/>
      <c r="AQ17" s="231">
        <v>1</v>
      </c>
      <c r="AR17" s="231"/>
      <c r="AS17" s="231">
        <v>8</v>
      </c>
      <c r="AT17" s="232"/>
      <c r="AU17" s="233">
        <f t="shared" si="3"/>
        <v>9</v>
      </c>
      <c r="AV17" s="68"/>
      <c r="AW17" s="32">
        <v>10</v>
      </c>
      <c r="AX17" s="225"/>
      <c r="AY17" s="230"/>
      <c r="AZ17" s="231"/>
      <c r="BA17" s="231"/>
      <c r="BB17" s="231"/>
      <c r="BC17" s="231">
        <v>1</v>
      </c>
      <c r="BD17" s="232"/>
      <c r="BE17" s="233">
        <f t="shared" si="4"/>
        <v>1</v>
      </c>
      <c r="BF17" s="68"/>
      <c r="BG17" s="32"/>
      <c r="BH17" s="68"/>
      <c r="BI17" s="32"/>
      <c r="BJ17" s="225"/>
      <c r="BK17" s="230"/>
      <c r="BL17" s="231"/>
      <c r="BM17" s="231"/>
      <c r="BN17" s="231"/>
      <c r="BO17" s="231"/>
      <c r="BP17" s="232"/>
      <c r="BQ17" s="233">
        <f t="shared" si="5"/>
        <v>0</v>
      </c>
      <c r="BR17" s="225"/>
      <c r="BS17" s="230"/>
      <c r="BT17" s="231"/>
      <c r="BU17" s="231"/>
      <c r="BV17" s="231"/>
      <c r="BW17" s="231"/>
      <c r="BX17" s="232"/>
      <c r="BY17" s="232"/>
      <c r="BZ17" s="232"/>
      <c r="CA17" s="233">
        <f t="shared" si="6"/>
        <v>0</v>
      </c>
      <c r="CB17" s="225"/>
      <c r="CC17" s="230"/>
      <c r="CD17" s="231"/>
      <c r="CE17" s="231"/>
      <c r="CF17" s="231"/>
      <c r="CG17" s="231">
        <v>1</v>
      </c>
      <c r="CH17" s="232"/>
      <c r="CI17" s="232"/>
      <c r="CJ17" s="232"/>
      <c r="CK17" s="233">
        <f t="shared" si="7"/>
        <v>1</v>
      </c>
    </row>
    <row r="18" spans="1:89" ht="12.75" customHeight="1">
      <c r="A18" s="183">
        <v>13</v>
      </c>
      <c r="B18" s="214">
        <v>19</v>
      </c>
      <c r="C18" s="123" t="s">
        <v>28</v>
      </c>
      <c r="D18" s="269">
        <f t="shared" si="8"/>
        <v>24</v>
      </c>
      <c r="E18" s="189"/>
      <c r="F18" s="131"/>
      <c r="G18" s="148">
        <v>1</v>
      </c>
      <c r="H18" s="132"/>
      <c r="I18" s="148">
        <v>1</v>
      </c>
      <c r="J18" s="132"/>
      <c r="K18" s="148">
        <v>1</v>
      </c>
      <c r="L18" s="132"/>
      <c r="M18" s="133"/>
      <c r="N18" s="140">
        <f t="shared" si="0"/>
        <v>3</v>
      </c>
      <c r="O18" s="67"/>
      <c r="P18" s="131"/>
      <c r="Q18" s="132">
        <v>1</v>
      </c>
      <c r="R18" s="132"/>
      <c r="S18" s="134">
        <v>1</v>
      </c>
      <c r="T18" s="132"/>
      <c r="U18" s="132">
        <v>22</v>
      </c>
      <c r="V18" s="132"/>
      <c r="W18" s="133"/>
      <c r="X18" s="68"/>
      <c r="Y18" s="32"/>
      <c r="Z18" s="225"/>
      <c r="AA18" s="230"/>
      <c r="AB18" s="231"/>
      <c r="AC18" s="231"/>
      <c r="AD18" s="231"/>
      <c r="AE18" s="231"/>
      <c r="AF18" s="232"/>
      <c r="AG18" s="232"/>
      <c r="AH18" s="232"/>
      <c r="AI18" s="233">
        <f t="shared" si="1"/>
        <v>0</v>
      </c>
      <c r="AJ18" s="225"/>
      <c r="AK18" s="230"/>
      <c r="AL18" s="231"/>
      <c r="AM18" s="233">
        <f t="shared" si="2"/>
        <v>0</v>
      </c>
      <c r="AN18" s="225"/>
      <c r="AO18" s="230"/>
      <c r="AP18" s="231"/>
      <c r="AQ18" s="231"/>
      <c r="AR18" s="231">
        <v>1</v>
      </c>
      <c r="AS18" s="231"/>
      <c r="AT18" s="232">
        <v>10</v>
      </c>
      <c r="AU18" s="233">
        <f t="shared" si="3"/>
        <v>11</v>
      </c>
      <c r="AV18" s="68"/>
      <c r="AW18" s="32">
        <v>10</v>
      </c>
      <c r="AX18" s="225"/>
      <c r="AY18" s="230"/>
      <c r="AZ18" s="231"/>
      <c r="BA18" s="231"/>
      <c r="BB18" s="231"/>
      <c r="BC18" s="231"/>
      <c r="BD18" s="232">
        <v>1</v>
      </c>
      <c r="BE18" s="233">
        <f t="shared" si="4"/>
        <v>1</v>
      </c>
      <c r="BF18" s="68"/>
      <c r="BG18" s="32"/>
      <c r="BH18" s="68"/>
      <c r="BI18" s="32"/>
      <c r="BJ18" s="225"/>
      <c r="BK18" s="230"/>
      <c r="BL18" s="231"/>
      <c r="BM18" s="231"/>
      <c r="BN18" s="231"/>
      <c r="BO18" s="231"/>
      <c r="BP18" s="232"/>
      <c r="BQ18" s="233">
        <f t="shared" si="5"/>
        <v>0</v>
      </c>
      <c r="BR18" s="225"/>
      <c r="BS18" s="230"/>
      <c r="BT18" s="231"/>
      <c r="BU18" s="231"/>
      <c r="BV18" s="231"/>
      <c r="BW18" s="231"/>
      <c r="BX18" s="232"/>
      <c r="BY18" s="232"/>
      <c r="BZ18" s="232"/>
      <c r="CA18" s="233">
        <f t="shared" si="6"/>
        <v>0</v>
      </c>
      <c r="CB18" s="225"/>
      <c r="CC18" s="230"/>
      <c r="CD18" s="231">
        <v>1</v>
      </c>
      <c r="CE18" s="231"/>
      <c r="CF18" s="231"/>
      <c r="CG18" s="231"/>
      <c r="CH18" s="232">
        <v>1</v>
      </c>
      <c r="CI18" s="232"/>
      <c r="CJ18" s="232"/>
      <c r="CK18" s="233">
        <f t="shared" si="7"/>
        <v>2</v>
      </c>
    </row>
    <row r="19" spans="1:89" ht="12.75" customHeight="1">
      <c r="A19" s="183">
        <v>16</v>
      </c>
      <c r="B19" s="213">
        <v>14</v>
      </c>
      <c r="C19" s="122" t="s">
        <v>22</v>
      </c>
      <c r="D19" s="269">
        <f t="shared" si="8"/>
        <v>21</v>
      </c>
      <c r="E19" s="189"/>
      <c r="F19" s="246">
        <v>4</v>
      </c>
      <c r="G19" s="132"/>
      <c r="H19" s="148">
        <v>3</v>
      </c>
      <c r="I19" s="134"/>
      <c r="J19" s="148">
        <v>4</v>
      </c>
      <c r="K19" s="132"/>
      <c r="L19" s="132"/>
      <c r="M19" s="133"/>
      <c r="N19" s="140">
        <f t="shared" si="0"/>
        <v>11</v>
      </c>
      <c r="O19" s="67"/>
      <c r="P19" s="131">
        <v>3</v>
      </c>
      <c r="Q19" s="132"/>
      <c r="R19" s="132">
        <v>6</v>
      </c>
      <c r="S19" s="134"/>
      <c r="T19" s="132">
        <v>27</v>
      </c>
      <c r="U19" s="132"/>
      <c r="V19" s="132"/>
      <c r="W19" s="133"/>
      <c r="X19" s="68"/>
      <c r="Y19" s="32">
        <v>3</v>
      </c>
      <c r="Z19" s="225"/>
      <c r="AA19" s="230">
        <v>3</v>
      </c>
      <c r="AB19" s="231"/>
      <c r="AC19" s="231">
        <v>2</v>
      </c>
      <c r="AD19" s="231"/>
      <c r="AE19" s="231">
        <v>1</v>
      </c>
      <c r="AF19" s="232"/>
      <c r="AG19" s="232"/>
      <c r="AH19" s="232"/>
      <c r="AI19" s="233">
        <f t="shared" si="1"/>
        <v>6</v>
      </c>
      <c r="AJ19" s="225"/>
      <c r="AK19" s="230"/>
      <c r="AL19" s="231"/>
      <c r="AM19" s="233">
        <f t="shared" si="2"/>
        <v>0</v>
      </c>
      <c r="AN19" s="225"/>
      <c r="AO19" s="230"/>
      <c r="AP19" s="231"/>
      <c r="AQ19" s="231">
        <v>1</v>
      </c>
      <c r="AR19" s="231"/>
      <c r="AS19" s="231">
        <v>1</v>
      </c>
      <c r="AT19" s="232"/>
      <c r="AU19" s="233">
        <f t="shared" si="3"/>
        <v>2</v>
      </c>
      <c r="AV19" s="68"/>
      <c r="AW19" s="32"/>
      <c r="AX19" s="225"/>
      <c r="AY19" s="230"/>
      <c r="AZ19" s="231"/>
      <c r="BA19" s="231"/>
      <c r="BB19" s="231"/>
      <c r="BC19" s="231"/>
      <c r="BD19" s="232"/>
      <c r="BE19" s="233">
        <f t="shared" si="4"/>
        <v>0</v>
      </c>
      <c r="BF19" s="68"/>
      <c r="BG19" s="32"/>
      <c r="BH19" s="68"/>
      <c r="BI19" s="32">
        <v>10</v>
      </c>
      <c r="BJ19" s="225"/>
      <c r="BK19" s="230"/>
      <c r="BL19" s="231"/>
      <c r="BM19" s="231"/>
      <c r="BN19" s="231"/>
      <c r="BO19" s="231"/>
      <c r="BP19" s="232"/>
      <c r="BQ19" s="233">
        <f t="shared" si="5"/>
        <v>0</v>
      </c>
      <c r="BR19" s="225"/>
      <c r="BS19" s="230"/>
      <c r="BT19" s="231"/>
      <c r="BU19" s="231"/>
      <c r="BV19" s="231"/>
      <c r="BW19" s="231"/>
      <c r="BX19" s="232"/>
      <c r="BY19" s="232"/>
      <c r="BZ19" s="232"/>
      <c r="CA19" s="233">
        <f t="shared" si="6"/>
        <v>0</v>
      </c>
      <c r="CB19" s="225"/>
      <c r="CC19" s="230"/>
      <c r="CD19" s="231"/>
      <c r="CE19" s="231"/>
      <c r="CF19" s="231"/>
      <c r="CG19" s="231"/>
      <c r="CH19" s="232"/>
      <c r="CI19" s="232"/>
      <c r="CJ19" s="232"/>
      <c r="CK19" s="233">
        <f t="shared" si="7"/>
        <v>0</v>
      </c>
    </row>
    <row r="20" spans="1:89" ht="12.75" customHeight="1">
      <c r="A20" s="191">
        <v>17</v>
      </c>
      <c r="B20" s="213">
        <v>12</v>
      </c>
      <c r="C20" s="123" t="s">
        <v>20</v>
      </c>
      <c r="D20" s="269">
        <f t="shared" si="8"/>
        <v>20</v>
      </c>
      <c r="E20" s="189"/>
      <c r="F20" s="131"/>
      <c r="G20" s="132"/>
      <c r="H20" s="148">
        <v>1</v>
      </c>
      <c r="I20" s="132"/>
      <c r="J20" s="148">
        <v>1</v>
      </c>
      <c r="K20" s="132"/>
      <c r="L20" s="132"/>
      <c r="M20" s="133"/>
      <c r="N20" s="140">
        <f t="shared" si="0"/>
        <v>2</v>
      </c>
      <c r="O20" s="67"/>
      <c r="P20" s="131"/>
      <c r="Q20" s="132"/>
      <c r="R20" s="132">
        <v>18</v>
      </c>
      <c r="S20" s="134"/>
      <c r="T20" s="132">
        <v>2</v>
      </c>
      <c r="U20" s="132"/>
      <c r="V20" s="132"/>
      <c r="W20" s="133"/>
      <c r="X20" s="68"/>
      <c r="Y20" s="32"/>
      <c r="Z20" s="225"/>
      <c r="AA20" s="230"/>
      <c r="AB20" s="231"/>
      <c r="AC20" s="231"/>
      <c r="AD20" s="231"/>
      <c r="AE20" s="231"/>
      <c r="AF20" s="232"/>
      <c r="AG20" s="232"/>
      <c r="AH20" s="232"/>
      <c r="AI20" s="233">
        <f t="shared" si="1"/>
        <v>0</v>
      </c>
      <c r="AJ20" s="225"/>
      <c r="AK20" s="230"/>
      <c r="AL20" s="231"/>
      <c r="AM20" s="233">
        <f t="shared" si="2"/>
        <v>0</v>
      </c>
      <c r="AN20" s="225"/>
      <c r="AO20" s="230"/>
      <c r="AP20" s="231"/>
      <c r="AQ20" s="231">
        <v>6</v>
      </c>
      <c r="AR20" s="231"/>
      <c r="AS20" s="231">
        <v>1</v>
      </c>
      <c r="AT20" s="232"/>
      <c r="AU20" s="233">
        <f t="shared" si="3"/>
        <v>7</v>
      </c>
      <c r="AV20" s="68"/>
      <c r="AW20" s="32">
        <v>10</v>
      </c>
      <c r="AX20" s="225"/>
      <c r="AY20" s="230"/>
      <c r="AZ20" s="231"/>
      <c r="BA20" s="231">
        <v>1</v>
      </c>
      <c r="BB20" s="231"/>
      <c r="BC20" s="231"/>
      <c r="BD20" s="232"/>
      <c r="BE20" s="233">
        <f t="shared" si="4"/>
        <v>1</v>
      </c>
      <c r="BF20" s="68"/>
      <c r="BG20" s="32"/>
      <c r="BH20" s="68"/>
      <c r="BI20" s="32"/>
      <c r="BJ20" s="225"/>
      <c r="BK20" s="230"/>
      <c r="BL20" s="231"/>
      <c r="BM20" s="231"/>
      <c r="BN20" s="231"/>
      <c r="BO20" s="231"/>
      <c r="BP20" s="232"/>
      <c r="BQ20" s="233">
        <f t="shared" si="5"/>
        <v>0</v>
      </c>
      <c r="BR20" s="225"/>
      <c r="BS20" s="230"/>
      <c r="BT20" s="231"/>
      <c r="BU20" s="231"/>
      <c r="BV20" s="231"/>
      <c r="BW20" s="231"/>
      <c r="BX20" s="232"/>
      <c r="BY20" s="232"/>
      <c r="BZ20" s="232"/>
      <c r="CA20" s="233">
        <f t="shared" si="6"/>
        <v>0</v>
      </c>
      <c r="CB20" s="225"/>
      <c r="CC20" s="230"/>
      <c r="CD20" s="231"/>
      <c r="CE20" s="231">
        <v>1</v>
      </c>
      <c r="CF20" s="231"/>
      <c r="CG20" s="231">
        <v>1</v>
      </c>
      <c r="CH20" s="232"/>
      <c r="CI20" s="232"/>
      <c r="CJ20" s="232"/>
      <c r="CK20" s="233">
        <f t="shared" si="7"/>
        <v>2</v>
      </c>
    </row>
    <row r="21" spans="1:89" ht="12.75" customHeight="1">
      <c r="A21" s="191">
        <v>18</v>
      </c>
      <c r="B21" s="213">
        <v>18</v>
      </c>
      <c r="C21" s="122" t="s">
        <v>42</v>
      </c>
      <c r="D21" s="269">
        <f t="shared" si="8"/>
        <v>16</v>
      </c>
      <c r="E21" s="189"/>
      <c r="F21" s="131"/>
      <c r="G21" s="148">
        <v>1</v>
      </c>
      <c r="H21" s="132"/>
      <c r="I21" s="132"/>
      <c r="J21" s="132"/>
      <c r="K21" s="132"/>
      <c r="L21" s="132"/>
      <c r="M21" s="133"/>
      <c r="N21" s="140">
        <f t="shared" si="0"/>
        <v>1</v>
      </c>
      <c r="O21" s="67"/>
      <c r="P21" s="131"/>
      <c r="Q21" s="132">
        <v>16</v>
      </c>
      <c r="R21" s="132"/>
      <c r="S21" s="134"/>
      <c r="T21" s="132"/>
      <c r="U21" s="132"/>
      <c r="V21" s="132"/>
      <c r="W21" s="133"/>
      <c r="X21" s="68"/>
      <c r="Y21" s="32"/>
      <c r="Z21" s="225"/>
      <c r="AA21" s="230"/>
      <c r="AB21" s="231"/>
      <c r="AC21" s="231"/>
      <c r="AD21" s="231"/>
      <c r="AE21" s="231"/>
      <c r="AF21" s="232"/>
      <c r="AG21" s="232"/>
      <c r="AH21" s="232"/>
      <c r="AI21" s="233">
        <f t="shared" si="1"/>
        <v>0</v>
      </c>
      <c r="AJ21" s="225"/>
      <c r="AK21" s="230"/>
      <c r="AL21" s="231"/>
      <c r="AM21" s="233">
        <f t="shared" si="2"/>
        <v>0</v>
      </c>
      <c r="AN21" s="225"/>
      <c r="AO21" s="230"/>
      <c r="AP21" s="231">
        <v>15</v>
      </c>
      <c r="AQ21" s="231"/>
      <c r="AR21" s="231"/>
      <c r="AS21" s="231"/>
      <c r="AT21" s="232"/>
      <c r="AU21" s="233">
        <f t="shared" si="3"/>
        <v>15</v>
      </c>
      <c r="AV21" s="68"/>
      <c r="AW21" s="32"/>
      <c r="AX21" s="225"/>
      <c r="AY21" s="230"/>
      <c r="AZ21" s="231"/>
      <c r="BA21" s="231"/>
      <c r="BB21" s="231"/>
      <c r="BC21" s="231"/>
      <c r="BD21" s="232"/>
      <c r="BE21" s="233">
        <f t="shared" si="4"/>
        <v>0</v>
      </c>
      <c r="BF21" s="68"/>
      <c r="BG21" s="32"/>
      <c r="BH21" s="68"/>
      <c r="BI21" s="32"/>
      <c r="BJ21" s="225"/>
      <c r="BK21" s="230"/>
      <c r="BL21" s="231"/>
      <c r="BM21" s="231"/>
      <c r="BN21" s="231"/>
      <c r="BO21" s="231"/>
      <c r="BP21" s="232"/>
      <c r="BQ21" s="233">
        <f t="shared" si="5"/>
        <v>0</v>
      </c>
      <c r="BR21" s="225"/>
      <c r="BS21" s="230"/>
      <c r="BT21" s="231"/>
      <c r="BU21" s="231"/>
      <c r="BV21" s="231"/>
      <c r="BW21" s="231"/>
      <c r="BX21" s="232"/>
      <c r="BY21" s="232"/>
      <c r="BZ21" s="232"/>
      <c r="CA21" s="233">
        <f t="shared" si="6"/>
        <v>0</v>
      </c>
      <c r="CB21" s="225"/>
      <c r="CC21" s="230"/>
      <c r="CD21" s="231">
        <v>1</v>
      </c>
      <c r="CE21" s="231"/>
      <c r="CF21" s="231"/>
      <c r="CG21" s="231"/>
      <c r="CH21" s="232"/>
      <c r="CI21" s="232"/>
      <c r="CJ21" s="232"/>
      <c r="CK21" s="233">
        <f t="shared" si="7"/>
        <v>1</v>
      </c>
    </row>
    <row r="22" spans="1:89" ht="12.75" customHeight="1">
      <c r="A22" s="191">
        <v>19</v>
      </c>
      <c r="B22" s="214">
        <v>23</v>
      </c>
      <c r="C22" s="122" t="s">
        <v>18</v>
      </c>
      <c r="D22" s="269">
        <f t="shared" si="8"/>
        <v>9</v>
      </c>
      <c r="E22" s="189"/>
      <c r="F22" s="131"/>
      <c r="G22" s="132"/>
      <c r="H22" s="132"/>
      <c r="I22" s="132"/>
      <c r="J22" s="132"/>
      <c r="K22" s="132"/>
      <c r="L22" s="148">
        <v>1</v>
      </c>
      <c r="M22" s="133"/>
      <c r="N22" s="140">
        <f t="shared" si="0"/>
        <v>1</v>
      </c>
      <c r="O22" s="67"/>
      <c r="P22" s="131"/>
      <c r="Q22" s="132"/>
      <c r="R22" s="132"/>
      <c r="S22" s="134"/>
      <c r="T22" s="132"/>
      <c r="U22" s="132"/>
      <c r="V22" s="132">
        <v>8</v>
      </c>
      <c r="W22" s="133"/>
      <c r="X22" s="68"/>
      <c r="Y22" s="32">
        <v>1</v>
      </c>
      <c r="Z22" s="225"/>
      <c r="AA22" s="230"/>
      <c r="AB22" s="231"/>
      <c r="AC22" s="231"/>
      <c r="AD22" s="231"/>
      <c r="AE22" s="231"/>
      <c r="AF22" s="232"/>
      <c r="AG22" s="232"/>
      <c r="AH22" s="232"/>
      <c r="AI22" s="233">
        <f t="shared" si="1"/>
        <v>0</v>
      </c>
      <c r="AJ22" s="225"/>
      <c r="AK22" s="230">
        <v>6</v>
      </c>
      <c r="AL22" s="231"/>
      <c r="AM22" s="233">
        <f t="shared" si="2"/>
        <v>6</v>
      </c>
      <c r="AN22" s="225"/>
      <c r="AO22" s="230"/>
      <c r="AP22" s="231"/>
      <c r="AQ22" s="231"/>
      <c r="AR22" s="231"/>
      <c r="AS22" s="231">
        <v>1</v>
      </c>
      <c r="AT22" s="232"/>
      <c r="AU22" s="233">
        <f t="shared" si="3"/>
        <v>1</v>
      </c>
      <c r="AV22" s="68"/>
      <c r="AW22" s="32"/>
      <c r="AX22" s="225"/>
      <c r="AY22" s="230"/>
      <c r="AZ22" s="231"/>
      <c r="BA22" s="231"/>
      <c r="BB22" s="231"/>
      <c r="BC22" s="231"/>
      <c r="BD22" s="232"/>
      <c r="BE22" s="233">
        <f t="shared" si="4"/>
        <v>0</v>
      </c>
      <c r="BF22" s="68"/>
      <c r="BG22" s="32"/>
      <c r="BH22" s="68"/>
      <c r="BI22" s="32"/>
      <c r="BJ22" s="225"/>
      <c r="BK22" s="230"/>
      <c r="BL22" s="231"/>
      <c r="BM22" s="231"/>
      <c r="BN22" s="231"/>
      <c r="BO22" s="231"/>
      <c r="BP22" s="232"/>
      <c r="BQ22" s="233">
        <f t="shared" si="5"/>
        <v>0</v>
      </c>
      <c r="BR22" s="225"/>
      <c r="BS22" s="230"/>
      <c r="BT22" s="231"/>
      <c r="BU22" s="231"/>
      <c r="BV22" s="231"/>
      <c r="BW22" s="231"/>
      <c r="BX22" s="232"/>
      <c r="BY22" s="232"/>
      <c r="BZ22" s="232"/>
      <c r="CA22" s="233">
        <f t="shared" si="6"/>
        <v>0</v>
      </c>
      <c r="CB22" s="225"/>
      <c r="CC22" s="230"/>
      <c r="CD22" s="231"/>
      <c r="CE22" s="231"/>
      <c r="CF22" s="231"/>
      <c r="CG22" s="231"/>
      <c r="CH22" s="232">
        <v>1</v>
      </c>
      <c r="CI22" s="232"/>
      <c r="CJ22" s="232"/>
      <c r="CK22" s="233">
        <f t="shared" si="7"/>
        <v>1</v>
      </c>
    </row>
    <row r="23" spans="1:89" ht="12.75" customHeight="1">
      <c r="A23" s="191">
        <v>20</v>
      </c>
      <c r="B23" s="213">
        <v>17</v>
      </c>
      <c r="C23" s="123" t="s">
        <v>183</v>
      </c>
      <c r="D23" s="269">
        <f t="shared" si="8"/>
        <v>2</v>
      </c>
      <c r="E23" s="189"/>
      <c r="F23" s="131"/>
      <c r="G23" s="132"/>
      <c r="H23" s="148">
        <v>1</v>
      </c>
      <c r="I23" s="134"/>
      <c r="J23" s="148">
        <v>1</v>
      </c>
      <c r="K23" s="132"/>
      <c r="L23" s="132"/>
      <c r="M23" s="133"/>
      <c r="N23" s="140">
        <f t="shared" si="0"/>
        <v>2</v>
      </c>
      <c r="O23" s="67"/>
      <c r="P23" s="131"/>
      <c r="Q23" s="132"/>
      <c r="R23" s="132">
        <v>1</v>
      </c>
      <c r="S23" s="134"/>
      <c r="T23" s="132">
        <v>1</v>
      </c>
      <c r="U23" s="132"/>
      <c r="V23" s="132"/>
      <c r="W23" s="133"/>
      <c r="X23" s="68"/>
      <c r="Y23" s="32">
        <v>2</v>
      </c>
      <c r="Z23" s="225"/>
      <c r="AA23" s="230"/>
      <c r="AB23" s="231"/>
      <c r="AC23" s="231"/>
      <c r="AD23" s="231"/>
      <c r="AE23" s="231"/>
      <c r="AF23" s="232"/>
      <c r="AG23" s="232"/>
      <c r="AH23" s="232"/>
      <c r="AI23" s="233">
        <f t="shared" si="1"/>
        <v>0</v>
      </c>
      <c r="AJ23" s="225"/>
      <c r="AK23" s="230"/>
      <c r="AL23" s="231"/>
      <c r="AM23" s="233">
        <f t="shared" si="2"/>
        <v>0</v>
      </c>
      <c r="AN23" s="225"/>
      <c r="AO23" s="230"/>
      <c r="AP23" s="231"/>
      <c r="AQ23" s="231"/>
      <c r="AR23" s="231"/>
      <c r="AS23" s="231"/>
      <c r="AT23" s="232"/>
      <c r="AU23" s="233">
        <f t="shared" si="3"/>
        <v>0</v>
      </c>
      <c r="AV23" s="68"/>
      <c r="AW23" s="32"/>
      <c r="AX23" s="225"/>
      <c r="AY23" s="230"/>
      <c r="AZ23" s="231"/>
      <c r="BA23" s="231"/>
      <c r="BB23" s="231"/>
      <c r="BC23" s="231"/>
      <c r="BD23" s="232"/>
      <c r="BE23" s="233">
        <f t="shared" si="4"/>
        <v>0</v>
      </c>
      <c r="BF23" s="68"/>
      <c r="BG23" s="32"/>
      <c r="BH23" s="68"/>
      <c r="BI23" s="32"/>
      <c r="BJ23" s="225"/>
      <c r="BK23" s="230"/>
      <c r="BL23" s="231"/>
      <c r="BM23" s="231"/>
      <c r="BN23" s="231"/>
      <c r="BO23" s="231"/>
      <c r="BP23" s="232"/>
      <c r="BQ23" s="233">
        <f t="shared" si="5"/>
        <v>0</v>
      </c>
      <c r="BR23" s="225"/>
      <c r="BS23" s="230"/>
      <c r="BT23" s="231"/>
      <c r="BU23" s="231"/>
      <c r="BV23" s="231"/>
      <c r="BW23" s="231"/>
      <c r="BX23" s="232"/>
      <c r="BY23" s="232"/>
      <c r="BZ23" s="232"/>
      <c r="CA23" s="233">
        <f t="shared" si="6"/>
        <v>0</v>
      </c>
      <c r="CB23" s="225"/>
      <c r="CC23" s="230"/>
      <c r="CD23" s="231"/>
      <c r="CE23" s="231"/>
      <c r="CF23" s="231"/>
      <c r="CG23" s="231"/>
      <c r="CH23" s="232"/>
      <c r="CI23" s="232"/>
      <c r="CJ23" s="232"/>
      <c r="CK23" s="233">
        <f t="shared" si="7"/>
        <v>0</v>
      </c>
    </row>
    <row r="24" spans="1:89" ht="12.75" customHeight="1">
      <c r="A24" s="191">
        <v>21</v>
      </c>
      <c r="B24" s="213">
        <v>15</v>
      </c>
      <c r="C24" s="123" t="s">
        <v>61</v>
      </c>
      <c r="D24" s="269">
        <f t="shared" si="8"/>
        <v>1</v>
      </c>
      <c r="E24" s="189"/>
      <c r="F24" s="131"/>
      <c r="G24" s="132"/>
      <c r="H24" s="132"/>
      <c r="I24" s="134"/>
      <c r="J24" s="132"/>
      <c r="K24" s="148">
        <v>1</v>
      </c>
      <c r="L24" s="132"/>
      <c r="M24" s="133"/>
      <c r="N24" s="140">
        <f t="shared" si="0"/>
        <v>1</v>
      </c>
      <c r="O24" s="67"/>
      <c r="P24" s="131"/>
      <c r="Q24" s="132"/>
      <c r="R24" s="132"/>
      <c r="S24" s="134"/>
      <c r="T24" s="132"/>
      <c r="U24" s="132">
        <v>1</v>
      </c>
      <c r="V24" s="132"/>
      <c r="W24" s="133"/>
      <c r="X24" s="68"/>
      <c r="Y24" s="32"/>
      <c r="Z24" s="225"/>
      <c r="AA24" s="230"/>
      <c r="AB24" s="231"/>
      <c r="AC24" s="231"/>
      <c r="AD24" s="231"/>
      <c r="AE24" s="231"/>
      <c r="AF24" s="232"/>
      <c r="AG24" s="232"/>
      <c r="AH24" s="232"/>
      <c r="AI24" s="233">
        <f t="shared" si="1"/>
        <v>0</v>
      </c>
      <c r="AJ24" s="225"/>
      <c r="AK24" s="230"/>
      <c r="AL24" s="231"/>
      <c r="AM24" s="233">
        <f t="shared" si="2"/>
        <v>0</v>
      </c>
      <c r="AN24" s="225"/>
      <c r="AO24" s="230"/>
      <c r="AP24" s="231"/>
      <c r="AQ24" s="231"/>
      <c r="AR24" s="231"/>
      <c r="AS24" s="231"/>
      <c r="AT24" s="232">
        <v>1</v>
      </c>
      <c r="AU24" s="233">
        <f t="shared" si="3"/>
        <v>1</v>
      </c>
      <c r="AV24" s="68"/>
      <c r="AW24" s="32"/>
      <c r="AX24" s="225"/>
      <c r="AY24" s="230"/>
      <c r="AZ24" s="231"/>
      <c r="BA24" s="231"/>
      <c r="BB24" s="231"/>
      <c r="BC24" s="231"/>
      <c r="BD24" s="232"/>
      <c r="BE24" s="233">
        <f t="shared" si="4"/>
        <v>0</v>
      </c>
      <c r="BF24" s="68"/>
      <c r="BG24" s="32"/>
      <c r="BH24" s="68"/>
      <c r="BI24" s="32"/>
      <c r="BJ24" s="225"/>
      <c r="BK24" s="230"/>
      <c r="BL24" s="231"/>
      <c r="BM24" s="231"/>
      <c r="BN24" s="231"/>
      <c r="BO24" s="231"/>
      <c r="BP24" s="232"/>
      <c r="BQ24" s="233">
        <f t="shared" si="5"/>
        <v>0</v>
      </c>
      <c r="BR24" s="225"/>
      <c r="BS24" s="230"/>
      <c r="BT24" s="231"/>
      <c r="BU24" s="231"/>
      <c r="BV24" s="231"/>
      <c r="BW24" s="231"/>
      <c r="BX24" s="232"/>
      <c r="BY24" s="232"/>
      <c r="BZ24" s="232"/>
      <c r="CA24" s="233">
        <f t="shared" si="6"/>
        <v>0</v>
      </c>
      <c r="CB24" s="225"/>
      <c r="CC24" s="230"/>
      <c r="CD24" s="231"/>
      <c r="CE24" s="231"/>
      <c r="CF24" s="231"/>
      <c r="CG24" s="231"/>
      <c r="CH24" s="232"/>
      <c r="CI24" s="232"/>
      <c r="CJ24" s="232"/>
      <c r="CK24" s="233">
        <f t="shared" si="7"/>
        <v>0</v>
      </c>
    </row>
    <row r="25" spans="1:89" ht="12.75" customHeight="1">
      <c r="A25" s="191">
        <v>21</v>
      </c>
      <c r="B25" s="214">
        <v>24</v>
      </c>
      <c r="C25" s="123" t="s">
        <v>45</v>
      </c>
      <c r="D25" s="269">
        <f t="shared" si="8"/>
        <v>1</v>
      </c>
      <c r="E25" s="189"/>
      <c r="F25" s="131"/>
      <c r="G25" s="132"/>
      <c r="H25" s="132"/>
      <c r="I25" s="132"/>
      <c r="J25" s="132"/>
      <c r="K25" s="148">
        <v>1</v>
      </c>
      <c r="L25" s="132"/>
      <c r="M25" s="133"/>
      <c r="N25" s="140">
        <f t="shared" si="0"/>
        <v>1</v>
      </c>
      <c r="O25" s="67"/>
      <c r="P25" s="131"/>
      <c r="Q25" s="132"/>
      <c r="R25" s="132"/>
      <c r="S25" s="134"/>
      <c r="T25" s="132"/>
      <c r="U25" s="132">
        <v>1</v>
      </c>
      <c r="V25" s="132"/>
      <c r="W25" s="133"/>
      <c r="X25" s="68"/>
      <c r="Y25" s="32"/>
      <c r="Z25" s="225"/>
      <c r="AA25" s="230"/>
      <c r="AB25" s="231"/>
      <c r="AC25" s="231"/>
      <c r="AD25" s="231"/>
      <c r="AE25" s="231"/>
      <c r="AF25" s="232"/>
      <c r="AG25" s="232"/>
      <c r="AH25" s="232"/>
      <c r="AI25" s="233">
        <f t="shared" si="1"/>
        <v>0</v>
      </c>
      <c r="AJ25" s="225"/>
      <c r="AK25" s="230"/>
      <c r="AL25" s="231"/>
      <c r="AM25" s="233">
        <f t="shared" si="2"/>
        <v>0</v>
      </c>
      <c r="AN25" s="225"/>
      <c r="AO25" s="230"/>
      <c r="AP25" s="231"/>
      <c r="AQ25" s="231"/>
      <c r="AR25" s="231"/>
      <c r="AS25" s="231"/>
      <c r="AT25" s="232">
        <v>1</v>
      </c>
      <c r="AU25" s="233">
        <f t="shared" si="3"/>
        <v>1</v>
      </c>
      <c r="AV25" s="68"/>
      <c r="AW25" s="32"/>
      <c r="AX25" s="225"/>
      <c r="AY25" s="230"/>
      <c r="AZ25" s="231"/>
      <c r="BA25" s="231"/>
      <c r="BB25" s="231"/>
      <c r="BC25" s="231"/>
      <c r="BD25" s="232"/>
      <c r="BE25" s="233">
        <f t="shared" si="4"/>
        <v>0</v>
      </c>
      <c r="BF25" s="68"/>
      <c r="BG25" s="32"/>
      <c r="BH25" s="68"/>
      <c r="BI25" s="32"/>
      <c r="BJ25" s="225"/>
      <c r="BK25" s="230"/>
      <c r="BL25" s="231"/>
      <c r="BM25" s="231"/>
      <c r="BN25" s="231"/>
      <c r="BO25" s="231"/>
      <c r="BP25" s="232"/>
      <c r="BQ25" s="233">
        <f t="shared" si="5"/>
        <v>0</v>
      </c>
      <c r="BR25" s="225"/>
      <c r="BS25" s="230"/>
      <c r="BT25" s="231"/>
      <c r="BU25" s="231"/>
      <c r="BV25" s="231"/>
      <c r="BW25" s="231"/>
      <c r="BX25" s="232"/>
      <c r="BY25" s="232"/>
      <c r="BZ25" s="232"/>
      <c r="CA25" s="233">
        <f t="shared" si="6"/>
        <v>0</v>
      </c>
      <c r="CB25" s="225"/>
      <c r="CC25" s="230"/>
      <c r="CD25" s="231"/>
      <c r="CE25" s="231"/>
      <c r="CF25" s="231"/>
      <c r="CG25" s="231"/>
      <c r="CH25" s="232"/>
      <c r="CI25" s="232"/>
      <c r="CJ25" s="232"/>
      <c r="CK25" s="233">
        <f t="shared" si="7"/>
        <v>0</v>
      </c>
    </row>
    <row r="26" spans="1:89" ht="12.75" customHeight="1">
      <c r="A26" s="191">
        <v>21</v>
      </c>
      <c r="B26" s="214">
        <v>24</v>
      </c>
      <c r="C26" s="123" t="s">
        <v>113</v>
      </c>
      <c r="D26" s="269">
        <f t="shared" si="8"/>
        <v>1</v>
      </c>
      <c r="E26" s="189"/>
      <c r="F26" s="131"/>
      <c r="G26" s="132"/>
      <c r="H26" s="132"/>
      <c r="I26" s="134"/>
      <c r="J26" s="148">
        <v>1</v>
      </c>
      <c r="K26" s="132"/>
      <c r="L26" s="132"/>
      <c r="M26" s="133"/>
      <c r="N26" s="140">
        <f t="shared" si="0"/>
        <v>1</v>
      </c>
      <c r="O26" s="67"/>
      <c r="P26" s="131"/>
      <c r="Q26" s="132"/>
      <c r="R26" s="132"/>
      <c r="S26" s="134"/>
      <c r="T26" s="132">
        <v>1</v>
      </c>
      <c r="U26" s="132"/>
      <c r="V26" s="132"/>
      <c r="W26" s="133"/>
      <c r="X26" s="68"/>
      <c r="Y26" s="32"/>
      <c r="Z26" s="225"/>
      <c r="AA26" s="230"/>
      <c r="AB26" s="231"/>
      <c r="AC26" s="231"/>
      <c r="AD26" s="231"/>
      <c r="AE26" s="231"/>
      <c r="AF26" s="232"/>
      <c r="AG26" s="232"/>
      <c r="AH26" s="232"/>
      <c r="AI26" s="233">
        <f t="shared" si="1"/>
        <v>0</v>
      </c>
      <c r="AJ26" s="225"/>
      <c r="AK26" s="230"/>
      <c r="AL26" s="231"/>
      <c r="AM26" s="233">
        <f t="shared" si="2"/>
        <v>0</v>
      </c>
      <c r="AN26" s="225"/>
      <c r="AO26" s="230"/>
      <c r="AP26" s="231"/>
      <c r="AQ26" s="231"/>
      <c r="AR26" s="231"/>
      <c r="AS26" s="231"/>
      <c r="AT26" s="232"/>
      <c r="AU26" s="233">
        <f t="shared" si="3"/>
        <v>0</v>
      </c>
      <c r="AV26" s="68"/>
      <c r="AW26" s="32"/>
      <c r="AX26" s="225"/>
      <c r="AY26" s="230"/>
      <c r="AZ26" s="231"/>
      <c r="BA26" s="231"/>
      <c r="BB26" s="231"/>
      <c r="BC26" s="231"/>
      <c r="BD26" s="232"/>
      <c r="BE26" s="233">
        <f t="shared" si="4"/>
        <v>0</v>
      </c>
      <c r="BF26" s="68"/>
      <c r="BG26" s="32"/>
      <c r="BH26" s="68"/>
      <c r="BI26" s="32"/>
      <c r="BJ26" s="225"/>
      <c r="BK26" s="230"/>
      <c r="BL26" s="231"/>
      <c r="BM26" s="231"/>
      <c r="BN26" s="231"/>
      <c r="BO26" s="231"/>
      <c r="BP26" s="232"/>
      <c r="BQ26" s="233">
        <f t="shared" si="5"/>
        <v>0</v>
      </c>
      <c r="BR26" s="225"/>
      <c r="BS26" s="230"/>
      <c r="BT26" s="231"/>
      <c r="BU26" s="231"/>
      <c r="BV26" s="231"/>
      <c r="BW26" s="231">
        <v>1</v>
      </c>
      <c r="BX26" s="232"/>
      <c r="BY26" s="232"/>
      <c r="BZ26" s="232"/>
      <c r="CA26" s="233">
        <f t="shared" si="6"/>
        <v>1</v>
      </c>
      <c r="CB26" s="225"/>
      <c r="CC26" s="230"/>
      <c r="CD26" s="231"/>
      <c r="CE26" s="231"/>
      <c r="CF26" s="231"/>
      <c r="CG26" s="231"/>
      <c r="CH26" s="232"/>
      <c r="CI26" s="232"/>
      <c r="CJ26" s="232"/>
      <c r="CK26" s="233">
        <f t="shared" si="7"/>
        <v>0</v>
      </c>
    </row>
    <row r="27" spans="1:89" ht="12.75" customHeight="1">
      <c r="A27" s="184" t="s">
        <v>56</v>
      </c>
      <c r="B27" s="214">
        <v>21</v>
      </c>
      <c r="C27" s="124" t="s">
        <v>31</v>
      </c>
      <c r="D27" s="269">
        <f t="shared" si="8"/>
        <v>0</v>
      </c>
      <c r="E27" s="189"/>
      <c r="F27" s="131"/>
      <c r="G27" s="132"/>
      <c r="H27" s="132"/>
      <c r="I27" s="132"/>
      <c r="J27" s="132"/>
      <c r="K27" s="132"/>
      <c r="L27" s="132"/>
      <c r="M27" s="133"/>
      <c r="N27" s="140">
        <f t="shared" si="0"/>
        <v>0</v>
      </c>
      <c r="O27" s="67"/>
      <c r="P27" s="131"/>
      <c r="Q27" s="132"/>
      <c r="R27" s="132"/>
      <c r="S27" s="134"/>
      <c r="T27" s="132"/>
      <c r="U27" s="132"/>
      <c r="V27" s="132"/>
      <c r="W27" s="133"/>
      <c r="X27" s="68"/>
      <c r="Y27" s="32"/>
      <c r="Z27" s="225"/>
      <c r="AA27" s="230"/>
      <c r="AB27" s="231"/>
      <c r="AC27" s="231"/>
      <c r="AD27" s="231"/>
      <c r="AE27" s="231"/>
      <c r="AF27" s="232"/>
      <c r="AG27" s="232"/>
      <c r="AH27" s="232"/>
      <c r="AI27" s="233">
        <f t="shared" si="1"/>
        <v>0</v>
      </c>
      <c r="AJ27" s="225"/>
      <c r="AK27" s="230"/>
      <c r="AL27" s="231"/>
      <c r="AM27" s="233">
        <f t="shared" si="2"/>
        <v>0</v>
      </c>
      <c r="AN27" s="225"/>
      <c r="AO27" s="230"/>
      <c r="AP27" s="231"/>
      <c r="AQ27" s="231"/>
      <c r="AR27" s="231"/>
      <c r="AS27" s="231"/>
      <c r="AT27" s="232"/>
      <c r="AU27" s="233">
        <f t="shared" si="3"/>
        <v>0</v>
      </c>
      <c r="AV27" s="68"/>
      <c r="AW27" s="32"/>
      <c r="AX27" s="225"/>
      <c r="AY27" s="230"/>
      <c r="AZ27" s="231"/>
      <c r="BA27" s="231"/>
      <c r="BB27" s="231"/>
      <c r="BC27" s="231"/>
      <c r="BD27" s="232"/>
      <c r="BE27" s="233">
        <f t="shared" si="4"/>
        <v>0</v>
      </c>
      <c r="BF27" s="68"/>
      <c r="BG27" s="32"/>
      <c r="BH27" s="68"/>
      <c r="BI27" s="32"/>
      <c r="BJ27" s="225"/>
      <c r="BK27" s="230"/>
      <c r="BL27" s="231"/>
      <c r="BM27" s="231"/>
      <c r="BN27" s="231"/>
      <c r="BO27" s="231"/>
      <c r="BP27" s="232"/>
      <c r="BQ27" s="233">
        <f t="shared" si="5"/>
        <v>0</v>
      </c>
      <c r="BR27" s="225"/>
      <c r="BS27" s="230"/>
      <c r="BT27" s="231"/>
      <c r="BU27" s="231"/>
      <c r="BV27" s="231"/>
      <c r="BW27" s="231"/>
      <c r="BX27" s="232"/>
      <c r="BY27" s="232"/>
      <c r="BZ27" s="232"/>
      <c r="CA27" s="233">
        <f t="shared" si="6"/>
        <v>0</v>
      </c>
      <c r="CB27" s="225"/>
      <c r="CC27" s="230"/>
      <c r="CD27" s="231"/>
      <c r="CE27" s="231"/>
      <c r="CF27" s="231"/>
      <c r="CG27" s="231"/>
      <c r="CH27" s="232"/>
      <c r="CI27" s="232"/>
      <c r="CJ27" s="232"/>
      <c r="CK27" s="233">
        <f t="shared" si="7"/>
        <v>0</v>
      </c>
    </row>
    <row r="28" spans="1:89" ht="12.75" customHeight="1">
      <c r="A28" s="184" t="s">
        <v>56</v>
      </c>
      <c r="B28" s="214">
        <v>22</v>
      </c>
      <c r="C28" s="123" t="s">
        <v>21</v>
      </c>
      <c r="D28" s="269">
        <f t="shared" si="8"/>
        <v>0</v>
      </c>
      <c r="E28" s="189"/>
      <c r="F28" s="131"/>
      <c r="G28" s="132"/>
      <c r="H28" s="132"/>
      <c r="I28" s="134"/>
      <c r="J28" s="132"/>
      <c r="K28" s="132"/>
      <c r="L28" s="132"/>
      <c r="M28" s="133"/>
      <c r="N28" s="140">
        <f t="shared" si="0"/>
        <v>0</v>
      </c>
      <c r="O28" s="67"/>
      <c r="P28" s="131"/>
      <c r="Q28" s="132"/>
      <c r="R28" s="132"/>
      <c r="S28" s="134"/>
      <c r="T28" s="132"/>
      <c r="U28" s="132"/>
      <c r="V28" s="132"/>
      <c r="W28" s="133"/>
      <c r="X28" s="68"/>
      <c r="Y28" s="32"/>
      <c r="Z28" s="225"/>
      <c r="AA28" s="230"/>
      <c r="AB28" s="231"/>
      <c r="AC28" s="231"/>
      <c r="AD28" s="231"/>
      <c r="AE28" s="231"/>
      <c r="AF28" s="232"/>
      <c r="AG28" s="232"/>
      <c r="AH28" s="232"/>
      <c r="AI28" s="233">
        <f t="shared" si="1"/>
        <v>0</v>
      </c>
      <c r="AJ28" s="225"/>
      <c r="AK28" s="230"/>
      <c r="AL28" s="231"/>
      <c r="AM28" s="233">
        <f t="shared" si="2"/>
        <v>0</v>
      </c>
      <c r="AN28" s="225"/>
      <c r="AO28" s="230"/>
      <c r="AP28" s="231"/>
      <c r="AQ28" s="231"/>
      <c r="AR28" s="231"/>
      <c r="AS28" s="231"/>
      <c r="AT28" s="232"/>
      <c r="AU28" s="233">
        <f t="shared" si="3"/>
        <v>0</v>
      </c>
      <c r="AV28" s="68"/>
      <c r="AW28" s="32"/>
      <c r="AX28" s="225"/>
      <c r="AY28" s="230"/>
      <c r="AZ28" s="231"/>
      <c r="BA28" s="231"/>
      <c r="BB28" s="231"/>
      <c r="BC28" s="231"/>
      <c r="BD28" s="232"/>
      <c r="BE28" s="233">
        <f t="shared" si="4"/>
        <v>0</v>
      </c>
      <c r="BF28" s="68"/>
      <c r="BG28" s="32"/>
      <c r="BH28" s="68"/>
      <c r="BI28" s="32"/>
      <c r="BJ28" s="225"/>
      <c r="BK28" s="230"/>
      <c r="BL28" s="231"/>
      <c r="BM28" s="231"/>
      <c r="BN28" s="231"/>
      <c r="BO28" s="231"/>
      <c r="BP28" s="232"/>
      <c r="BQ28" s="233">
        <f t="shared" si="5"/>
        <v>0</v>
      </c>
      <c r="BR28" s="225"/>
      <c r="BS28" s="230"/>
      <c r="BT28" s="231"/>
      <c r="BU28" s="231"/>
      <c r="BV28" s="231"/>
      <c r="BW28" s="231"/>
      <c r="BX28" s="232"/>
      <c r="BY28" s="232"/>
      <c r="BZ28" s="232"/>
      <c r="CA28" s="233">
        <f t="shared" si="6"/>
        <v>0</v>
      </c>
      <c r="CB28" s="225"/>
      <c r="CC28" s="230"/>
      <c r="CD28" s="231"/>
      <c r="CE28" s="231"/>
      <c r="CF28" s="231"/>
      <c r="CG28" s="231"/>
      <c r="CH28" s="232"/>
      <c r="CI28" s="232"/>
      <c r="CJ28" s="232"/>
      <c r="CK28" s="233">
        <f t="shared" si="7"/>
        <v>0</v>
      </c>
    </row>
    <row r="29" spans="1:89" ht="12.75" customHeight="1">
      <c r="A29" s="184" t="s">
        <v>56</v>
      </c>
      <c r="B29" s="215" t="s">
        <v>56</v>
      </c>
      <c r="C29" s="124" t="s">
        <v>24</v>
      </c>
      <c r="D29" s="269">
        <f t="shared" si="8"/>
        <v>0</v>
      </c>
      <c r="E29" s="189"/>
      <c r="F29" s="131"/>
      <c r="G29" s="132"/>
      <c r="H29" s="132"/>
      <c r="I29" s="134"/>
      <c r="J29" s="132"/>
      <c r="K29" s="132"/>
      <c r="L29" s="132"/>
      <c r="M29" s="133"/>
      <c r="N29" s="140">
        <f t="shared" si="0"/>
        <v>0</v>
      </c>
      <c r="O29" s="67"/>
      <c r="P29" s="131"/>
      <c r="Q29" s="132"/>
      <c r="R29" s="132"/>
      <c r="S29" s="134"/>
      <c r="T29" s="132"/>
      <c r="U29" s="132"/>
      <c r="V29" s="132"/>
      <c r="W29" s="133"/>
      <c r="X29" s="68"/>
      <c r="Y29" s="32"/>
      <c r="Z29" s="225"/>
      <c r="AA29" s="230"/>
      <c r="AB29" s="231"/>
      <c r="AC29" s="231"/>
      <c r="AD29" s="231"/>
      <c r="AE29" s="231"/>
      <c r="AF29" s="232"/>
      <c r="AG29" s="232"/>
      <c r="AH29" s="232"/>
      <c r="AI29" s="233">
        <f t="shared" si="1"/>
        <v>0</v>
      </c>
      <c r="AJ29" s="225"/>
      <c r="AK29" s="230"/>
      <c r="AL29" s="231"/>
      <c r="AM29" s="233">
        <f t="shared" si="2"/>
        <v>0</v>
      </c>
      <c r="AN29" s="225"/>
      <c r="AO29" s="230"/>
      <c r="AP29" s="231"/>
      <c r="AQ29" s="231"/>
      <c r="AR29" s="231"/>
      <c r="AS29" s="231"/>
      <c r="AT29" s="232"/>
      <c r="AU29" s="233">
        <f t="shared" si="3"/>
        <v>0</v>
      </c>
      <c r="AV29" s="68"/>
      <c r="AW29" s="32"/>
      <c r="AX29" s="225"/>
      <c r="AY29" s="230"/>
      <c r="AZ29" s="231"/>
      <c r="BA29" s="231"/>
      <c r="BB29" s="231"/>
      <c r="BC29" s="231"/>
      <c r="BD29" s="232"/>
      <c r="BE29" s="233">
        <f t="shared" si="4"/>
        <v>0</v>
      </c>
      <c r="BF29" s="68"/>
      <c r="BG29" s="32"/>
      <c r="BH29" s="68"/>
      <c r="BI29" s="32"/>
      <c r="BJ29" s="225"/>
      <c r="BK29" s="230"/>
      <c r="BL29" s="231"/>
      <c r="BM29" s="231"/>
      <c r="BN29" s="231"/>
      <c r="BO29" s="231"/>
      <c r="BP29" s="232"/>
      <c r="BQ29" s="233">
        <f t="shared" si="5"/>
        <v>0</v>
      </c>
      <c r="BR29" s="225"/>
      <c r="BS29" s="230"/>
      <c r="BT29" s="231"/>
      <c r="BU29" s="231"/>
      <c r="BV29" s="231"/>
      <c r="BW29" s="231"/>
      <c r="BX29" s="232"/>
      <c r="BY29" s="232"/>
      <c r="BZ29" s="232"/>
      <c r="CA29" s="233">
        <f t="shared" si="6"/>
        <v>0</v>
      </c>
      <c r="CB29" s="225"/>
      <c r="CC29" s="230"/>
      <c r="CD29" s="231"/>
      <c r="CE29" s="231"/>
      <c r="CF29" s="231"/>
      <c r="CG29" s="231"/>
      <c r="CH29" s="232"/>
      <c r="CI29" s="232"/>
      <c r="CJ29" s="232"/>
      <c r="CK29" s="233">
        <f t="shared" si="7"/>
        <v>0</v>
      </c>
    </row>
    <row r="30" spans="1:89" ht="12.75" customHeight="1">
      <c r="A30" s="184" t="s">
        <v>56</v>
      </c>
      <c r="B30" s="215" t="s">
        <v>56</v>
      </c>
      <c r="C30" s="124" t="s">
        <v>124</v>
      </c>
      <c r="D30" s="269">
        <f t="shared" si="8"/>
        <v>0</v>
      </c>
      <c r="E30" s="189"/>
      <c r="F30" s="131"/>
      <c r="G30" s="132"/>
      <c r="H30" s="132"/>
      <c r="I30" s="134"/>
      <c r="J30" s="132"/>
      <c r="K30" s="132"/>
      <c r="L30" s="132"/>
      <c r="M30" s="133"/>
      <c r="N30" s="140">
        <f t="shared" si="0"/>
        <v>0</v>
      </c>
      <c r="O30" s="67"/>
      <c r="P30" s="131"/>
      <c r="Q30" s="132"/>
      <c r="R30" s="132"/>
      <c r="S30" s="134"/>
      <c r="T30" s="132"/>
      <c r="U30" s="132"/>
      <c r="V30" s="132"/>
      <c r="W30" s="133"/>
      <c r="X30" s="68"/>
      <c r="Y30" s="32"/>
      <c r="Z30" s="225"/>
      <c r="AA30" s="230"/>
      <c r="AB30" s="231"/>
      <c r="AC30" s="231"/>
      <c r="AD30" s="231"/>
      <c r="AE30" s="231"/>
      <c r="AF30" s="232"/>
      <c r="AG30" s="232"/>
      <c r="AH30" s="232"/>
      <c r="AI30" s="233">
        <f t="shared" si="1"/>
        <v>0</v>
      </c>
      <c r="AJ30" s="225"/>
      <c r="AK30" s="230"/>
      <c r="AL30" s="231"/>
      <c r="AM30" s="233">
        <f t="shared" si="2"/>
        <v>0</v>
      </c>
      <c r="AN30" s="225"/>
      <c r="AO30" s="230"/>
      <c r="AP30" s="231"/>
      <c r="AQ30" s="231"/>
      <c r="AR30" s="231"/>
      <c r="AS30" s="231"/>
      <c r="AT30" s="232"/>
      <c r="AU30" s="233">
        <f t="shared" si="3"/>
        <v>0</v>
      </c>
      <c r="AV30" s="68"/>
      <c r="AW30" s="32"/>
      <c r="AX30" s="225"/>
      <c r="AY30" s="230"/>
      <c r="AZ30" s="231"/>
      <c r="BA30" s="231"/>
      <c r="BB30" s="231"/>
      <c r="BC30" s="231"/>
      <c r="BD30" s="232"/>
      <c r="BE30" s="233">
        <f t="shared" si="4"/>
        <v>0</v>
      </c>
      <c r="BF30" s="68"/>
      <c r="BG30" s="32"/>
      <c r="BH30" s="68"/>
      <c r="BI30" s="32"/>
      <c r="BJ30" s="225"/>
      <c r="BK30" s="230"/>
      <c r="BL30" s="231"/>
      <c r="BM30" s="231"/>
      <c r="BN30" s="231"/>
      <c r="BO30" s="231"/>
      <c r="BP30" s="232"/>
      <c r="BQ30" s="233">
        <f t="shared" si="5"/>
        <v>0</v>
      </c>
      <c r="BR30" s="225"/>
      <c r="BS30" s="230"/>
      <c r="BT30" s="231"/>
      <c r="BU30" s="231"/>
      <c r="BV30" s="231"/>
      <c r="BW30" s="231"/>
      <c r="BX30" s="232"/>
      <c r="BY30" s="232"/>
      <c r="BZ30" s="232"/>
      <c r="CA30" s="233">
        <f t="shared" si="6"/>
        <v>0</v>
      </c>
      <c r="CB30" s="225"/>
      <c r="CC30" s="230"/>
      <c r="CD30" s="231"/>
      <c r="CE30" s="231"/>
      <c r="CF30" s="231"/>
      <c r="CG30" s="231"/>
      <c r="CH30" s="232"/>
      <c r="CI30" s="232"/>
      <c r="CJ30" s="232"/>
      <c r="CK30" s="233">
        <f t="shared" si="7"/>
        <v>0</v>
      </c>
    </row>
    <row r="31" spans="1:89" ht="12.75" customHeight="1">
      <c r="A31" s="184" t="s">
        <v>56</v>
      </c>
      <c r="B31" s="215" t="s">
        <v>56</v>
      </c>
      <c r="C31" s="123" t="s">
        <v>25</v>
      </c>
      <c r="D31" s="269">
        <f t="shared" si="8"/>
        <v>0</v>
      </c>
      <c r="E31" s="189"/>
      <c r="F31" s="131"/>
      <c r="G31" s="132"/>
      <c r="H31" s="132"/>
      <c r="I31" s="134"/>
      <c r="J31" s="132"/>
      <c r="K31" s="132"/>
      <c r="L31" s="132"/>
      <c r="M31" s="133"/>
      <c r="N31" s="140">
        <f t="shared" si="0"/>
        <v>0</v>
      </c>
      <c r="O31" s="67"/>
      <c r="P31" s="131"/>
      <c r="Q31" s="132"/>
      <c r="R31" s="132"/>
      <c r="S31" s="134"/>
      <c r="T31" s="132"/>
      <c r="U31" s="132"/>
      <c r="V31" s="132"/>
      <c r="W31" s="133"/>
      <c r="X31" s="68"/>
      <c r="Y31" s="32"/>
      <c r="Z31" s="225"/>
      <c r="AA31" s="230"/>
      <c r="AB31" s="231"/>
      <c r="AC31" s="231"/>
      <c r="AD31" s="231"/>
      <c r="AE31" s="231"/>
      <c r="AF31" s="232"/>
      <c r="AG31" s="232"/>
      <c r="AH31" s="232"/>
      <c r="AI31" s="233">
        <f t="shared" si="1"/>
        <v>0</v>
      </c>
      <c r="AJ31" s="225"/>
      <c r="AK31" s="230"/>
      <c r="AL31" s="231"/>
      <c r="AM31" s="233">
        <f t="shared" si="2"/>
        <v>0</v>
      </c>
      <c r="AN31" s="225"/>
      <c r="AO31" s="230"/>
      <c r="AP31" s="231"/>
      <c r="AQ31" s="231"/>
      <c r="AR31" s="231"/>
      <c r="AS31" s="231"/>
      <c r="AT31" s="232"/>
      <c r="AU31" s="233">
        <f t="shared" si="3"/>
        <v>0</v>
      </c>
      <c r="AV31" s="68"/>
      <c r="AW31" s="32"/>
      <c r="AX31" s="225"/>
      <c r="AY31" s="230"/>
      <c r="AZ31" s="231"/>
      <c r="BA31" s="231"/>
      <c r="BB31" s="231"/>
      <c r="BC31" s="231"/>
      <c r="BD31" s="232"/>
      <c r="BE31" s="233">
        <f t="shared" si="4"/>
        <v>0</v>
      </c>
      <c r="BF31" s="68"/>
      <c r="BG31" s="32"/>
      <c r="BH31" s="68"/>
      <c r="BI31" s="32"/>
      <c r="BJ31" s="225"/>
      <c r="BK31" s="230"/>
      <c r="BL31" s="231"/>
      <c r="BM31" s="231"/>
      <c r="BN31" s="231"/>
      <c r="BO31" s="231"/>
      <c r="BP31" s="232"/>
      <c r="BQ31" s="233">
        <f t="shared" si="5"/>
        <v>0</v>
      </c>
      <c r="BR31" s="225"/>
      <c r="BS31" s="230"/>
      <c r="BT31" s="231"/>
      <c r="BU31" s="231"/>
      <c r="BV31" s="231"/>
      <c r="BW31" s="231"/>
      <c r="BX31" s="232"/>
      <c r="BY31" s="232"/>
      <c r="BZ31" s="232"/>
      <c r="CA31" s="233">
        <f t="shared" si="6"/>
        <v>0</v>
      </c>
      <c r="CB31" s="225"/>
      <c r="CC31" s="230"/>
      <c r="CD31" s="231"/>
      <c r="CE31" s="231"/>
      <c r="CF31" s="231"/>
      <c r="CG31" s="231"/>
      <c r="CH31" s="232"/>
      <c r="CI31" s="232"/>
      <c r="CJ31" s="232"/>
      <c r="CK31" s="233">
        <f t="shared" si="7"/>
        <v>0</v>
      </c>
    </row>
    <row r="32" spans="1:89" ht="12.75" customHeight="1">
      <c r="A32" s="184" t="s">
        <v>56</v>
      </c>
      <c r="B32" s="215" t="s">
        <v>56</v>
      </c>
      <c r="C32" s="123" t="s">
        <v>26</v>
      </c>
      <c r="D32" s="269">
        <f t="shared" si="8"/>
        <v>0</v>
      </c>
      <c r="E32" s="189"/>
      <c r="F32" s="131"/>
      <c r="G32" s="132"/>
      <c r="H32" s="132"/>
      <c r="I32" s="134"/>
      <c r="J32" s="132"/>
      <c r="K32" s="132"/>
      <c r="L32" s="132"/>
      <c r="M32" s="133"/>
      <c r="N32" s="140">
        <f t="shared" si="0"/>
        <v>0</v>
      </c>
      <c r="O32" s="67"/>
      <c r="P32" s="131"/>
      <c r="Q32" s="132"/>
      <c r="R32" s="132"/>
      <c r="S32" s="134"/>
      <c r="T32" s="132"/>
      <c r="U32" s="132"/>
      <c r="V32" s="132"/>
      <c r="W32" s="133"/>
      <c r="X32" s="68"/>
      <c r="Y32" s="32"/>
      <c r="Z32" s="225"/>
      <c r="AA32" s="234"/>
      <c r="AB32" s="235"/>
      <c r="AC32" s="235"/>
      <c r="AD32" s="235"/>
      <c r="AE32" s="235"/>
      <c r="AF32" s="236"/>
      <c r="AG32" s="236"/>
      <c r="AH32" s="236"/>
      <c r="AI32" s="233">
        <f t="shared" si="1"/>
        <v>0</v>
      </c>
      <c r="AJ32" s="225"/>
      <c r="AK32" s="234"/>
      <c r="AL32" s="235"/>
      <c r="AM32" s="233">
        <f t="shared" si="2"/>
        <v>0</v>
      </c>
      <c r="AN32" s="225"/>
      <c r="AO32" s="234"/>
      <c r="AP32" s="235"/>
      <c r="AQ32" s="235"/>
      <c r="AR32" s="235"/>
      <c r="AS32" s="235"/>
      <c r="AT32" s="236"/>
      <c r="AU32" s="233">
        <f t="shared" si="3"/>
        <v>0</v>
      </c>
      <c r="AV32" s="68"/>
      <c r="AW32" s="32"/>
      <c r="AX32" s="225"/>
      <c r="AY32" s="234"/>
      <c r="AZ32" s="235"/>
      <c r="BA32" s="235"/>
      <c r="BB32" s="235"/>
      <c r="BC32" s="235"/>
      <c r="BD32" s="236"/>
      <c r="BE32" s="233">
        <f t="shared" si="4"/>
        <v>0</v>
      </c>
      <c r="BF32" s="68"/>
      <c r="BG32" s="32"/>
      <c r="BH32" s="68"/>
      <c r="BI32" s="32"/>
      <c r="BJ32" s="225"/>
      <c r="BK32" s="234"/>
      <c r="BL32" s="235"/>
      <c r="BM32" s="235"/>
      <c r="BN32" s="235"/>
      <c r="BO32" s="235"/>
      <c r="BP32" s="236"/>
      <c r="BQ32" s="233">
        <f t="shared" si="5"/>
        <v>0</v>
      </c>
      <c r="BR32" s="225"/>
      <c r="BS32" s="234"/>
      <c r="BT32" s="235"/>
      <c r="BU32" s="235"/>
      <c r="BV32" s="235"/>
      <c r="BW32" s="235"/>
      <c r="BX32" s="236"/>
      <c r="BY32" s="236"/>
      <c r="BZ32" s="236"/>
      <c r="CA32" s="233">
        <f t="shared" si="6"/>
        <v>0</v>
      </c>
      <c r="CB32" s="225"/>
      <c r="CC32" s="234"/>
      <c r="CD32" s="235"/>
      <c r="CE32" s="235"/>
      <c r="CF32" s="235"/>
      <c r="CG32" s="235"/>
      <c r="CH32" s="236"/>
      <c r="CI32" s="236"/>
      <c r="CJ32" s="236"/>
      <c r="CK32" s="233">
        <f t="shared" si="7"/>
        <v>0</v>
      </c>
    </row>
    <row r="33" spans="1:89" ht="12.75" customHeight="1">
      <c r="A33" s="184" t="s">
        <v>56</v>
      </c>
      <c r="B33" s="215" t="s">
        <v>56</v>
      </c>
      <c r="C33" s="123" t="s">
        <v>53</v>
      </c>
      <c r="D33" s="269">
        <f t="shared" si="8"/>
        <v>0</v>
      </c>
      <c r="E33" s="189"/>
      <c r="F33" s="131"/>
      <c r="G33" s="132"/>
      <c r="H33" s="132"/>
      <c r="I33" s="134"/>
      <c r="J33" s="132"/>
      <c r="K33" s="132"/>
      <c r="L33" s="132"/>
      <c r="M33" s="133"/>
      <c r="N33" s="140">
        <f t="shared" si="0"/>
        <v>0</v>
      </c>
      <c r="O33" s="67"/>
      <c r="P33" s="131"/>
      <c r="Q33" s="132"/>
      <c r="R33" s="132"/>
      <c r="S33" s="134"/>
      <c r="T33" s="132"/>
      <c r="U33" s="132"/>
      <c r="V33" s="132"/>
      <c r="W33" s="133"/>
      <c r="X33" s="68"/>
      <c r="Y33" s="32"/>
      <c r="Z33" s="225"/>
      <c r="AA33" s="234"/>
      <c r="AB33" s="235"/>
      <c r="AC33" s="235"/>
      <c r="AD33" s="235"/>
      <c r="AE33" s="235"/>
      <c r="AF33" s="236"/>
      <c r="AG33" s="236"/>
      <c r="AH33" s="236"/>
      <c r="AI33" s="233">
        <f t="shared" si="1"/>
        <v>0</v>
      </c>
      <c r="AJ33" s="225"/>
      <c r="AK33" s="234"/>
      <c r="AL33" s="235"/>
      <c r="AM33" s="233">
        <f t="shared" si="2"/>
        <v>0</v>
      </c>
      <c r="AN33" s="225"/>
      <c r="AO33" s="234"/>
      <c r="AP33" s="235"/>
      <c r="AQ33" s="235"/>
      <c r="AR33" s="235"/>
      <c r="AS33" s="235"/>
      <c r="AT33" s="236"/>
      <c r="AU33" s="233">
        <f t="shared" si="3"/>
        <v>0</v>
      </c>
      <c r="AV33" s="68"/>
      <c r="AW33" s="32"/>
      <c r="AX33" s="225"/>
      <c r="AY33" s="234"/>
      <c r="AZ33" s="235"/>
      <c r="BA33" s="235"/>
      <c r="BB33" s="235"/>
      <c r="BC33" s="235"/>
      <c r="BD33" s="236"/>
      <c r="BE33" s="233">
        <f t="shared" si="4"/>
        <v>0</v>
      </c>
      <c r="BF33" s="68"/>
      <c r="BG33" s="32"/>
      <c r="BH33" s="68"/>
      <c r="BI33" s="32"/>
      <c r="BJ33" s="225"/>
      <c r="BK33" s="234"/>
      <c r="BL33" s="235"/>
      <c r="BM33" s="235"/>
      <c r="BN33" s="235"/>
      <c r="BO33" s="235"/>
      <c r="BP33" s="236"/>
      <c r="BQ33" s="233">
        <f t="shared" si="5"/>
        <v>0</v>
      </c>
      <c r="BR33" s="225"/>
      <c r="BS33" s="234"/>
      <c r="BT33" s="235"/>
      <c r="BU33" s="235"/>
      <c r="BV33" s="235"/>
      <c r="BW33" s="235"/>
      <c r="BX33" s="236"/>
      <c r="BY33" s="236"/>
      <c r="BZ33" s="236"/>
      <c r="CA33" s="233">
        <f t="shared" si="6"/>
        <v>0</v>
      </c>
      <c r="CB33" s="225"/>
      <c r="CC33" s="234"/>
      <c r="CD33" s="235"/>
      <c r="CE33" s="235"/>
      <c r="CF33" s="235"/>
      <c r="CG33" s="235"/>
      <c r="CH33" s="236"/>
      <c r="CI33" s="236"/>
      <c r="CJ33" s="236"/>
      <c r="CK33" s="233">
        <f t="shared" si="7"/>
        <v>0</v>
      </c>
    </row>
    <row r="34" spans="1:89" ht="12.75" customHeight="1">
      <c r="A34" s="184" t="s">
        <v>56</v>
      </c>
      <c r="B34" s="215" t="s">
        <v>56</v>
      </c>
      <c r="C34" s="123" t="s">
        <v>60</v>
      </c>
      <c r="D34" s="269">
        <f t="shared" si="8"/>
        <v>0</v>
      </c>
      <c r="E34" s="189"/>
      <c r="F34" s="131"/>
      <c r="G34" s="132"/>
      <c r="H34" s="132"/>
      <c r="I34" s="132"/>
      <c r="J34" s="132"/>
      <c r="K34" s="132"/>
      <c r="L34" s="132"/>
      <c r="M34" s="133"/>
      <c r="N34" s="140">
        <f t="shared" si="0"/>
        <v>0</v>
      </c>
      <c r="O34" s="67"/>
      <c r="P34" s="131"/>
      <c r="Q34" s="132"/>
      <c r="R34" s="132"/>
      <c r="S34" s="134"/>
      <c r="T34" s="132"/>
      <c r="U34" s="132"/>
      <c r="V34" s="132"/>
      <c r="W34" s="133"/>
      <c r="X34" s="68"/>
      <c r="Y34" s="32"/>
      <c r="Z34" s="225"/>
      <c r="AA34" s="234"/>
      <c r="AB34" s="235"/>
      <c r="AC34" s="235"/>
      <c r="AD34" s="235"/>
      <c r="AE34" s="235"/>
      <c r="AF34" s="236"/>
      <c r="AG34" s="236"/>
      <c r="AH34" s="237"/>
      <c r="AI34" s="238">
        <f t="shared" si="1"/>
        <v>0</v>
      </c>
      <c r="AJ34" s="225"/>
      <c r="AK34" s="234"/>
      <c r="AL34" s="235"/>
      <c r="AM34" s="238">
        <f t="shared" si="2"/>
        <v>0</v>
      </c>
      <c r="AN34" s="225"/>
      <c r="AO34" s="234"/>
      <c r="AP34" s="235"/>
      <c r="AQ34" s="235"/>
      <c r="AR34" s="235"/>
      <c r="AS34" s="235"/>
      <c r="AT34" s="237"/>
      <c r="AU34" s="238">
        <f t="shared" si="3"/>
        <v>0</v>
      </c>
      <c r="AV34" s="68"/>
      <c r="AW34" s="32"/>
      <c r="AX34" s="225"/>
      <c r="AY34" s="234"/>
      <c r="AZ34" s="235"/>
      <c r="BA34" s="235"/>
      <c r="BB34" s="235"/>
      <c r="BC34" s="235"/>
      <c r="BD34" s="237"/>
      <c r="BE34" s="238">
        <f t="shared" si="4"/>
        <v>0</v>
      </c>
      <c r="BF34" s="68"/>
      <c r="BG34" s="32"/>
      <c r="BH34" s="68"/>
      <c r="BI34" s="32"/>
      <c r="BJ34" s="225"/>
      <c r="BK34" s="234"/>
      <c r="BL34" s="235"/>
      <c r="BM34" s="235"/>
      <c r="BN34" s="235"/>
      <c r="BO34" s="235"/>
      <c r="BP34" s="237"/>
      <c r="BQ34" s="238">
        <f t="shared" si="5"/>
        <v>0</v>
      </c>
      <c r="BR34" s="225"/>
      <c r="BS34" s="234"/>
      <c r="BT34" s="235"/>
      <c r="BU34" s="235"/>
      <c r="BV34" s="235"/>
      <c r="BW34" s="235"/>
      <c r="BX34" s="236"/>
      <c r="BY34" s="236"/>
      <c r="BZ34" s="237"/>
      <c r="CA34" s="238">
        <f t="shared" si="6"/>
        <v>0</v>
      </c>
      <c r="CB34" s="225"/>
      <c r="CC34" s="234"/>
      <c r="CD34" s="235"/>
      <c r="CE34" s="235"/>
      <c r="CF34" s="235"/>
      <c r="CG34" s="235"/>
      <c r="CH34" s="236"/>
      <c r="CI34" s="236"/>
      <c r="CJ34" s="237"/>
      <c r="CK34" s="238">
        <f t="shared" si="7"/>
        <v>0</v>
      </c>
    </row>
    <row r="35" spans="1:89" ht="12.75" customHeight="1">
      <c r="A35" s="184" t="s">
        <v>56</v>
      </c>
      <c r="B35" s="215" t="s">
        <v>56</v>
      </c>
      <c r="C35" s="123" t="s">
        <v>186</v>
      </c>
      <c r="D35" s="269">
        <f t="shared" si="8"/>
        <v>0</v>
      </c>
      <c r="E35" s="189"/>
      <c r="F35" s="131"/>
      <c r="G35" s="132"/>
      <c r="H35" s="132"/>
      <c r="I35" s="134"/>
      <c r="J35" s="132"/>
      <c r="K35" s="132"/>
      <c r="L35" s="132"/>
      <c r="M35" s="133"/>
      <c r="N35" s="140">
        <f t="shared" si="0"/>
        <v>0</v>
      </c>
      <c r="O35" s="67"/>
      <c r="P35" s="131"/>
      <c r="Q35" s="132"/>
      <c r="R35" s="132"/>
      <c r="S35" s="134"/>
      <c r="T35" s="132"/>
      <c r="U35" s="132"/>
      <c r="V35" s="132"/>
      <c r="W35" s="133"/>
      <c r="X35" s="68"/>
      <c r="Y35" s="32"/>
      <c r="Z35" s="225"/>
      <c r="AA35" s="230"/>
      <c r="AB35" s="231"/>
      <c r="AC35" s="231"/>
      <c r="AD35" s="231"/>
      <c r="AE35" s="231"/>
      <c r="AF35" s="232"/>
      <c r="AG35" s="232"/>
      <c r="AH35" s="239"/>
      <c r="AI35" s="238">
        <f t="shared" si="1"/>
        <v>0</v>
      </c>
      <c r="AJ35" s="225"/>
      <c r="AK35" s="230"/>
      <c r="AL35" s="231"/>
      <c r="AM35" s="238">
        <f t="shared" si="2"/>
        <v>0</v>
      </c>
      <c r="AN35" s="225"/>
      <c r="AO35" s="230"/>
      <c r="AP35" s="231"/>
      <c r="AQ35" s="231"/>
      <c r="AR35" s="231"/>
      <c r="AS35" s="231"/>
      <c r="AT35" s="239"/>
      <c r="AU35" s="238">
        <f t="shared" si="3"/>
        <v>0</v>
      </c>
      <c r="AV35" s="68"/>
      <c r="AW35" s="32"/>
      <c r="AX35" s="225"/>
      <c r="AY35" s="230"/>
      <c r="AZ35" s="231"/>
      <c r="BA35" s="231"/>
      <c r="BB35" s="231"/>
      <c r="BC35" s="231"/>
      <c r="BD35" s="239"/>
      <c r="BE35" s="238">
        <f t="shared" si="4"/>
        <v>0</v>
      </c>
      <c r="BF35" s="68"/>
      <c r="BG35" s="32"/>
      <c r="BH35" s="68"/>
      <c r="BI35" s="32"/>
      <c r="BJ35" s="225"/>
      <c r="BK35" s="234"/>
      <c r="BL35" s="235"/>
      <c r="BM35" s="235"/>
      <c r="BN35" s="235"/>
      <c r="BO35" s="235"/>
      <c r="BP35" s="237"/>
      <c r="BQ35" s="254">
        <f t="shared" si="5"/>
        <v>0</v>
      </c>
      <c r="BR35" s="225"/>
      <c r="BS35" s="230"/>
      <c r="BT35" s="231"/>
      <c r="BU35" s="231"/>
      <c r="BV35" s="231"/>
      <c r="BW35" s="231"/>
      <c r="BX35" s="232"/>
      <c r="BY35" s="232"/>
      <c r="BZ35" s="239"/>
      <c r="CA35" s="238">
        <f t="shared" si="6"/>
        <v>0</v>
      </c>
      <c r="CB35" s="225"/>
      <c r="CC35" s="230"/>
      <c r="CD35" s="231"/>
      <c r="CE35" s="231"/>
      <c r="CF35" s="231"/>
      <c r="CG35" s="231"/>
      <c r="CH35" s="232"/>
      <c r="CI35" s="232"/>
      <c r="CJ35" s="239"/>
      <c r="CK35" s="238">
        <f t="shared" si="7"/>
        <v>0</v>
      </c>
    </row>
    <row r="36" spans="1:89" ht="12.75" customHeight="1">
      <c r="A36" s="184" t="s">
        <v>56</v>
      </c>
      <c r="B36" s="215" t="s">
        <v>56</v>
      </c>
      <c r="C36" s="123" t="s">
        <v>55</v>
      </c>
      <c r="D36" s="269">
        <f t="shared" si="8"/>
        <v>0</v>
      </c>
      <c r="E36" s="189"/>
      <c r="F36" s="131"/>
      <c r="G36" s="132"/>
      <c r="H36" s="132"/>
      <c r="I36" s="134"/>
      <c r="J36" s="132"/>
      <c r="K36" s="132"/>
      <c r="L36" s="132"/>
      <c r="M36" s="133"/>
      <c r="N36" s="140">
        <f t="shared" si="0"/>
        <v>0</v>
      </c>
      <c r="O36" s="67"/>
      <c r="P36" s="131"/>
      <c r="Q36" s="132"/>
      <c r="R36" s="132"/>
      <c r="S36" s="134"/>
      <c r="T36" s="132"/>
      <c r="U36" s="132"/>
      <c r="V36" s="132"/>
      <c r="W36" s="133"/>
      <c r="X36" s="68"/>
      <c r="Y36" s="32"/>
      <c r="Z36" s="225"/>
      <c r="AA36" s="230"/>
      <c r="AB36" s="231"/>
      <c r="AC36" s="231"/>
      <c r="AD36" s="231"/>
      <c r="AE36" s="231"/>
      <c r="AF36" s="232"/>
      <c r="AG36" s="232"/>
      <c r="AH36" s="239"/>
      <c r="AI36" s="238">
        <f t="shared" si="1"/>
        <v>0</v>
      </c>
      <c r="AJ36" s="225"/>
      <c r="AK36" s="230"/>
      <c r="AL36" s="231"/>
      <c r="AM36" s="238">
        <f t="shared" si="2"/>
        <v>0</v>
      </c>
      <c r="AN36" s="225"/>
      <c r="AO36" s="230"/>
      <c r="AP36" s="231"/>
      <c r="AQ36" s="231"/>
      <c r="AR36" s="231"/>
      <c r="AS36" s="231"/>
      <c r="AT36" s="239"/>
      <c r="AU36" s="238">
        <f t="shared" si="3"/>
        <v>0</v>
      </c>
      <c r="AV36" s="251"/>
      <c r="AW36" s="32"/>
      <c r="AX36" s="225"/>
      <c r="AY36" s="230"/>
      <c r="AZ36" s="231"/>
      <c r="BA36" s="231"/>
      <c r="BB36" s="231"/>
      <c r="BC36" s="231"/>
      <c r="BD36" s="239"/>
      <c r="BE36" s="238">
        <f t="shared" si="4"/>
        <v>0</v>
      </c>
      <c r="BF36" s="251"/>
      <c r="BG36" s="32"/>
      <c r="BH36" s="68"/>
      <c r="BI36" s="32"/>
      <c r="BJ36" s="225"/>
      <c r="BK36" s="230"/>
      <c r="BL36" s="231"/>
      <c r="BM36" s="231"/>
      <c r="BN36" s="231"/>
      <c r="BO36" s="231"/>
      <c r="BP36" s="239"/>
      <c r="BQ36" s="238">
        <f t="shared" si="5"/>
        <v>0</v>
      </c>
      <c r="BR36" s="225"/>
      <c r="BS36" s="230"/>
      <c r="BT36" s="231"/>
      <c r="BU36" s="231"/>
      <c r="BV36" s="231"/>
      <c r="BW36" s="231"/>
      <c r="BX36" s="232"/>
      <c r="BY36" s="232"/>
      <c r="BZ36" s="239"/>
      <c r="CA36" s="238">
        <f t="shared" si="6"/>
        <v>0</v>
      </c>
      <c r="CB36" s="225"/>
      <c r="CC36" s="230"/>
      <c r="CD36" s="231"/>
      <c r="CE36" s="231"/>
      <c r="CF36" s="231"/>
      <c r="CG36" s="231"/>
      <c r="CH36" s="232"/>
      <c r="CI36" s="232"/>
      <c r="CJ36" s="239"/>
      <c r="CK36" s="238">
        <f t="shared" si="7"/>
        <v>0</v>
      </c>
    </row>
    <row r="37" spans="1:89" ht="12.75" customHeight="1">
      <c r="A37" s="184" t="s">
        <v>56</v>
      </c>
      <c r="B37" s="215" t="s">
        <v>56</v>
      </c>
      <c r="C37" s="123" t="s">
        <v>23</v>
      </c>
      <c r="D37" s="269">
        <f t="shared" si="8"/>
        <v>0</v>
      </c>
      <c r="E37" s="189"/>
      <c r="F37" s="131"/>
      <c r="G37" s="132"/>
      <c r="H37" s="132"/>
      <c r="I37" s="134"/>
      <c r="J37" s="132"/>
      <c r="K37" s="132"/>
      <c r="L37" s="132"/>
      <c r="M37" s="133"/>
      <c r="N37" s="140">
        <f t="shared" si="0"/>
        <v>0</v>
      </c>
      <c r="O37" s="67"/>
      <c r="P37" s="131"/>
      <c r="Q37" s="132"/>
      <c r="R37" s="132"/>
      <c r="S37" s="134"/>
      <c r="T37" s="132"/>
      <c r="U37" s="132"/>
      <c r="V37" s="132"/>
      <c r="W37" s="133"/>
      <c r="X37" s="68"/>
      <c r="Y37" s="32"/>
      <c r="Z37" s="225"/>
      <c r="AA37" s="230"/>
      <c r="AB37" s="231"/>
      <c r="AC37" s="231"/>
      <c r="AD37" s="231"/>
      <c r="AE37" s="231"/>
      <c r="AF37" s="232"/>
      <c r="AG37" s="232"/>
      <c r="AH37" s="239"/>
      <c r="AI37" s="238">
        <f t="shared" si="1"/>
        <v>0</v>
      </c>
      <c r="AJ37" s="225"/>
      <c r="AK37" s="230"/>
      <c r="AL37" s="231"/>
      <c r="AM37" s="238">
        <f t="shared" si="2"/>
        <v>0</v>
      </c>
      <c r="AN37" s="225"/>
      <c r="AO37" s="230"/>
      <c r="AP37" s="231"/>
      <c r="AQ37" s="231"/>
      <c r="AR37" s="231"/>
      <c r="AS37" s="231"/>
      <c r="AT37" s="239"/>
      <c r="AU37" s="238">
        <f t="shared" si="3"/>
        <v>0</v>
      </c>
      <c r="AV37" s="252"/>
      <c r="AW37" s="32"/>
      <c r="AX37" s="225"/>
      <c r="AY37" s="230"/>
      <c r="AZ37" s="231"/>
      <c r="BA37" s="231"/>
      <c r="BB37" s="231"/>
      <c r="BC37" s="231"/>
      <c r="BD37" s="239"/>
      <c r="BE37" s="238">
        <f t="shared" si="4"/>
        <v>0</v>
      </c>
      <c r="BF37" s="252"/>
      <c r="BG37" s="32"/>
      <c r="BH37" s="68"/>
      <c r="BI37" s="32"/>
      <c r="BJ37" s="225"/>
      <c r="BK37" s="230"/>
      <c r="BL37" s="231"/>
      <c r="BM37" s="231"/>
      <c r="BN37" s="231"/>
      <c r="BO37" s="231"/>
      <c r="BP37" s="239"/>
      <c r="BQ37" s="238">
        <f t="shared" si="5"/>
        <v>0</v>
      </c>
      <c r="BR37" s="225"/>
      <c r="BS37" s="230"/>
      <c r="BT37" s="231"/>
      <c r="BU37" s="231"/>
      <c r="BV37" s="231"/>
      <c r="BW37" s="231"/>
      <c r="BX37" s="232"/>
      <c r="BY37" s="232"/>
      <c r="BZ37" s="239"/>
      <c r="CA37" s="238">
        <f t="shared" si="6"/>
        <v>0</v>
      </c>
      <c r="CB37" s="225"/>
      <c r="CC37" s="230"/>
      <c r="CD37" s="231"/>
      <c r="CE37" s="231"/>
      <c r="CF37" s="231"/>
      <c r="CG37" s="231"/>
      <c r="CH37" s="232"/>
      <c r="CI37" s="232"/>
      <c r="CJ37" s="239"/>
      <c r="CK37" s="238">
        <f t="shared" si="7"/>
        <v>0</v>
      </c>
    </row>
    <row r="38" spans="1:89" ht="15.75" thickBot="1">
      <c r="A38" s="185" t="s">
        <v>56</v>
      </c>
      <c r="B38" s="216" t="s">
        <v>56</v>
      </c>
      <c r="C38" s="129" t="s">
        <v>46</v>
      </c>
      <c r="D38" s="276">
        <f t="shared" si="8"/>
        <v>0</v>
      </c>
      <c r="E38" s="190"/>
      <c r="F38" s="135"/>
      <c r="G38" s="136"/>
      <c r="H38" s="136"/>
      <c r="I38" s="137"/>
      <c r="J38" s="136"/>
      <c r="K38" s="136"/>
      <c r="L38" s="136"/>
      <c r="M38" s="138"/>
      <c r="N38" s="141">
        <f t="shared" si="0"/>
        <v>0</v>
      </c>
      <c r="O38" s="67"/>
      <c r="P38" s="135"/>
      <c r="Q38" s="136"/>
      <c r="R38" s="136"/>
      <c r="S38" s="137"/>
      <c r="T38" s="136"/>
      <c r="U38" s="136"/>
      <c r="V38" s="136"/>
      <c r="W38" s="138"/>
      <c r="X38" s="68"/>
      <c r="Y38" s="38"/>
      <c r="Z38" s="225"/>
      <c r="AA38" s="240"/>
      <c r="AB38" s="241"/>
      <c r="AC38" s="241"/>
      <c r="AD38" s="241"/>
      <c r="AE38" s="241"/>
      <c r="AF38" s="242"/>
      <c r="AG38" s="242"/>
      <c r="AH38" s="243"/>
      <c r="AI38" s="244">
        <f t="shared" si="1"/>
        <v>0</v>
      </c>
      <c r="AJ38" s="225"/>
      <c r="AK38" s="240"/>
      <c r="AL38" s="241"/>
      <c r="AM38" s="244">
        <f t="shared" si="2"/>
        <v>0</v>
      </c>
      <c r="AN38" s="225"/>
      <c r="AO38" s="240"/>
      <c r="AP38" s="241"/>
      <c r="AQ38" s="241"/>
      <c r="AR38" s="241"/>
      <c r="AS38" s="241"/>
      <c r="AT38" s="243"/>
      <c r="AU38" s="244">
        <f t="shared" si="3"/>
        <v>0</v>
      </c>
      <c r="AV38" s="253"/>
      <c r="AW38" s="38"/>
      <c r="AX38" s="225"/>
      <c r="AY38" s="240"/>
      <c r="AZ38" s="241"/>
      <c r="BA38" s="241"/>
      <c r="BB38" s="241"/>
      <c r="BC38" s="241"/>
      <c r="BD38" s="243"/>
      <c r="BE38" s="244">
        <f t="shared" si="4"/>
        <v>0</v>
      </c>
      <c r="BF38" s="253"/>
      <c r="BG38" s="38"/>
      <c r="BH38" s="68"/>
      <c r="BI38" s="38"/>
      <c r="BJ38" s="225"/>
      <c r="BK38" s="240"/>
      <c r="BL38" s="241"/>
      <c r="BM38" s="241"/>
      <c r="BN38" s="241"/>
      <c r="BO38" s="241"/>
      <c r="BP38" s="243"/>
      <c r="BQ38" s="244">
        <f t="shared" si="5"/>
        <v>0</v>
      </c>
      <c r="BR38" s="225"/>
      <c r="BS38" s="240"/>
      <c r="BT38" s="241"/>
      <c r="BU38" s="241"/>
      <c r="BV38" s="241"/>
      <c r="BW38" s="241"/>
      <c r="BX38" s="242"/>
      <c r="BY38" s="242"/>
      <c r="BZ38" s="243"/>
      <c r="CA38" s="244">
        <f t="shared" si="6"/>
        <v>0</v>
      </c>
      <c r="CB38" s="225"/>
      <c r="CC38" s="240"/>
      <c r="CD38" s="241"/>
      <c r="CE38" s="241"/>
      <c r="CF38" s="241"/>
      <c r="CG38" s="241"/>
      <c r="CH38" s="242"/>
      <c r="CI38" s="242"/>
      <c r="CJ38" s="243"/>
      <c r="CK38" s="244">
        <f t="shared" si="7"/>
        <v>0</v>
      </c>
    </row>
    <row r="39" spans="2:23" ht="15">
      <c r="B39" s="187"/>
      <c r="C39" s="128"/>
      <c r="D39" s="31"/>
      <c r="E39" s="26"/>
      <c r="F39" s="26"/>
      <c r="G39" s="26"/>
      <c r="H39" s="27"/>
      <c r="I39" s="50"/>
      <c r="J39" s="28"/>
      <c r="K39" s="29"/>
      <c r="L39" s="29"/>
      <c r="M39" s="29" t="s">
        <v>120</v>
      </c>
      <c r="N39" s="221">
        <f>SUM(N4:N38)</f>
        <v>116</v>
      </c>
      <c r="O39" s="219" t="s">
        <v>410</v>
      </c>
      <c r="P39" s="219"/>
      <c r="Q39" s="26"/>
      <c r="R39" s="27"/>
      <c r="S39" s="50"/>
      <c r="T39" s="28"/>
      <c r="U39" s="29"/>
      <c r="V39" s="29"/>
      <c r="W39" s="29"/>
    </row>
    <row r="40" spans="2:23" ht="12.75">
      <c r="B40" s="218" t="s">
        <v>81</v>
      </c>
      <c r="D40" s="112">
        <v>43700</v>
      </c>
      <c r="F40" s="22"/>
      <c r="H40" s="22"/>
      <c r="I40" s="51"/>
      <c r="M40" s="22"/>
      <c r="N40" s="22"/>
      <c r="P40" s="22"/>
      <c r="Q40" s="22"/>
      <c r="R40" s="22"/>
      <c r="S40" s="51"/>
      <c r="W40" s="22"/>
    </row>
    <row r="41" spans="3:23" ht="12.75">
      <c r="C41" s="113" t="s">
        <v>106</v>
      </c>
      <c r="E41" s="29"/>
      <c r="F41" s="36"/>
      <c r="G41" s="36"/>
      <c r="H41" s="36"/>
      <c r="I41" s="52"/>
      <c r="M41" s="29"/>
      <c r="N41" s="29"/>
      <c r="O41" s="29"/>
      <c r="P41" s="36"/>
      <c r="Q41" s="36"/>
      <c r="R41" s="36"/>
      <c r="S41" s="52"/>
      <c r="W41" s="29"/>
    </row>
    <row r="42" spans="5:19" ht="12.75">
      <c r="E42" s="25"/>
      <c r="F42" s="25"/>
      <c r="G42" s="25"/>
      <c r="H42" s="25"/>
      <c r="I42" s="53"/>
      <c r="O42" s="25"/>
      <c r="P42" s="25"/>
      <c r="Q42" s="25"/>
      <c r="R42" s="25"/>
      <c r="S42" s="53"/>
    </row>
    <row r="43" spans="1:19" ht="12.75">
      <c r="A43" s="319" t="s">
        <v>299</v>
      </c>
      <c r="B43" s="202"/>
      <c r="C43" s="320"/>
      <c r="D43" s="203"/>
      <c r="E43" s="203"/>
      <c r="F43" s="324"/>
      <c r="G43" s="25"/>
      <c r="H43" s="25"/>
      <c r="I43" s="53"/>
      <c r="O43" s="25"/>
      <c r="P43" s="25"/>
      <c r="Q43" s="25"/>
      <c r="R43" s="25"/>
      <c r="S43" s="53"/>
    </row>
    <row r="44" spans="1:21" ht="12.75">
      <c r="A44" s="321" t="s">
        <v>694</v>
      </c>
      <c r="B44" s="202"/>
      <c r="C44" s="322"/>
      <c r="D44" s="203"/>
      <c r="E44" s="203"/>
      <c r="F44" s="324"/>
      <c r="G44" s="25"/>
      <c r="H44" s="25"/>
      <c r="I44" s="53"/>
      <c r="K44" s="34"/>
      <c r="O44" s="25"/>
      <c r="P44" s="25"/>
      <c r="Q44" s="25"/>
      <c r="R44" s="25"/>
      <c r="S44" s="53"/>
      <c r="U44" s="34"/>
    </row>
    <row r="45" spans="1:19" ht="12.75">
      <c r="A45" s="321" t="s">
        <v>300</v>
      </c>
      <c r="B45" s="202"/>
      <c r="C45" s="322"/>
      <c r="D45" s="203"/>
      <c r="E45" s="203"/>
      <c r="F45" s="324"/>
      <c r="G45" s="25"/>
      <c r="H45" s="25"/>
      <c r="I45" s="53"/>
      <c r="O45" s="25"/>
      <c r="P45" s="25"/>
      <c r="Q45" s="25"/>
      <c r="R45" s="25"/>
      <c r="S45" s="53"/>
    </row>
    <row r="46" spans="3:21" ht="12.75">
      <c r="C46" s="33"/>
      <c r="D46" s="97"/>
      <c r="E46" s="25"/>
      <c r="F46" s="25"/>
      <c r="G46" s="25"/>
      <c r="H46" s="25"/>
      <c r="I46" s="53"/>
      <c r="K46" s="25"/>
      <c r="O46" s="25"/>
      <c r="P46" s="25"/>
      <c r="Q46" s="25"/>
      <c r="R46" s="25"/>
      <c r="S46" s="53"/>
      <c r="U46" s="25"/>
    </row>
    <row r="47" spans="3:23" ht="12.75">
      <c r="C47" s="220" t="s">
        <v>409</v>
      </c>
      <c r="D47" s="96">
        <f>SUM(D4:D38)</f>
        <v>2224</v>
      </c>
      <c r="E47" s="25"/>
      <c r="F47" s="25"/>
      <c r="G47" s="25"/>
      <c r="H47" s="25"/>
      <c r="I47" s="53"/>
      <c r="M47" s="25"/>
      <c r="N47" s="25"/>
      <c r="O47" s="25"/>
      <c r="P47" s="25"/>
      <c r="Q47" s="25"/>
      <c r="R47" s="25"/>
      <c r="S47" s="53"/>
      <c r="W47" s="25"/>
    </row>
    <row r="48" spans="5:19" ht="12.75">
      <c r="E48" s="25"/>
      <c r="F48" s="25"/>
      <c r="G48" s="25"/>
      <c r="H48" s="25"/>
      <c r="I48" s="53"/>
      <c r="O48" s="25"/>
      <c r="P48" s="25"/>
      <c r="Q48" s="25"/>
      <c r="R48" s="25"/>
      <c r="S48" s="53"/>
    </row>
  </sheetData>
  <sheetProtection/>
  <mergeCells count="17">
    <mergeCell ref="AW1:AW2"/>
    <mergeCell ref="AY1:BE2"/>
    <mergeCell ref="A1:A3"/>
    <mergeCell ref="B1:B3"/>
    <mergeCell ref="F1:M2"/>
    <mergeCell ref="N1:N3"/>
    <mergeCell ref="P1:W2"/>
    <mergeCell ref="CC1:CK2"/>
    <mergeCell ref="D1:D3"/>
    <mergeCell ref="BG1:BG2"/>
    <mergeCell ref="BI1:BI2"/>
    <mergeCell ref="BK1:BQ2"/>
    <mergeCell ref="BS1:CA2"/>
    <mergeCell ref="Y1:Y2"/>
    <mergeCell ref="AA1:AI2"/>
    <mergeCell ref="AK1:AM2"/>
    <mergeCell ref="AO1:A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GolfPDL</cp:lastModifiedBy>
  <cp:lastPrinted>2019-11-19T10:32:08Z</cp:lastPrinted>
  <dcterms:created xsi:type="dcterms:W3CDTF">1999-06-03T10:09:06Z</dcterms:created>
  <dcterms:modified xsi:type="dcterms:W3CDTF">2019-12-12T10:02:16Z</dcterms:modified>
  <cp:category/>
  <cp:version/>
  <cp:contentType/>
  <cp:contentStatus/>
</cp:coreProperties>
</file>